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harts/chart36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0.xml" ContentType="application/vnd.openxmlformats-officedocument.drawingml.chart+xml"/>
  <Override PartName="/xl/charts/chart32.xml" ContentType="application/vnd.openxmlformats-officedocument.drawingml.chart+xml"/>
  <Override PartName="/xl/charts/chart28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worksheets/sheet14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worksheets/sheet13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9.xml" ContentType="application/vnd.openxmlformats-officedocument.drawingml.chart+xml"/>
  <Override PartName="/xl/worksheets/sheet12.xml" ContentType="application/vnd.openxmlformats-officedocument.spreadsheetml.workshee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charts/chart20.xml" ContentType="application/vnd.openxmlformats-officedocument.drawingml.chart+xml"/>
  <Override PartName="/xl/worksheets/sheet11.xml" ContentType="application/vnd.openxmlformats-officedocument.spreadsheetml.workshee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8.xml" ContentType="application/vnd.openxmlformats-officedocument.drawing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2.xml" ContentType="application/vnd.openxmlformats-officedocument.drawing+xml"/>
  <Override PartName="/xl/worksheets/sheet10.xml" ContentType="application/vnd.openxmlformats-officedocument.spreadsheetml.worksheet+xml"/>
  <Override PartName="/xl/charts/chart25.xml" ContentType="application/vnd.openxmlformats-officedocument.drawingml.chart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charts/chart13.xml" ContentType="application/vnd.openxmlformats-officedocument.drawingml.chart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drawings/drawing22.xml" ContentType="application/vnd.openxmlformats-officedocument.drawing+xml"/>
  <Override PartName="/xl/drawings/drawing1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182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categoría'!$B$5:$N$50</definedName>
    <definedName name="_xlnm.Print_Area" localSheetId="31">'Cuotas Plazas Autorizadas05'!$B$5:$L$40</definedName>
    <definedName name="_xlnm.Print_Area" localSheetId="32">'Distrib Plazas Autor 03_04-05'!$B$5:$H$98</definedName>
    <definedName name="_xlnm.Print_Area" localSheetId="19">'EM municipio y catego'!$B$5:$K$50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catego'!$B$5:$K$50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'!$B$5:$H$39</definedName>
    <definedName name="_xlnm.Print_Area" localSheetId="26">'Oferta Alojat Estim tipol categ'!$B$5:$H$64</definedName>
    <definedName name="_xlnm.Print_Area" localSheetId="9">'pernocta municipio y catego'!$B$5:$N$51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MUNICIPIOS'!$B$5:$L$115</definedName>
    <definedName name="_xlnm.Print_Area" localSheetId="16">'SERIE EM MUNICIPIOS'!$B$5:$L$115</definedName>
    <definedName name="_xlnm.Print_Area" localSheetId="11">'SERIE IO MUNICIPIOS'!$B$5:$L$115</definedName>
    <definedName name="_xlnm.Print_Area" localSheetId="6">'SERIE PERNOCTACIONES MUN'!$B$5:$L$115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C6" i="30" l="1"/>
  <c r="E55" i="27"/>
  <c r="C55" i="27"/>
  <c r="E43" i="27"/>
  <c r="C43" i="27"/>
  <c r="E32" i="27"/>
  <c r="C32" i="27"/>
  <c r="E19" i="27"/>
  <c r="C19" i="27"/>
  <c r="E6" i="27"/>
  <c r="C6" i="27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8" i="20"/>
  <c r="C38" i="20"/>
  <c r="J32" i="20"/>
  <c r="I22" i="20"/>
  <c r="H22" i="20"/>
  <c r="D22" i="20"/>
  <c r="C22" i="20"/>
  <c r="I6" i="20"/>
  <c r="H6" i="20"/>
  <c r="D6" i="20"/>
  <c r="C6" i="20"/>
  <c r="D6" i="18"/>
  <c r="C6" i="18"/>
  <c r="B10" i="17"/>
  <c r="D38" i="15"/>
  <c r="C38" i="15"/>
  <c r="I22" i="15"/>
  <c r="H22" i="15"/>
  <c r="D22" i="15"/>
  <c r="C22" i="15"/>
  <c r="I6" i="15"/>
  <c r="H6" i="15"/>
  <c r="D6" i="15"/>
  <c r="C6" i="15"/>
  <c r="D6" i="13"/>
  <c r="C6" i="13"/>
  <c r="B10" i="12"/>
  <c r="E38" i="10"/>
  <c r="C38" i="10"/>
  <c r="L22" i="10"/>
  <c r="J22" i="10"/>
  <c r="E22" i="10"/>
  <c r="C22" i="10"/>
  <c r="L6" i="10"/>
  <c r="J6" i="10"/>
  <c r="E6" i="10"/>
  <c r="C6" i="10"/>
  <c r="G26" i="8"/>
  <c r="E6" i="8"/>
  <c r="C6" i="8"/>
  <c r="B10" i="7"/>
  <c r="E38" i="5"/>
  <c r="C38" i="5"/>
  <c r="L22" i="5"/>
  <c r="J22" i="5"/>
  <c r="E22" i="5"/>
  <c r="C22" i="5"/>
  <c r="L6" i="5"/>
  <c r="J6" i="5"/>
  <c r="E6" i="5"/>
  <c r="C6" i="5"/>
  <c r="E6" i="3"/>
  <c r="C6" i="3"/>
  <c r="B10" i="2"/>
  <c r="D6" i="1"/>
  <c r="F8" i="2" l="1"/>
  <c r="J8" i="2"/>
  <c r="D9" i="2"/>
  <c r="H9" i="2"/>
  <c r="L9" i="2"/>
  <c r="L27" i="2"/>
  <c r="J28" i="2"/>
  <c r="H29" i="2"/>
  <c r="F30" i="2"/>
  <c r="D31" i="2"/>
  <c r="L31" i="2"/>
  <c r="J32" i="2"/>
  <c r="H33" i="2"/>
  <c r="F34" i="2"/>
  <c r="D35" i="2"/>
  <c r="L35" i="2"/>
  <c r="J36" i="2"/>
  <c r="H37" i="2"/>
  <c r="F38" i="2"/>
  <c r="D39" i="2"/>
  <c r="L39" i="2"/>
  <c r="J40" i="2"/>
  <c r="H41" i="2"/>
  <c r="F42" i="2"/>
  <c r="D43" i="2"/>
  <c r="L43" i="2"/>
  <c r="J44" i="2"/>
  <c r="H45" i="2"/>
  <c r="F46" i="2"/>
  <c r="D47" i="2"/>
  <c r="L47" i="2"/>
  <c r="J48" i="2"/>
  <c r="H49" i="2"/>
  <c r="F50" i="2"/>
  <c r="D51" i="2"/>
  <c r="L51" i="2"/>
  <c r="J52" i="2"/>
  <c r="H53" i="2"/>
  <c r="F54" i="2"/>
  <c r="D55" i="2"/>
  <c r="L55" i="2"/>
  <c r="J56" i="2"/>
  <c r="H57" i="2"/>
  <c r="F58" i="2"/>
  <c r="D59" i="2"/>
  <c r="L59" i="2"/>
  <c r="J60" i="2"/>
  <c r="H61" i="2"/>
  <c r="F62" i="2"/>
  <c r="D63" i="2"/>
  <c r="L63" i="2"/>
  <c r="J64" i="2"/>
  <c r="H65" i="2"/>
  <c r="F66" i="2"/>
  <c r="D67" i="2"/>
  <c r="L67" i="2"/>
  <c r="J68" i="2"/>
  <c r="H69" i="2"/>
  <c r="F70" i="2"/>
  <c r="D71" i="2"/>
  <c r="L71" i="2"/>
  <c r="J72" i="2"/>
  <c r="H73" i="2"/>
  <c r="F74" i="2"/>
  <c r="H75" i="2"/>
  <c r="D11" i="2"/>
  <c r="H11" i="2"/>
  <c r="L11" i="2"/>
  <c r="F12" i="2"/>
  <c r="J12" i="2"/>
  <c r="D13" i="2"/>
  <c r="H13" i="2"/>
  <c r="L13" i="2"/>
  <c r="F14" i="2"/>
  <c r="J14" i="2"/>
  <c r="D15" i="2"/>
  <c r="H15" i="2"/>
  <c r="L15" i="2"/>
  <c r="F16" i="2"/>
  <c r="J16" i="2"/>
  <c r="D17" i="2"/>
  <c r="H17" i="2"/>
  <c r="L17" i="2"/>
  <c r="F18" i="2"/>
  <c r="J18" i="2"/>
  <c r="D19" i="2"/>
  <c r="H19" i="2"/>
  <c r="L19" i="2"/>
  <c r="F20" i="2"/>
  <c r="J20" i="2"/>
  <c r="D21" i="2"/>
  <c r="H21" i="2"/>
  <c r="L21" i="2"/>
  <c r="F22" i="2"/>
  <c r="J22" i="2"/>
  <c r="D23" i="2"/>
  <c r="H23" i="2"/>
  <c r="L23" i="2"/>
  <c r="F24" i="2"/>
  <c r="J24" i="2"/>
  <c r="D25" i="2"/>
  <c r="H25" i="2"/>
  <c r="L25" i="2"/>
  <c r="F26" i="2"/>
  <c r="J26" i="2"/>
  <c r="D27" i="2"/>
  <c r="H27" i="2"/>
  <c r="D28" i="2"/>
  <c r="L28" i="2"/>
  <c r="J29" i="2"/>
  <c r="H30" i="2"/>
  <c r="F31" i="2"/>
  <c r="D32" i="2"/>
  <c r="L32" i="2"/>
  <c r="J33" i="2"/>
  <c r="H34" i="2"/>
  <c r="F35" i="2"/>
  <c r="D36" i="2"/>
  <c r="L36" i="2"/>
  <c r="J37" i="2"/>
  <c r="H38" i="2"/>
  <c r="F39" i="2"/>
  <c r="D40" i="2"/>
  <c r="L40" i="2"/>
  <c r="J41" i="2"/>
  <c r="H42" i="2"/>
  <c r="F43" i="2"/>
  <c r="D44" i="2"/>
  <c r="L44" i="2"/>
  <c r="J45" i="2"/>
  <c r="H46" i="2"/>
  <c r="F47" i="2"/>
  <c r="D48" i="2"/>
  <c r="L48" i="2"/>
  <c r="J49" i="2"/>
  <c r="H50" i="2"/>
  <c r="F51" i="2"/>
  <c r="D52" i="2"/>
  <c r="L52" i="2"/>
  <c r="J53" i="2"/>
  <c r="H54" i="2"/>
  <c r="F55" i="2"/>
  <c r="D56" i="2"/>
  <c r="L56" i="2"/>
  <c r="J57" i="2"/>
  <c r="H58" i="2"/>
  <c r="F59" i="2"/>
  <c r="D60" i="2"/>
  <c r="L60" i="2"/>
  <c r="J61" i="2"/>
  <c r="H62" i="2"/>
  <c r="F63" i="2"/>
  <c r="D64" i="2"/>
  <c r="L64" i="2"/>
  <c r="J65" i="2"/>
  <c r="H66" i="2"/>
  <c r="F67" i="2"/>
  <c r="D68" i="2"/>
  <c r="L68" i="2"/>
  <c r="J69" i="2"/>
  <c r="H70" i="2"/>
  <c r="F71" i="2"/>
  <c r="D72" i="2"/>
  <c r="L72" i="2"/>
  <c r="J73" i="2"/>
  <c r="H74" i="2"/>
  <c r="D8" i="2"/>
  <c r="H8" i="2"/>
  <c r="L8" i="2"/>
  <c r="F9" i="2"/>
  <c r="J9" i="2"/>
  <c r="F28" i="2"/>
  <c r="D29" i="2"/>
  <c r="L29" i="2"/>
  <c r="J30" i="2"/>
  <c r="H31" i="2"/>
  <c r="F32" i="2"/>
  <c r="D33" i="2"/>
  <c r="L33" i="2"/>
  <c r="J34" i="2"/>
  <c r="H35" i="2"/>
  <c r="F36" i="2"/>
  <c r="D37" i="2"/>
  <c r="L37" i="2"/>
  <c r="J38" i="2"/>
  <c r="H39" i="2"/>
  <c r="F40" i="2"/>
  <c r="D41" i="2"/>
  <c r="L41" i="2"/>
  <c r="J42" i="2"/>
  <c r="H43" i="2"/>
  <c r="F44" i="2"/>
  <c r="D45" i="2"/>
  <c r="L45" i="2"/>
  <c r="J46" i="2"/>
  <c r="H47" i="2"/>
  <c r="F48" i="2"/>
  <c r="D49" i="2"/>
  <c r="L49" i="2"/>
  <c r="J50" i="2"/>
  <c r="H51" i="2"/>
  <c r="F52" i="2"/>
  <c r="D53" i="2"/>
  <c r="L53" i="2"/>
  <c r="J54" i="2"/>
  <c r="H55" i="2"/>
  <c r="F56" i="2"/>
  <c r="D57" i="2"/>
  <c r="L57" i="2"/>
  <c r="J58" i="2"/>
  <c r="H59" i="2"/>
  <c r="F60" i="2"/>
  <c r="D61" i="2"/>
  <c r="L61" i="2"/>
  <c r="J62" i="2"/>
  <c r="H63" i="2"/>
  <c r="F64" i="2"/>
  <c r="D65" i="2"/>
  <c r="L65" i="2"/>
  <c r="J66" i="2"/>
  <c r="H67" i="2"/>
  <c r="F68" i="2"/>
  <c r="D69" i="2"/>
  <c r="L69" i="2"/>
  <c r="J70" i="2"/>
  <c r="H71" i="2"/>
  <c r="F72" i="2"/>
  <c r="D73" i="2"/>
  <c r="L73" i="2"/>
  <c r="J74" i="2"/>
  <c r="F11" i="2"/>
  <c r="J11" i="2"/>
  <c r="D12" i="2"/>
  <c r="H12" i="2"/>
  <c r="L12" i="2"/>
  <c r="F13" i="2"/>
  <c r="J13" i="2"/>
  <c r="D14" i="2"/>
  <c r="H14" i="2"/>
  <c r="L14" i="2"/>
  <c r="F15" i="2"/>
  <c r="J15" i="2"/>
  <c r="D16" i="2"/>
  <c r="H16" i="2"/>
  <c r="L16" i="2"/>
  <c r="F17" i="2"/>
  <c r="J17" i="2"/>
  <c r="D18" i="2"/>
  <c r="H18" i="2"/>
  <c r="L18" i="2"/>
  <c r="F19" i="2"/>
  <c r="J19" i="2"/>
  <c r="D20" i="2"/>
  <c r="H20" i="2"/>
  <c r="L20" i="2"/>
  <c r="F21" i="2"/>
  <c r="J21" i="2"/>
  <c r="D22" i="2"/>
  <c r="H22" i="2"/>
  <c r="L22" i="2"/>
  <c r="F23" i="2"/>
  <c r="J23" i="2"/>
  <c r="D24" i="2"/>
  <c r="H24" i="2"/>
  <c r="L24" i="2"/>
  <c r="F25" i="2"/>
  <c r="J25" i="2"/>
  <c r="D26" i="2"/>
  <c r="H26" i="2"/>
  <c r="L26" i="2"/>
  <c r="F27" i="2"/>
  <c r="J27" i="2"/>
  <c r="H28" i="2"/>
  <c r="F29" i="2"/>
  <c r="D30" i="2"/>
  <c r="L30" i="2"/>
  <c r="J31" i="2"/>
  <c r="H32" i="2"/>
  <c r="F33" i="2"/>
  <c r="D34" i="2"/>
  <c r="L34" i="2"/>
  <c r="J35" i="2"/>
  <c r="H36" i="2"/>
  <c r="F37" i="2"/>
  <c r="D38" i="2"/>
  <c r="L38" i="2"/>
  <c r="J39" i="2"/>
  <c r="H40" i="2"/>
  <c r="F41" i="2"/>
  <c r="D42" i="2"/>
  <c r="L42" i="2"/>
  <c r="J43" i="2"/>
  <c r="H44" i="2"/>
  <c r="F45" i="2"/>
  <c r="D46" i="2"/>
  <c r="L46" i="2"/>
  <c r="J47" i="2"/>
  <c r="H48" i="2"/>
  <c r="F49" i="2"/>
  <c r="D50" i="2"/>
  <c r="L50" i="2"/>
  <c r="J51" i="2"/>
  <c r="H52" i="2"/>
  <c r="F53" i="2"/>
  <c r="D54" i="2"/>
  <c r="L54" i="2"/>
  <c r="J55" i="2"/>
  <c r="H56" i="2"/>
  <c r="F57" i="2"/>
  <c r="D58" i="2"/>
  <c r="L58" i="2"/>
  <c r="J59" i="2"/>
  <c r="H60" i="2"/>
  <c r="F61" i="2"/>
  <c r="D62" i="2"/>
  <c r="L62" i="2"/>
  <c r="J63" i="2"/>
  <c r="H64" i="2"/>
  <c r="F65" i="2"/>
  <c r="D66" i="2"/>
  <c r="L66" i="2"/>
  <c r="J67" i="2"/>
  <c r="H68" i="2"/>
  <c r="F69" i="2"/>
  <c r="D70" i="2"/>
  <c r="L70" i="2"/>
  <c r="J71" i="2"/>
  <c r="H72" i="2"/>
  <c r="F73" i="2"/>
  <c r="D74" i="2"/>
  <c r="D75" i="2"/>
  <c r="L75" i="2"/>
  <c r="F76" i="2"/>
  <c r="J76" i="2"/>
  <c r="D77" i="2"/>
  <c r="H77" i="2"/>
  <c r="L77" i="2"/>
  <c r="F78" i="2"/>
  <c r="J78" i="2"/>
  <c r="D79" i="2"/>
  <c r="H79" i="2"/>
  <c r="L79" i="2"/>
  <c r="F80" i="2"/>
  <c r="J80" i="2"/>
  <c r="D81" i="2"/>
  <c r="H81" i="2"/>
  <c r="L81" i="2"/>
  <c r="F82" i="2"/>
  <c r="J82" i="2"/>
  <c r="D83" i="2"/>
  <c r="H83" i="2"/>
  <c r="L83" i="2"/>
  <c r="F84" i="2"/>
  <c r="J84" i="2"/>
  <c r="D85" i="2"/>
  <c r="H85" i="2"/>
  <c r="L85" i="2"/>
  <c r="F86" i="2"/>
  <c r="J86" i="2"/>
  <c r="D87" i="2"/>
  <c r="H87" i="2"/>
  <c r="L87" i="2"/>
  <c r="F88" i="2"/>
  <c r="J88" i="2"/>
  <c r="D89" i="2"/>
  <c r="H89" i="2"/>
  <c r="L89" i="2"/>
  <c r="F90" i="2"/>
  <c r="J90" i="2"/>
  <c r="D91" i="2"/>
  <c r="H91" i="2"/>
  <c r="L91" i="2"/>
  <c r="F92" i="2"/>
  <c r="J92" i="2"/>
  <c r="D93" i="2"/>
  <c r="H93" i="2"/>
  <c r="L93" i="2"/>
  <c r="F94" i="2"/>
  <c r="J94" i="2"/>
  <c r="D95" i="2"/>
  <c r="H95" i="2"/>
  <c r="L95" i="2"/>
  <c r="F96" i="2"/>
  <c r="J96" i="2"/>
  <c r="D97" i="2"/>
  <c r="H97" i="2"/>
  <c r="L97" i="2"/>
  <c r="F98" i="2"/>
  <c r="J98" i="2"/>
  <c r="D99" i="2"/>
  <c r="H99" i="2"/>
  <c r="L99" i="2"/>
  <c r="F100" i="2"/>
  <c r="J100" i="2"/>
  <c r="D101" i="2"/>
  <c r="H101" i="2"/>
  <c r="L101" i="2"/>
  <c r="G9" i="3"/>
  <c r="F9" i="3"/>
  <c r="D12" i="3"/>
  <c r="G14" i="3"/>
  <c r="F14" i="3"/>
  <c r="D17" i="3"/>
  <c r="G20" i="3"/>
  <c r="F20" i="3"/>
  <c r="D22" i="3"/>
  <c r="G25" i="3"/>
  <c r="F25" i="3"/>
  <c r="D8" i="5"/>
  <c r="G10" i="5"/>
  <c r="F10" i="5"/>
  <c r="J13" i="5"/>
  <c r="K13" i="5" s="1"/>
  <c r="K11" i="5"/>
  <c r="G13" i="5"/>
  <c r="F13" i="5"/>
  <c r="D14" i="5"/>
  <c r="G15" i="5"/>
  <c r="F15" i="5"/>
  <c r="D16" i="5"/>
  <c r="G18" i="5"/>
  <c r="F18" i="5"/>
  <c r="K24" i="5"/>
  <c r="N26" i="5"/>
  <c r="M26" i="5"/>
  <c r="K27" i="5"/>
  <c r="N28" i="5"/>
  <c r="M28" i="5"/>
  <c r="K29" i="5"/>
  <c r="G31" i="5"/>
  <c r="F31" i="5"/>
  <c r="G40" i="5"/>
  <c r="F40" i="5"/>
  <c r="D43" i="5"/>
  <c r="G45" i="5"/>
  <c r="F45" i="5"/>
  <c r="D47" i="5"/>
  <c r="F11" i="7"/>
  <c r="D12" i="7"/>
  <c r="L12" i="7"/>
  <c r="J13" i="7"/>
  <c r="H14" i="7"/>
  <c r="F15" i="7"/>
  <c r="D16" i="7"/>
  <c r="L16" i="7"/>
  <c r="J17" i="7"/>
  <c r="H18" i="7"/>
  <c r="F19" i="7"/>
  <c r="D20" i="7"/>
  <c r="L20" i="7"/>
  <c r="J21" i="7"/>
  <c r="H22" i="7"/>
  <c r="F23" i="7"/>
  <c r="D24" i="7"/>
  <c r="L24" i="7"/>
  <c r="J25" i="7"/>
  <c r="H26" i="7"/>
  <c r="F27" i="7"/>
  <c r="D28" i="7"/>
  <c r="L28" i="7"/>
  <c r="J29" i="7"/>
  <c r="H30" i="7"/>
  <c r="F31" i="7"/>
  <c r="D32" i="7"/>
  <c r="L32" i="7"/>
  <c r="J33" i="7"/>
  <c r="H34" i="7"/>
  <c r="F35" i="7"/>
  <c r="D36" i="7"/>
  <c r="L36" i="7"/>
  <c r="J37" i="7"/>
  <c r="H38" i="7"/>
  <c r="F39" i="7"/>
  <c r="D40" i="7"/>
  <c r="L40" i="7"/>
  <c r="J41" i="7"/>
  <c r="H42" i="7"/>
  <c r="F43" i="7"/>
  <c r="D44" i="7"/>
  <c r="L44" i="7"/>
  <c r="J45" i="7"/>
  <c r="H46" i="7"/>
  <c r="F47" i="7"/>
  <c r="D48" i="7"/>
  <c r="L48" i="7"/>
  <c r="J49" i="7"/>
  <c r="H50" i="7"/>
  <c r="F51" i="7"/>
  <c r="D52" i="7"/>
  <c r="L52" i="7"/>
  <c r="J53" i="7"/>
  <c r="H54" i="7"/>
  <c r="F55" i="7"/>
  <c r="D56" i="7"/>
  <c r="L56" i="7"/>
  <c r="J57" i="7"/>
  <c r="H58" i="7"/>
  <c r="H59" i="7"/>
  <c r="D8" i="3"/>
  <c r="G10" i="3"/>
  <c r="F10" i="3"/>
  <c r="D13" i="3"/>
  <c r="G16" i="3"/>
  <c r="F16" i="3"/>
  <c r="D18" i="3"/>
  <c r="G21" i="3"/>
  <c r="F21" i="3"/>
  <c r="D24" i="3"/>
  <c r="G26" i="3"/>
  <c r="F26" i="3"/>
  <c r="K8" i="5"/>
  <c r="N10" i="5"/>
  <c r="M10" i="5"/>
  <c r="K12" i="5"/>
  <c r="K14" i="5"/>
  <c r="N15" i="5"/>
  <c r="M15" i="5"/>
  <c r="K17" i="5"/>
  <c r="G24" i="5"/>
  <c r="F24" i="5"/>
  <c r="D26" i="5"/>
  <c r="G27" i="5"/>
  <c r="F27" i="5"/>
  <c r="D28" i="5"/>
  <c r="G29" i="5"/>
  <c r="F29" i="5"/>
  <c r="K30" i="5"/>
  <c r="N32" i="5"/>
  <c r="M32" i="5"/>
  <c r="G42" i="5"/>
  <c r="F42" i="5"/>
  <c r="D44" i="5"/>
  <c r="G46" i="5"/>
  <c r="F46" i="5"/>
  <c r="D49" i="5"/>
  <c r="H11" i="7"/>
  <c r="F12" i="7"/>
  <c r="D13" i="7"/>
  <c r="L13" i="7"/>
  <c r="J14" i="7"/>
  <c r="H15" i="7"/>
  <c r="F16" i="7"/>
  <c r="D17" i="7"/>
  <c r="L17" i="7"/>
  <c r="J18" i="7"/>
  <c r="H19" i="7"/>
  <c r="F20" i="7"/>
  <c r="D21" i="7"/>
  <c r="L21" i="7"/>
  <c r="J22" i="7"/>
  <c r="H23" i="7"/>
  <c r="F24" i="7"/>
  <c r="D25" i="7"/>
  <c r="L25" i="7"/>
  <c r="J26" i="7"/>
  <c r="H27" i="7"/>
  <c r="F28" i="7"/>
  <c r="D29" i="7"/>
  <c r="L29" i="7"/>
  <c r="J30" i="7"/>
  <c r="H31" i="7"/>
  <c r="F32" i="7"/>
  <c r="D33" i="7"/>
  <c r="L33" i="7"/>
  <c r="J34" i="7"/>
  <c r="H35" i="7"/>
  <c r="F36" i="7"/>
  <c r="D37" i="7"/>
  <c r="L37" i="7"/>
  <c r="J38" i="7"/>
  <c r="H39" i="7"/>
  <c r="F40" i="7"/>
  <c r="D41" i="7"/>
  <c r="L41" i="7"/>
  <c r="J42" i="7"/>
  <c r="H43" i="7"/>
  <c r="F44" i="7"/>
  <c r="D45" i="7"/>
  <c r="L45" i="7"/>
  <c r="J46" i="7"/>
  <c r="H47" i="7"/>
  <c r="F48" i="7"/>
  <c r="D49" i="7"/>
  <c r="L49" i="7"/>
  <c r="J50" i="7"/>
  <c r="H51" i="7"/>
  <c r="F52" i="7"/>
  <c r="D53" i="7"/>
  <c r="L53" i="7"/>
  <c r="J54" i="7"/>
  <c r="H55" i="7"/>
  <c r="F56" i="7"/>
  <c r="D57" i="7"/>
  <c r="L57" i="7"/>
  <c r="J58" i="7"/>
  <c r="L59" i="7"/>
  <c r="L74" i="2"/>
  <c r="F75" i="2"/>
  <c r="J75" i="2"/>
  <c r="D76" i="2"/>
  <c r="H76" i="2"/>
  <c r="L76" i="2"/>
  <c r="F77" i="2"/>
  <c r="J77" i="2"/>
  <c r="D78" i="2"/>
  <c r="H78" i="2"/>
  <c r="L78" i="2"/>
  <c r="F79" i="2"/>
  <c r="J79" i="2"/>
  <c r="D80" i="2"/>
  <c r="H80" i="2"/>
  <c r="L80" i="2"/>
  <c r="F81" i="2"/>
  <c r="J81" i="2"/>
  <c r="D82" i="2"/>
  <c r="H82" i="2"/>
  <c r="L82" i="2"/>
  <c r="F83" i="2"/>
  <c r="J83" i="2"/>
  <c r="D84" i="2"/>
  <c r="H84" i="2"/>
  <c r="L84" i="2"/>
  <c r="F85" i="2"/>
  <c r="J85" i="2"/>
  <c r="D86" i="2"/>
  <c r="H86" i="2"/>
  <c r="L86" i="2"/>
  <c r="F87" i="2"/>
  <c r="J87" i="2"/>
  <c r="D88" i="2"/>
  <c r="H88" i="2"/>
  <c r="L88" i="2"/>
  <c r="F89" i="2"/>
  <c r="J89" i="2"/>
  <c r="D90" i="2"/>
  <c r="H90" i="2"/>
  <c r="L90" i="2"/>
  <c r="F91" i="2"/>
  <c r="J91" i="2"/>
  <c r="D92" i="2"/>
  <c r="H92" i="2"/>
  <c r="L92" i="2"/>
  <c r="F93" i="2"/>
  <c r="J93" i="2"/>
  <c r="D94" i="2"/>
  <c r="H94" i="2"/>
  <c r="L94" i="2"/>
  <c r="F95" i="2"/>
  <c r="J95" i="2"/>
  <c r="D96" i="2"/>
  <c r="H96" i="2"/>
  <c r="L96" i="2"/>
  <c r="F97" i="2"/>
  <c r="J97" i="2"/>
  <c r="D98" i="2"/>
  <c r="H98" i="2"/>
  <c r="L98" i="2"/>
  <c r="F99" i="2"/>
  <c r="J99" i="2"/>
  <c r="D100" i="2"/>
  <c r="H100" i="2"/>
  <c r="L100" i="2"/>
  <c r="F101" i="2"/>
  <c r="J101" i="2"/>
  <c r="D9" i="3"/>
  <c r="F12" i="3"/>
  <c r="G12" i="3"/>
  <c r="D14" i="3"/>
  <c r="F17" i="3"/>
  <c r="G17" i="3"/>
  <c r="D20" i="3"/>
  <c r="F22" i="3"/>
  <c r="G22" i="3"/>
  <c r="D25" i="3"/>
  <c r="F8" i="5"/>
  <c r="G8" i="5"/>
  <c r="D10" i="5"/>
  <c r="M11" i="5"/>
  <c r="L13" i="5"/>
  <c r="N11" i="5"/>
  <c r="D13" i="5"/>
  <c r="F14" i="5"/>
  <c r="G14" i="5"/>
  <c r="D15" i="5"/>
  <c r="F16" i="5"/>
  <c r="G16" i="5"/>
  <c r="D18" i="5"/>
  <c r="M24" i="5"/>
  <c r="N24" i="5"/>
  <c r="K26" i="5"/>
  <c r="M27" i="5"/>
  <c r="N27" i="5"/>
  <c r="K28" i="5"/>
  <c r="M29" i="5"/>
  <c r="N29" i="5"/>
  <c r="D31" i="5"/>
  <c r="D40" i="5"/>
  <c r="F43" i="5"/>
  <c r="G43" i="5"/>
  <c r="D45" i="5"/>
  <c r="F47" i="5"/>
  <c r="G47" i="5"/>
  <c r="D8" i="7"/>
  <c r="J11" i="7"/>
  <c r="H12" i="7"/>
  <c r="F13" i="7"/>
  <c r="D14" i="7"/>
  <c r="L14" i="7"/>
  <c r="J15" i="7"/>
  <c r="H16" i="7"/>
  <c r="F17" i="7"/>
  <c r="D18" i="7"/>
  <c r="L18" i="7"/>
  <c r="J19" i="7"/>
  <c r="H20" i="7"/>
  <c r="F21" i="7"/>
  <c r="D22" i="7"/>
  <c r="L22" i="7"/>
  <c r="J23" i="7"/>
  <c r="H24" i="7"/>
  <c r="F25" i="7"/>
  <c r="D26" i="7"/>
  <c r="L26" i="7"/>
  <c r="J27" i="7"/>
  <c r="H28" i="7"/>
  <c r="F29" i="7"/>
  <c r="D30" i="7"/>
  <c r="L30" i="7"/>
  <c r="J31" i="7"/>
  <c r="H32" i="7"/>
  <c r="F33" i="7"/>
  <c r="D34" i="7"/>
  <c r="L34" i="7"/>
  <c r="J35" i="7"/>
  <c r="H36" i="7"/>
  <c r="F37" i="7"/>
  <c r="D38" i="7"/>
  <c r="L38" i="7"/>
  <c r="J39" i="7"/>
  <c r="H40" i="7"/>
  <c r="F41" i="7"/>
  <c r="D42" i="7"/>
  <c r="L42" i="7"/>
  <c r="J43" i="7"/>
  <c r="H44" i="7"/>
  <c r="F45" i="7"/>
  <c r="D46" i="7"/>
  <c r="L46" i="7"/>
  <c r="J47" i="7"/>
  <c r="H48" i="7"/>
  <c r="F49" i="7"/>
  <c r="D50" i="7"/>
  <c r="L50" i="7"/>
  <c r="J51" i="7"/>
  <c r="H52" i="7"/>
  <c r="F53" i="7"/>
  <c r="D54" i="7"/>
  <c r="L54" i="7"/>
  <c r="J55" i="7"/>
  <c r="H56" i="7"/>
  <c r="F57" i="7"/>
  <c r="D58" i="7"/>
  <c r="L58" i="7"/>
  <c r="G8" i="3"/>
  <c r="F8" i="3"/>
  <c r="D10" i="3"/>
  <c r="G13" i="3"/>
  <c r="F13" i="3"/>
  <c r="D16" i="3"/>
  <c r="G18" i="3"/>
  <c r="F18" i="3"/>
  <c r="D21" i="3"/>
  <c r="G24" i="3"/>
  <c r="F24" i="3"/>
  <c r="D26" i="3"/>
  <c r="N8" i="5"/>
  <c r="M8" i="5"/>
  <c r="K10" i="5"/>
  <c r="N12" i="5"/>
  <c r="M12" i="5"/>
  <c r="N14" i="5"/>
  <c r="M14" i="5"/>
  <c r="K15" i="5"/>
  <c r="N17" i="5"/>
  <c r="M17" i="5"/>
  <c r="D24" i="5"/>
  <c r="G26" i="5"/>
  <c r="F26" i="5"/>
  <c r="D27" i="5"/>
  <c r="G28" i="5"/>
  <c r="F28" i="5"/>
  <c r="D29" i="5"/>
  <c r="N30" i="5"/>
  <c r="M30" i="5"/>
  <c r="K32" i="5"/>
  <c r="D42" i="5"/>
  <c r="G44" i="5"/>
  <c r="F44" i="5"/>
  <c r="D46" i="5"/>
  <c r="G49" i="5"/>
  <c r="F49" i="5"/>
  <c r="D11" i="7"/>
  <c r="L11" i="7"/>
  <c r="J12" i="7"/>
  <c r="H13" i="7"/>
  <c r="F14" i="7"/>
  <c r="D15" i="7"/>
  <c r="L15" i="7"/>
  <c r="J16" i="7"/>
  <c r="H17" i="7"/>
  <c r="F18" i="7"/>
  <c r="D19" i="7"/>
  <c r="L19" i="7"/>
  <c r="J20" i="7"/>
  <c r="H21" i="7"/>
  <c r="F22" i="7"/>
  <c r="D23" i="7"/>
  <c r="L23" i="7"/>
  <c r="J24" i="7"/>
  <c r="H25" i="7"/>
  <c r="F26" i="7"/>
  <c r="D27" i="7"/>
  <c r="L27" i="7"/>
  <c r="J28" i="7"/>
  <c r="H29" i="7"/>
  <c r="F30" i="7"/>
  <c r="D31" i="7"/>
  <c r="L31" i="7"/>
  <c r="J32" i="7"/>
  <c r="H33" i="7"/>
  <c r="F34" i="7"/>
  <c r="D35" i="7"/>
  <c r="L35" i="7"/>
  <c r="J36" i="7"/>
  <c r="H37" i="7"/>
  <c r="F38" i="7"/>
  <c r="D39" i="7"/>
  <c r="L39" i="7"/>
  <c r="J40" i="7"/>
  <c r="H41" i="7"/>
  <c r="F42" i="7"/>
  <c r="D43" i="7"/>
  <c r="L43" i="7"/>
  <c r="J44" i="7"/>
  <c r="H45" i="7"/>
  <c r="F46" i="7"/>
  <c r="D47" i="7"/>
  <c r="L47" i="7"/>
  <c r="J48" i="7"/>
  <c r="H49" i="7"/>
  <c r="F50" i="7"/>
  <c r="D51" i="7"/>
  <c r="L51" i="7"/>
  <c r="J52" i="7"/>
  <c r="H53" i="7"/>
  <c r="F54" i="7"/>
  <c r="D55" i="7"/>
  <c r="L55" i="7"/>
  <c r="J56" i="7"/>
  <c r="H57" i="7"/>
  <c r="F58" i="7"/>
  <c r="D59" i="7"/>
  <c r="F60" i="7"/>
  <c r="J60" i="7"/>
  <c r="D61" i="7"/>
  <c r="H61" i="7"/>
  <c r="L61" i="7"/>
  <c r="F62" i="7"/>
  <c r="J62" i="7"/>
  <c r="D63" i="7"/>
  <c r="H63" i="7"/>
  <c r="L63" i="7"/>
  <c r="F64" i="7"/>
  <c r="J64" i="7"/>
  <c r="D65" i="7"/>
  <c r="H65" i="7"/>
  <c r="L65" i="7"/>
  <c r="F66" i="7"/>
  <c r="J66" i="7"/>
  <c r="D67" i="7"/>
  <c r="H67" i="7"/>
  <c r="L67" i="7"/>
  <c r="F68" i="7"/>
  <c r="J68" i="7"/>
  <c r="D69" i="7"/>
  <c r="H69" i="7"/>
  <c r="L69" i="7"/>
  <c r="F70" i="7"/>
  <c r="J70" i="7"/>
  <c r="D71" i="7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F80" i="7"/>
  <c r="J80" i="7"/>
  <c r="D81" i="7"/>
  <c r="H81" i="7"/>
  <c r="L81" i="7"/>
  <c r="F82" i="7"/>
  <c r="J82" i="7"/>
  <c r="D83" i="7"/>
  <c r="H83" i="7"/>
  <c r="L83" i="7"/>
  <c r="F84" i="7"/>
  <c r="J84" i="7"/>
  <c r="D85" i="7"/>
  <c r="H85" i="7"/>
  <c r="L85" i="7"/>
  <c r="F86" i="7"/>
  <c r="J86" i="7"/>
  <c r="D87" i="7"/>
  <c r="H87" i="7"/>
  <c r="L87" i="7"/>
  <c r="F88" i="7"/>
  <c r="J88" i="7"/>
  <c r="D89" i="7"/>
  <c r="H89" i="7"/>
  <c r="L89" i="7"/>
  <c r="F90" i="7"/>
  <c r="J90" i="7"/>
  <c r="D91" i="7"/>
  <c r="H91" i="7"/>
  <c r="L91" i="7"/>
  <c r="F92" i="7"/>
  <c r="J92" i="7"/>
  <c r="D93" i="7"/>
  <c r="H93" i="7"/>
  <c r="L93" i="7"/>
  <c r="F94" i="7"/>
  <c r="J94" i="7"/>
  <c r="D95" i="7"/>
  <c r="H95" i="7"/>
  <c r="L95" i="7"/>
  <c r="F96" i="7"/>
  <c r="J96" i="7"/>
  <c r="D97" i="7"/>
  <c r="H97" i="7"/>
  <c r="L97" i="7"/>
  <c r="F98" i="7"/>
  <c r="J98" i="7"/>
  <c r="D99" i="7"/>
  <c r="H99" i="7"/>
  <c r="L99" i="7"/>
  <c r="F100" i="7"/>
  <c r="J100" i="7"/>
  <c r="D101" i="7"/>
  <c r="H101" i="7"/>
  <c r="L101" i="7"/>
  <c r="G9" i="8"/>
  <c r="F9" i="8"/>
  <c r="D12" i="8"/>
  <c r="G14" i="8"/>
  <c r="F14" i="8"/>
  <c r="D17" i="8"/>
  <c r="G20" i="8"/>
  <c r="F20" i="8"/>
  <c r="D22" i="8"/>
  <c r="G25" i="8"/>
  <c r="F25" i="8"/>
  <c r="G8" i="10"/>
  <c r="F8" i="10"/>
  <c r="D10" i="10"/>
  <c r="L13" i="10"/>
  <c r="N11" i="10"/>
  <c r="M11" i="10"/>
  <c r="D13" i="10"/>
  <c r="G14" i="10"/>
  <c r="F14" i="10"/>
  <c r="D15" i="10"/>
  <c r="G16" i="10"/>
  <c r="F16" i="10"/>
  <c r="D18" i="10"/>
  <c r="N24" i="10"/>
  <c r="M24" i="10"/>
  <c r="F27" i="10"/>
  <c r="G27" i="10"/>
  <c r="D28" i="10"/>
  <c r="M32" i="10"/>
  <c r="N32" i="10"/>
  <c r="F44" i="10"/>
  <c r="G44" i="10"/>
  <c r="D46" i="10"/>
  <c r="H11" i="12"/>
  <c r="F12" i="12"/>
  <c r="D13" i="12"/>
  <c r="L13" i="12"/>
  <c r="J14" i="12"/>
  <c r="H15" i="12"/>
  <c r="F16" i="12"/>
  <c r="D17" i="12"/>
  <c r="L17" i="12"/>
  <c r="J18" i="12"/>
  <c r="H19" i="12"/>
  <c r="F20" i="12"/>
  <c r="D21" i="12"/>
  <c r="L21" i="12"/>
  <c r="J22" i="12"/>
  <c r="H23" i="12"/>
  <c r="F24" i="12"/>
  <c r="D25" i="12"/>
  <c r="L25" i="12"/>
  <c r="J26" i="12"/>
  <c r="H27" i="12"/>
  <c r="F28" i="12"/>
  <c r="D29" i="12"/>
  <c r="L29" i="12"/>
  <c r="J30" i="12"/>
  <c r="H31" i="12"/>
  <c r="F32" i="12"/>
  <c r="D33" i="12"/>
  <c r="L33" i="12"/>
  <c r="J34" i="12"/>
  <c r="H35" i="12"/>
  <c r="F36" i="12"/>
  <c r="D37" i="12"/>
  <c r="L37" i="12"/>
  <c r="J38" i="12"/>
  <c r="H39" i="12"/>
  <c r="F40" i="12"/>
  <c r="D41" i="12"/>
  <c r="L41" i="12"/>
  <c r="J42" i="12"/>
  <c r="H43" i="12"/>
  <c r="H8" i="7"/>
  <c r="L8" i="7"/>
  <c r="F9" i="7"/>
  <c r="J9" i="7"/>
  <c r="D8" i="8"/>
  <c r="G10" i="8"/>
  <c r="F10" i="8"/>
  <c r="D13" i="8"/>
  <c r="G16" i="8"/>
  <c r="F16" i="8"/>
  <c r="D18" i="8"/>
  <c r="G21" i="8"/>
  <c r="F21" i="8"/>
  <c r="D26" i="8"/>
  <c r="D24" i="8"/>
  <c r="N8" i="10"/>
  <c r="M8" i="10"/>
  <c r="K10" i="10"/>
  <c r="N12" i="10"/>
  <c r="M12" i="10"/>
  <c r="N14" i="10"/>
  <c r="M14" i="10"/>
  <c r="K15" i="10"/>
  <c r="N17" i="10"/>
  <c r="M17" i="10"/>
  <c r="D24" i="10"/>
  <c r="F28" i="10"/>
  <c r="G28" i="10"/>
  <c r="D29" i="10"/>
  <c r="F46" i="10"/>
  <c r="G46" i="10"/>
  <c r="D49" i="10"/>
  <c r="J11" i="12"/>
  <c r="H12" i="12"/>
  <c r="F13" i="12"/>
  <c r="D14" i="12"/>
  <c r="L14" i="12"/>
  <c r="J15" i="12"/>
  <c r="H16" i="12"/>
  <c r="F17" i="12"/>
  <c r="D18" i="12"/>
  <c r="L18" i="12"/>
  <c r="J19" i="12"/>
  <c r="H20" i="12"/>
  <c r="F21" i="12"/>
  <c r="D22" i="12"/>
  <c r="L22" i="12"/>
  <c r="J23" i="12"/>
  <c r="H24" i="12"/>
  <c r="F25" i="12"/>
  <c r="D26" i="12"/>
  <c r="L26" i="12"/>
  <c r="J27" i="12"/>
  <c r="H28" i="12"/>
  <c r="F29" i="12"/>
  <c r="D30" i="12"/>
  <c r="L30" i="12"/>
  <c r="J31" i="12"/>
  <c r="H32" i="12"/>
  <c r="F33" i="12"/>
  <c r="D34" i="12"/>
  <c r="L34" i="12"/>
  <c r="J35" i="12"/>
  <c r="H36" i="12"/>
  <c r="F37" i="12"/>
  <c r="D38" i="12"/>
  <c r="L38" i="12"/>
  <c r="J39" i="12"/>
  <c r="H40" i="12"/>
  <c r="F41" i="12"/>
  <c r="D42" i="12"/>
  <c r="L42" i="12"/>
  <c r="J43" i="12"/>
  <c r="F59" i="7"/>
  <c r="J59" i="7"/>
  <c r="D60" i="7"/>
  <c r="H60" i="7"/>
  <c r="L60" i="7"/>
  <c r="F61" i="7"/>
  <c r="J61" i="7"/>
  <c r="D62" i="7"/>
  <c r="H62" i="7"/>
  <c r="L62" i="7"/>
  <c r="F63" i="7"/>
  <c r="J63" i="7"/>
  <c r="D64" i="7"/>
  <c r="H64" i="7"/>
  <c r="L64" i="7"/>
  <c r="F65" i="7"/>
  <c r="J65" i="7"/>
  <c r="D66" i="7"/>
  <c r="H66" i="7"/>
  <c r="L66" i="7"/>
  <c r="F67" i="7"/>
  <c r="J67" i="7"/>
  <c r="D68" i="7"/>
  <c r="H68" i="7"/>
  <c r="L68" i="7"/>
  <c r="F69" i="7"/>
  <c r="J69" i="7"/>
  <c r="D70" i="7"/>
  <c r="H70" i="7"/>
  <c r="L70" i="7"/>
  <c r="F71" i="7"/>
  <c r="J71" i="7"/>
  <c r="D72" i="7"/>
  <c r="H72" i="7"/>
  <c r="L72" i="7"/>
  <c r="F73" i="7"/>
  <c r="J73" i="7"/>
  <c r="D74" i="7"/>
  <c r="H74" i="7"/>
  <c r="L74" i="7"/>
  <c r="F75" i="7"/>
  <c r="J75" i="7"/>
  <c r="D76" i="7"/>
  <c r="H76" i="7"/>
  <c r="L76" i="7"/>
  <c r="F77" i="7"/>
  <c r="J77" i="7"/>
  <c r="D78" i="7"/>
  <c r="H78" i="7"/>
  <c r="L78" i="7"/>
  <c r="F79" i="7"/>
  <c r="J79" i="7"/>
  <c r="D80" i="7"/>
  <c r="H80" i="7"/>
  <c r="L80" i="7"/>
  <c r="F81" i="7"/>
  <c r="J81" i="7"/>
  <c r="D82" i="7"/>
  <c r="H82" i="7"/>
  <c r="L82" i="7"/>
  <c r="F83" i="7"/>
  <c r="J83" i="7"/>
  <c r="D84" i="7"/>
  <c r="H84" i="7"/>
  <c r="L84" i="7"/>
  <c r="F85" i="7"/>
  <c r="J85" i="7"/>
  <c r="D86" i="7"/>
  <c r="H86" i="7"/>
  <c r="L86" i="7"/>
  <c r="F87" i="7"/>
  <c r="J87" i="7"/>
  <c r="D88" i="7"/>
  <c r="H88" i="7"/>
  <c r="L88" i="7"/>
  <c r="F89" i="7"/>
  <c r="J89" i="7"/>
  <c r="D90" i="7"/>
  <c r="H90" i="7"/>
  <c r="L90" i="7"/>
  <c r="F91" i="7"/>
  <c r="J91" i="7"/>
  <c r="D92" i="7"/>
  <c r="H92" i="7"/>
  <c r="L92" i="7"/>
  <c r="F93" i="7"/>
  <c r="J93" i="7"/>
  <c r="D94" i="7"/>
  <c r="H94" i="7"/>
  <c r="L94" i="7"/>
  <c r="F95" i="7"/>
  <c r="J95" i="7"/>
  <c r="D96" i="7"/>
  <c r="H96" i="7"/>
  <c r="L96" i="7"/>
  <c r="F97" i="7"/>
  <c r="J97" i="7"/>
  <c r="D98" i="7"/>
  <c r="H98" i="7"/>
  <c r="L98" i="7"/>
  <c r="F99" i="7"/>
  <c r="J99" i="7"/>
  <c r="D100" i="7"/>
  <c r="H100" i="7"/>
  <c r="L100" i="7"/>
  <c r="F101" i="7"/>
  <c r="J101" i="7"/>
  <c r="D9" i="8"/>
  <c r="F12" i="8"/>
  <c r="G12" i="8"/>
  <c r="D14" i="8"/>
  <c r="F17" i="8"/>
  <c r="G17" i="8"/>
  <c r="D20" i="8"/>
  <c r="F22" i="8"/>
  <c r="G22" i="8"/>
  <c r="D25" i="8"/>
  <c r="D8" i="10"/>
  <c r="F10" i="10"/>
  <c r="G10" i="10"/>
  <c r="K11" i="10"/>
  <c r="J13" i="10"/>
  <c r="F13" i="10"/>
  <c r="G13" i="10"/>
  <c r="D14" i="10"/>
  <c r="F15" i="10"/>
  <c r="G15" i="10"/>
  <c r="D16" i="10"/>
  <c r="F18" i="10"/>
  <c r="G18" i="10"/>
  <c r="K24" i="10"/>
  <c r="D26" i="10"/>
  <c r="F29" i="10"/>
  <c r="G29" i="10"/>
  <c r="K30" i="10"/>
  <c r="D42" i="10"/>
  <c r="F49" i="10"/>
  <c r="G49" i="10"/>
  <c r="D11" i="12"/>
  <c r="L11" i="12"/>
  <c r="J12" i="12"/>
  <c r="H13" i="12"/>
  <c r="F14" i="12"/>
  <c r="D15" i="12"/>
  <c r="L15" i="12"/>
  <c r="J16" i="12"/>
  <c r="H17" i="12"/>
  <c r="F18" i="12"/>
  <c r="D19" i="12"/>
  <c r="L19" i="12"/>
  <c r="J20" i="12"/>
  <c r="H21" i="12"/>
  <c r="F22" i="12"/>
  <c r="D23" i="12"/>
  <c r="L23" i="12"/>
  <c r="J24" i="12"/>
  <c r="H25" i="12"/>
  <c r="F26" i="12"/>
  <c r="D27" i="12"/>
  <c r="L27" i="12"/>
  <c r="J28" i="12"/>
  <c r="H29" i="12"/>
  <c r="F30" i="12"/>
  <c r="D31" i="12"/>
  <c r="L31" i="12"/>
  <c r="J32" i="12"/>
  <c r="H33" i="12"/>
  <c r="F34" i="12"/>
  <c r="D35" i="12"/>
  <c r="L35" i="12"/>
  <c r="J36" i="12"/>
  <c r="H37" i="12"/>
  <c r="F38" i="12"/>
  <c r="D39" i="12"/>
  <c r="L39" i="12"/>
  <c r="J40" i="12"/>
  <c r="H41" i="12"/>
  <c r="F42" i="12"/>
  <c r="D43" i="12"/>
  <c r="L43" i="12"/>
  <c r="F8" i="7"/>
  <c r="J8" i="7"/>
  <c r="D9" i="7"/>
  <c r="H9" i="7"/>
  <c r="L9" i="7"/>
  <c r="G8" i="8"/>
  <c r="F8" i="8"/>
  <c r="D10" i="8"/>
  <c r="G13" i="8"/>
  <c r="F13" i="8"/>
  <c r="D16" i="8"/>
  <c r="G18" i="8"/>
  <c r="F18" i="8"/>
  <c r="D21" i="8"/>
  <c r="G24" i="8"/>
  <c r="F26" i="8"/>
  <c r="F24" i="8"/>
  <c r="K8" i="10"/>
  <c r="N10" i="10"/>
  <c r="M10" i="10"/>
  <c r="K12" i="10"/>
  <c r="K14" i="10"/>
  <c r="N15" i="10"/>
  <c r="M15" i="10"/>
  <c r="K17" i="10"/>
  <c r="G24" i="10"/>
  <c r="F24" i="10"/>
  <c r="F26" i="10"/>
  <c r="G26" i="10"/>
  <c r="D27" i="10"/>
  <c r="M30" i="10"/>
  <c r="N30" i="10"/>
  <c r="K32" i="10"/>
  <c r="F42" i="10"/>
  <c r="G42" i="10"/>
  <c r="D44" i="10"/>
  <c r="F11" i="12"/>
  <c r="D12" i="12"/>
  <c r="L12" i="12"/>
  <c r="J13" i="12"/>
  <c r="H14" i="12"/>
  <c r="F15" i="12"/>
  <c r="D16" i="12"/>
  <c r="L16" i="12"/>
  <c r="J17" i="12"/>
  <c r="H18" i="12"/>
  <c r="F19" i="12"/>
  <c r="D20" i="12"/>
  <c r="L20" i="12"/>
  <c r="J21" i="12"/>
  <c r="H22" i="12"/>
  <c r="F23" i="12"/>
  <c r="D24" i="12"/>
  <c r="L24" i="12"/>
  <c r="J25" i="12"/>
  <c r="H26" i="12"/>
  <c r="F27" i="12"/>
  <c r="D28" i="12"/>
  <c r="L28" i="12"/>
  <c r="J29" i="12"/>
  <c r="H30" i="12"/>
  <c r="F31" i="12"/>
  <c r="D32" i="12"/>
  <c r="L32" i="12"/>
  <c r="J33" i="12"/>
  <c r="H34" i="12"/>
  <c r="F35" i="12"/>
  <c r="D36" i="12"/>
  <c r="L36" i="12"/>
  <c r="J37" i="12"/>
  <c r="H38" i="12"/>
  <c r="F39" i="12"/>
  <c r="D40" i="12"/>
  <c r="L40" i="12"/>
  <c r="J41" i="12"/>
  <c r="H42" i="12"/>
  <c r="F43" i="12"/>
  <c r="D44" i="12"/>
  <c r="H44" i="12"/>
  <c r="L44" i="12"/>
  <c r="F45" i="12"/>
  <c r="J45" i="12"/>
  <c r="D46" i="12"/>
  <c r="H46" i="12"/>
  <c r="L46" i="12"/>
  <c r="F47" i="12"/>
  <c r="J47" i="12"/>
  <c r="D48" i="12"/>
  <c r="H48" i="12"/>
  <c r="L48" i="12"/>
  <c r="F49" i="12"/>
  <c r="J49" i="12"/>
  <c r="D50" i="12"/>
  <c r="H50" i="12"/>
  <c r="L50" i="12"/>
  <c r="F51" i="12"/>
  <c r="J51" i="12"/>
  <c r="D52" i="12"/>
  <c r="H52" i="12"/>
  <c r="L52" i="12"/>
  <c r="F53" i="12"/>
  <c r="J53" i="12"/>
  <c r="D54" i="12"/>
  <c r="H54" i="12"/>
  <c r="L54" i="12"/>
  <c r="F55" i="12"/>
  <c r="J55" i="12"/>
  <c r="D56" i="12"/>
  <c r="H56" i="12"/>
  <c r="L56" i="12"/>
  <c r="F57" i="12"/>
  <c r="J57" i="12"/>
  <c r="D58" i="12"/>
  <c r="H58" i="12"/>
  <c r="L58" i="12"/>
  <c r="F59" i="12"/>
  <c r="J59" i="12"/>
  <c r="D60" i="12"/>
  <c r="H60" i="12"/>
  <c r="L60" i="12"/>
  <c r="F61" i="12"/>
  <c r="J61" i="12"/>
  <c r="D62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F67" i="12"/>
  <c r="J67" i="12"/>
  <c r="D68" i="12"/>
  <c r="H68" i="12"/>
  <c r="L68" i="12"/>
  <c r="F69" i="12"/>
  <c r="J69" i="12"/>
  <c r="D70" i="12"/>
  <c r="H70" i="12"/>
  <c r="L70" i="12"/>
  <c r="F71" i="12"/>
  <c r="J71" i="12"/>
  <c r="D72" i="12"/>
  <c r="H72" i="12"/>
  <c r="L72" i="12"/>
  <c r="F73" i="12"/>
  <c r="J73" i="12"/>
  <c r="D74" i="12"/>
  <c r="H74" i="12"/>
  <c r="L74" i="12"/>
  <c r="F75" i="12"/>
  <c r="J75" i="12"/>
  <c r="D76" i="12"/>
  <c r="H76" i="12"/>
  <c r="L76" i="12"/>
  <c r="F77" i="12"/>
  <c r="J77" i="12"/>
  <c r="D78" i="12"/>
  <c r="H78" i="12"/>
  <c r="L78" i="12"/>
  <c r="F79" i="12"/>
  <c r="J79" i="12"/>
  <c r="D80" i="12"/>
  <c r="H80" i="12"/>
  <c r="L80" i="12"/>
  <c r="F81" i="12"/>
  <c r="J81" i="12"/>
  <c r="D82" i="12"/>
  <c r="H82" i="12"/>
  <c r="L82" i="12"/>
  <c r="F83" i="12"/>
  <c r="J83" i="12"/>
  <c r="D84" i="12"/>
  <c r="H84" i="12"/>
  <c r="L84" i="12"/>
  <c r="F85" i="12"/>
  <c r="J85" i="12"/>
  <c r="D86" i="12"/>
  <c r="H86" i="12"/>
  <c r="L86" i="12"/>
  <c r="F87" i="12"/>
  <c r="J87" i="12"/>
  <c r="D88" i="12"/>
  <c r="H88" i="12"/>
  <c r="L88" i="12"/>
  <c r="F89" i="12"/>
  <c r="J89" i="12"/>
  <c r="D90" i="12"/>
  <c r="H90" i="12"/>
  <c r="L90" i="12"/>
  <c r="F91" i="12"/>
  <c r="J91" i="12"/>
  <c r="D92" i="12"/>
  <c r="H92" i="12"/>
  <c r="L92" i="12"/>
  <c r="F93" i="12"/>
  <c r="J93" i="12"/>
  <c r="D94" i="12"/>
  <c r="H94" i="12"/>
  <c r="L94" i="12"/>
  <c r="F95" i="12"/>
  <c r="J95" i="12"/>
  <c r="D96" i="12"/>
  <c r="H96" i="12"/>
  <c r="L96" i="12"/>
  <c r="F97" i="12"/>
  <c r="J97" i="12"/>
  <c r="D98" i="12"/>
  <c r="H98" i="12"/>
  <c r="L98" i="12"/>
  <c r="F99" i="12"/>
  <c r="J99" i="12"/>
  <c r="D100" i="12"/>
  <c r="H100" i="12"/>
  <c r="L100" i="12"/>
  <c r="F101" i="12"/>
  <c r="J101" i="12"/>
  <c r="E8" i="13"/>
  <c r="E13" i="13"/>
  <c r="E18" i="13"/>
  <c r="E24" i="13"/>
  <c r="E10" i="15"/>
  <c r="E13" i="15"/>
  <c r="E15" i="15"/>
  <c r="E18" i="15"/>
  <c r="J26" i="15"/>
  <c r="J28" i="15"/>
  <c r="E31" i="15"/>
  <c r="E40" i="15"/>
  <c r="J11" i="17"/>
  <c r="H12" i="17"/>
  <c r="F13" i="17"/>
  <c r="D14" i="17"/>
  <c r="L14" i="17"/>
  <c r="J15" i="17"/>
  <c r="H16" i="17"/>
  <c r="F17" i="17"/>
  <c r="D18" i="17"/>
  <c r="L18" i="17"/>
  <c r="J19" i="17"/>
  <c r="H20" i="17"/>
  <c r="F21" i="17"/>
  <c r="D22" i="17"/>
  <c r="L22" i="17"/>
  <c r="J23" i="17"/>
  <c r="L24" i="17"/>
  <c r="H26" i="17"/>
  <c r="N26" i="10"/>
  <c r="M26" i="10"/>
  <c r="K27" i="10"/>
  <c r="N28" i="10"/>
  <c r="M28" i="10"/>
  <c r="K29" i="10"/>
  <c r="G31" i="10"/>
  <c r="F31" i="10"/>
  <c r="G40" i="10"/>
  <c r="F40" i="10"/>
  <c r="D43" i="10"/>
  <c r="G45" i="10"/>
  <c r="F45" i="10"/>
  <c r="D47" i="10"/>
  <c r="F8" i="12"/>
  <c r="J8" i="12"/>
  <c r="D9" i="12"/>
  <c r="H9" i="12"/>
  <c r="L9" i="12"/>
  <c r="E12" i="13"/>
  <c r="E17" i="13"/>
  <c r="E22" i="13"/>
  <c r="J8" i="15"/>
  <c r="J12" i="15"/>
  <c r="J14" i="15"/>
  <c r="J17" i="15"/>
  <c r="E26" i="15"/>
  <c r="E28" i="15"/>
  <c r="J30" i="15"/>
  <c r="E46" i="15"/>
  <c r="D11" i="17"/>
  <c r="L11" i="17"/>
  <c r="J12" i="17"/>
  <c r="H13" i="17"/>
  <c r="F14" i="17"/>
  <c r="D15" i="17"/>
  <c r="L15" i="17"/>
  <c r="J16" i="17"/>
  <c r="H17" i="17"/>
  <c r="F18" i="17"/>
  <c r="D19" i="17"/>
  <c r="L19" i="17"/>
  <c r="J20" i="17"/>
  <c r="H21" i="17"/>
  <c r="F22" i="17"/>
  <c r="D23" i="17"/>
  <c r="L23" i="17"/>
  <c r="F25" i="17"/>
  <c r="F44" i="12"/>
  <c r="J44" i="12"/>
  <c r="D45" i="12"/>
  <c r="H45" i="12"/>
  <c r="L45" i="12"/>
  <c r="F46" i="12"/>
  <c r="J46" i="12"/>
  <c r="D47" i="12"/>
  <c r="H47" i="12"/>
  <c r="L47" i="12"/>
  <c r="F48" i="12"/>
  <c r="J48" i="12"/>
  <c r="D49" i="12"/>
  <c r="H49" i="12"/>
  <c r="L49" i="12"/>
  <c r="F50" i="12"/>
  <c r="J50" i="12"/>
  <c r="D51" i="12"/>
  <c r="H51" i="12"/>
  <c r="L51" i="12"/>
  <c r="F52" i="12"/>
  <c r="J52" i="12"/>
  <c r="D53" i="12"/>
  <c r="H53" i="12"/>
  <c r="L53" i="12"/>
  <c r="F54" i="12"/>
  <c r="J54" i="12"/>
  <c r="D55" i="12"/>
  <c r="H55" i="12"/>
  <c r="L55" i="12"/>
  <c r="F56" i="12"/>
  <c r="J56" i="12"/>
  <c r="D57" i="12"/>
  <c r="H57" i="12"/>
  <c r="L57" i="12"/>
  <c r="F58" i="12"/>
  <c r="J58" i="12"/>
  <c r="D59" i="12"/>
  <c r="H59" i="12"/>
  <c r="L59" i="12"/>
  <c r="F60" i="12"/>
  <c r="J60" i="12"/>
  <c r="D61" i="12"/>
  <c r="H61" i="12"/>
  <c r="L61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D67" i="12"/>
  <c r="H67" i="12"/>
  <c r="L67" i="12"/>
  <c r="F68" i="12"/>
  <c r="J68" i="12"/>
  <c r="D69" i="12"/>
  <c r="H69" i="12"/>
  <c r="L69" i="12"/>
  <c r="F70" i="12"/>
  <c r="J70" i="12"/>
  <c r="D71" i="12"/>
  <c r="H71" i="12"/>
  <c r="L71" i="12"/>
  <c r="F72" i="12"/>
  <c r="J72" i="12"/>
  <c r="D73" i="12"/>
  <c r="H73" i="12"/>
  <c r="L73" i="12"/>
  <c r="F74" i="12"/>
  <c r="J74" i="12"/>
  <c r="D75" i="12"/>
  <c r="H75" i="12"/>
  <c r="L75" i="12"/>
  <c r="F76" i="12"/>
  <c r="J76" i="12"/>
  <c r="D77" i="12"/>
  <c r="H77" i="12"/>
  <c r="L77" i="12"/>
  <c r="F78" i="12"/>
  <c r="J78" i="12"/>
  <c r="D79" i="12"/>
  <c r="H79" i="12"/>
  <c r="L79" i="12"/>
  <c r="F80" i="12"/>
  <c r="J80" i="12"/>
  <c r="D81" i="12"/>
  <c r="H81" i="12"/>
  <c r="L81" i="12"/>
  <c r="F82" i="12"/>
  <c r="J82" i="12"/>
  <c r="D83" i="12"/>
  <c r="H83" i="12"/>
  <c r="L83" i="12"/>
  <c r="F84" i="12"/>
  <c r="J84" i="12"/>
  <c r="D85" i="12"/>
  <c r="H85" i="12"/>
  <c r="L85" i="12"/>
  <c r="F86" i="12"/>
  <c r="J86" i="12"/>
  <c r="D87" i="12"/>
  <c r="H87" i="12"/>
  <c r="L87" i="12"/>
  <c r="F88" i="12"/>
  <c r="J88" i="12"/>
  <c r="D89" i="12"/>
  <c r="H89" i="12"/>
  <c r="L89" i="12"/>
  <c r="F90" i="12"/>
  <c r="J90" i="12"/>
  <c r="D91" i="12"/>
  <c r="H91" i="12"/>
  <c r="L91" i="12"/>
  <c r="F92" i="12"/>
  <c r="J92" i="12"/>
  <c r="D93" i="12"/>
  <c r="H93" i="12"/>
  <c r="L93" i="12"/>
  <c r="F94" i="12"/>
  <c r="J94" i="12"/>
  <c r="D95" i="12"/>
  <c r="H95" i="12"/>
  <c r="L95" i="12"/>
  <c r="F96" i="12"/>
  <c r="J96" i="12"/>
  <c r="D97" i="12"/>
  <c r="H97" i="12"/>
  <c r="L97" i="12"/>
  <c r="F98" i="12"/>
  <c r="J98" i="12"/>
  <c r="D99" i="12"/>
  <c r="H99" i="12"/>
  <c r="L99" i="12"/>
  <c r="F100" i="12"/>
  <c r="J100" i="12"/>
  <c r="D101" i="12"/>
  <c r="H101" i="12"/>
  <c r="L101" i="12"/>
  <c r="E10" i="13"/>
  <c r="E16" i="13"/>
  <c r="E21" i="13"/>
  <c r="E8" i="15"/>
  <c r="J11" i="15"/>
  <c r="E14" i="15"/>
  <c r="E16" i="15"/>
  <c r="J24" i="15"/>
  <c r="J27" i="15"/>
  <c r="J29" i="15"/>
  <c r="E43" i="15"/>
  <c r="F11" i="17"/>
  <c r="D12" i="17"/>
  <c r="L12" i="17"/>
  <c r="J13" i="17"/>
  <c r="H14" i="17"/>
  <c r="F15" i="17"/>
  <c r="D16" i="17"/>
  <c r="L16" i="17"/>
  <c r="J17" i="17"/>
  <c r="H18" i="17"/>
  <c r="F19" i="17"/>
  <c r="D20" i="17"/>
  <c r="L20" i="17"/>
  <c r="J21" i="17"/>
  <c r="H22" i="17"/>
  <c r="F23" i="17"/>
  <c r="D24" i="17"/>
  <c r="J25" i="17"/>
  <c r="K26" i="10"/>
  <c r="N27" i="10"/>
  <c r="M27" i="10"/>
  <c r="K28" i="10"/>
  <c r="N29" i="10"/>
  <c r="M29" i="10"/>
  <c r="D31" i="10"/>
  <c r="D40" i="10"/>
  <c r="G43" i="10"/>
  <c r="F43" i="10"/>
  <c r="D45" i="10"/>
  <c r="G47" i="10"/>
  <c r="F47" i="10"/>
  <c r="D8" i="12"/>
  <c r="H8" i="12"/>
  <c r="L8" i="12"/>
  <c r="F9" i="12"/>
  <c r="J9" i="12"/>
  <c r="E9" i="13"/>
  <c r="E14" i="13"/>
  <c r="E20" i="13"/>
  <c r="E25" i="13"/>
  <c r="J10" i="15"/>
  <c r="J15" i="15"/>
  <c r="E24" i="15"/>
  <c r="E27" i="15"/>
  <c r="E29" i="15"/>
  <c r="J32" i="15"/>
  <c r="E42" i="15"/>
  <c r="E45" i="15"/>
  <c r="E47" i="15"/>
  <c r="H11" i="17"/>
  <c r="F12" i="17"/>
  <c r="D13" i="17"/>
  <c r="L13" i="17"/>
  <c r="J14" i="17"/>
  <c r="H15" i="17"/>
  <c r="F16" i="17"/>
  <c r="D17" i="17"/>
  <c r="L17" i="17"/>
  <c r="J18" i="17"/>
  <c r="H19" i="17"/>
  <c r="F20" i="17"/>
  <c r="D21" i="17"/>
  <c r="L21" i="17"/>
  <c r="J22" i="17"/>
  <c r="H23" i="17"/>
  <c r="H24" i="17"/>
  <c r="D26" i="17"/>
  <c r="F24" i="17"/>
  <c r="J24" i="17"/>
  <c r="D25" i="17"/>
  <c r="H25" i="17"/>
  <c r="L25" i="17"/>
  <c r="F26" i="17"/>
  <c r="J26" i="17"/>
  <c r="D27" i="17"/>
  <c r="H27" i="17"/>
  <c r="L27" i="17"/>
  <c r="F28" i="17"/>
  <c r="J28" i="17"/>
  <c r="D29" i="17"/>
  <c r="H29" i="17"/>
  <c r="L29" i="17"/>
  <c r="F30" i="17"/>
  <c r="J30" i="17"/>
  <c r="D31" i="17"/>
  <c r="H31" i="17"/>
  <c r="L31" i="17"/>
  <c r="F32" i="17"/>
  <c r="J32" i="17"/>
  <c r="D33" i="17"/>
  <c r="H33" i="17"/>
  <c r="L33" i="17"/>
  <c r="F34" i="17"/>
  <c r="J34" i="17"/>
  <c r="D35" i="17"/>
  <c r="H35" i="17"/>
  <c r="L35" i="17"/>
  <c r="F36" i="17"/>
  <c r="J36" i="17"/>
  <c r="D37" i="17"/>
  <c r="H37" i="17"/>
  <c r="L37" i="17"/>
  <c r="F38" i="17"/>
  <c r="J38" i="17"/>
  <c r="D39" i="17"/>
  <c r="H39" i="17"/>
  <c r="L39" i="17"/>
  <c r="F40" i="17"/>
  <c r="J40" i="17"/>
  <c r="D41" i="17"/>
  <c r="H41" i="17"/>
  <c r="L41" i="17"/>
  <c r="F42" i="17"/>
  <c r="J42" i="17"/>
  <c r="D43" i="17"/>
  <c r="H43" i="17"/>
  <c r="L43" i="17"/>
  <c r="F44" i="17"/>
  <c r="J44" i="17"/>
  <c r="D45" i="17"/>
  <c r="H45" i="17"/>
  <c r="L45" i="17"/>
  <c r="F46" i="17"/>
  <c r="J46" i="17"/>
  <c r="D47" i="17"/>
  <c r="H47" i="17"/>
  <c r="L47" i="17"/>
  <c r="F48" i="17"/>
  <c r="J48" i="17"/>
  <c r="D49" i="17"/>
  <c r="H49" i="17"/>
  <c r="L49" i="17"/>
  <c r="F50" i="17"/>
  <c r="J50" i="17"/>
  <c r="D51" i="17"/>
  <c r="H51" i="17"/>
  <c r="L51" i="17"/>
  <c r="F52" i="17"/>
  <c r="J52" i="17"/>
  <c r="D53" i="17"/>
  <c r="H53" i="17"/>
  <c r="L53" i="17"/>
  <c r="F54" i="17"/>
  <c r="J54" i="17"/>
  <c r="D55" i="17"/>
  <c r="H55" i="17"/>
  <c r="L55" i="17"/>
  <c r="F56" i="17"/>
  <c r="J56" i="17"/>
  <c r="D57" i="17"/>
  <c r="H57" i="17"/>
  <c r="L57" i="17"/>
  <c r="F58" i="17"/>
  <c r="J58" i="17"/>
  <c r="D59" i="17"/>
  <c r="H59" i="17"/>
  <c r="D60" i="17"/>
  <c r="D61" i="17"/>
  <c r="J61" i="17"/>
  <c r="J62" i="17"/>
  <c r="F63" i="17"/>
  <c r="F64" i="17"/>
  <c r="L64" i="17"/>
  <c r="L65" i="17"/>
  <c r="H66" i="17"/>
  <c r="H67" i="17"/>
  <c r="D68" i="17"/>
  <c r="D69" i="17"/>
  <c r="J69" i="17"/>
  <c r="J70" i="17"/>
  <c r="F71" i="17"/>
  <c r="F72" i="17"/>
  <c r="L72" i="17"/>
  <c r="L73" i="17"/>
  <c r="H74" i="17"/>
  <c r="H75" i="17"/>
  <c r="D76" i="17"/>
  <c r="D77" i="17"/>
  <c r="J77" i="17"/>
  <c r="J78" i="17"/>
  <c r="F79" i="17"/>
  <c r="F80" i="17"/>
  <c r="L80" i="17"/>
  <c r="L81" i="17"/>
  <c r="H82" i="17"/>
  <c r="H83" i="17"/>
  <c r="F84" i="17"/>
  <c r="L85" i="17"/>
  <c r="H87" i="17"/>
  <c r="D89" i="17"/>
  <c r="J90" i="17"/>
  <c r="F92" i="17"/>
  <c r="L93" i="17"/>
  <c r="H95" i="17"/>
  <c r="D8" i="17"/>
  <c r="H8" i="17"/>
  <c r="L8" i="17"/>
  <c r="F9" i="17"/>
  <c r="J9" i="17"/>
  <c r="J59" i="17"/>
  <c r="J60" i="17"/>
  <c r="F61" i="17"/>
  <c r="F62" i="17"/>
  <c r="L62" i="17"/>
  <c r="L63" i="17"/>
  <c r="H64" i="17"/>
  <c r="H65" i="17"/>
  <c r="D66" i="17"/>
  <c r="D67" i="17"/>
  <c r="J67" i="17"/>
  <c r="J68" i="17"/>
  <c r="F69" i="17"/>
  <c r="F70" i="17"/>
  <c r="L70" i="17"/>
  <c r="L71" i="17"/>
  <c r="H72" i="17"/>
  <c r="H73" i="17"/>
  <c r="D74" i="17"/>
  <c r="D75" i="17"/>
  <c r="J75" i="17"/>
  <c r="J76" i="17"/>
  <c r="F77" i="17"/>
  <c r="F78" i="17"/>
  <c r="L78" i="17"/>
  <c r="L79" i="17"/>
  <c r="H80" i="17"/>
  <c r="H81" i="17"/>
  <c r="D82" i="17"/>
  <c r="D83" i="17"/>
  <c r="J83" i="17"/>
  <c r="J84" i="17"/>
  <c r="F86" i="17"/>
  <c r="L87" i="17"/>
  <c r="H89" i="17"/>
  <c r="D91" i="17"/>
  <c r="J92" i="17"/>
  <c r="F94" i="17"/>
  <c r="L26" i="17"/>
  <c r="F27" i="17"/>
  <c r="J27" i="17"/>
  <c r="D28" i="17"/>
  <c r="H28" i="17"/>
  <c r="L28" i="17"/>
  <c r="F29" i="17"/>
  <c r="J29" i="17"/>
  <c r="D30" i="17"/>
  <c r="H30" i="17"/>
  <c r="L30" i="17"/>
  <c r="F31" i="17"/>
  <c r="J31" i="17"/>
  <c r="D32" i="17"/>
  <c r="H32" i="17"/>
  <c r="L32" i="17"/>
  <c r="F33" i="17"/>
  <c r="J33" i="17"/>
  <c r="D34" i="17"/>
  <c r="H34" i="17"/>
  <c r="L34" i="17"/>
  <c r="F35" i="17"/>
  <c r="J35" i="17"/>
  <c r="D36" i="17"/>
  <c r="H36" i="17"/>
  <c r="L36" i="17"/>
  <c r="F37" i="17"/>
  <c r="J37" i="17"/>
  <c r="D38" i="17"/>
  <c r="H38" i="17"/>
  <c r="L38" i="17"/>
  <c r="F39" i="17"/>
  <c r="J39" i="17"/>
  <c r="D40" i="17"/>
  <c r="H40" i="17"/>
  <c r="L40" i="17"/>
  <c r="F41" i="17"/>
  <c r="J41" i="17"/>
  <c r="D42" i="17"/>
  <c r="H42" i="17"/>
  <c r="L42" i="17"/>
  <c r="F43" i="17"/>
  <c r="J43" i="17"/>
  <c r="D44" i="17"/>
  <c r="H44" i="17"/>
  <c r="L44" i="17"/>
  <c r="F45" i="17"/>
  <c r="J45" i="17"/>
  <c r="D46" i="17"/>
  <c r="H46" i="17"/>
  <c r="L46" i="17"/>
  <c r="F47" i="17"/>
  <c r="J47" i="17"/>
  <c r="D48" i="17"/>
  <c r="H48" i="17"/>
  <c r="L48" i="17"/>
  <c r="F49" i="17"/>
  <c r="J49" i="17"/>
  <c r="D50" i="17"/>
  <c r="H50" i="17"/>
  <c r="L50" i="17"/>
  <c r="F51" i="17"/>
  <c r="J51" i="17"/>
  <c r="D52" i="17"/>
  <c r="H52" i="17"/>
  <c r="L52" i="17"/>
  <c r="F53" i="17"/>
  <c r="J53" i="17"/>
  <c r="D54" i="17"/>
  <c r="H54" i="17"/>
  <c r="L54" i="17"/>
  <c r="F55" i="17"/>
  <c r="J55" i="17"/>
  <c r="D56" i="17"/>
  <c r="H56" i="17"/>
  <c r="L56" i="17"/>
  <c r="F57" i="17"/>
  <c r="J57" i="17"/>
  <c r="D58" i="17"/>
  <c r="H58" i="17"/>
  <c r="L58" i="17"/>
  <c r="F59" i="17"/>
  <c r="F60" i="17"/>
  <c r="L60" i="17"/>
  <c r="L61" i="17"/>
  <c r="H62" i="17"/>
  <c r="H63" i="17"/>
  <c r="D64" i="17"/>
  <c r="D65" i="17"/>
  <c r="J65" i="17"/>
  <c r="J66" i="17"/>
  <c r="F67" i="17"/>
  <c r="F68" i="17"/>
  <c r="L68" i="17"/>
  <c r="L69" i="17"/>
  <c r="H70" i="17"/>
  <c r="H71" i="17"/>
  <c r="D72" i="17"/>
  <c r="D73" i="17"/>
  <c r="J73" i="17"/>
  <c r="J74" i="17"/>
  <c r="F75" i="17"/>
  <c r="F76" i="17"/>
  <c r="L76" i="17"/>
  <c r="L77" i="17"/>
  <c r="H78" i="17"/>
  <c r="H79" i="17"/>
  <c r="D80" i="17"/>
  <c r="D81" i="17"/>
  <c r="J81" i="17"/>
  <c r="J82" i="17"/>
  <c r="F83" i="17"/>
  <c r="L83" i="17"/>
  <c r="D85" i="17"/>
  <c r="J86" i="17"/>
  <c r="F88" i="17"/>
  <c r="L89" i="17"/>
  <c r="H91" i="17"/>
  <c r="D93" i="17"/>
  <c r="J94" i="17"/>
  <c r="E44" i="15"/>
  <c r="E49" i="15"/>
  <c r="F8" i="17"/>
  <c r="J8" i="17"/>
  <c r="D9" i="17"/>
  <c r="H9" i="17"/>
  <c r="L9" i="17"/>
  <c r="L59" i="17"/>
  <c r="H60" i="17"/>
  <c r="H61" i="17"/>
  <c r="D62" i="17"/>
  <c r="D63" i="17"/>
  <c r="J63" i="17"/>
  <c r="J64" i="17"/>
  <c r="F65" i="17"/>
  <c r="F66" i="17"/>
  <c r="L66" i="17"/>
  <c r="L67" i="17"/>
  <c r="H68" i="17"/>
  <c r="H69" i="17"/>
  <c r="D70" i="17"/>
  <c r="D71" i="17"/>
  <c r="J71" i="17"/>
  <c r="J72" i="17"/>
  <c r="F73" i="17"/>
  <c r="F74" i="17"/>
  <c r="L74" i="17"/>
  <c r="L75" i="17"/>
  <c r="H76" i="17"/>
  <c r="H77" i="17"/>
  <c r="D78" i="17"/>
  <c r="D79" i="17"/>
  <c r="J79" i="17"/>
  <c r="J80" i="17"/>
  <c r="F81" i="17"/>
  <c r="F82" i="17"/>
  <c r="L82" i="17"/>
  <c r="D84" i="17"/>
  <c r="H85" i="17"/>
  <c r="D87" i="17"/>
  <c r="J88" i="17"/>
  <c r="F90" i="17"/>
  <c r="L91" i="17"/>
  <c r="H93" i="17"/>
  <c r="D95" i="17"/>
  <c r="H84" i="17"/>
  <c r="L84" i="17"/>
  <c r="F85" i="17"/>
  <c r="J85" i="17"/>
  <c r="D86" i="17"/>
  <c r="H86" i="17"/>
  <c r="L86" i="17"/>
  <c r="F87" i="17"/>
  <c r="J87" i="17"/>
  <c r="D88" i="17"/>
  <c r="H88" i="17"/>
  <c r="L88" i="17"/>
  <c r="F89" i="17"/>
  <c r="J89" i="17"/>
  <c r="D90" i="17"/>
  <c r="H90" i="17"/>
  <c r="L90" i="17"/>
  <c r="F91" i="17"/>
  <c r="J91" i="17"/>
  <c r="D92" i="17"/>
  <c r="H92" i="17"/>
  <c r="L92" i="17"/>
  <c r="F93" i="17"/>
  <c r="J93" i="17"/>
  <c r="D94" i="17"/>
  <c r="H94" i="17"/>
  <c r="L94" i="17"/>
  <c r="F95" i="17"/>
  <c r="J95" i="17"/>
  <c r="D96" i="17"/>
  <c r="H96" i="17"/>
  <c r="L96" i="17"/>
  <c r="F97" i="17"/>
  <c r="J97" i="17"/>
  <c r="D98" i="17"/>
  <c r="H98" i="17"/>
  <c r="L98" i="17"/>
  <c r="F99" i="17"/>
  <c r="J99" i="17"/>
  <c r="D100" i="17"/>
  <c r="H100" i="17"/>
  <c r="L100" i="17"/>
  <c r="F101" i="17"/>
  <c r="J101" i="17"/>
  <c r="E8" i="18"/>
  <c r="E13" i="18"/>
  <c r="E18" i="18"/>
  <c r="E24" i="18"/>
  <c r="E10" i="20"/>
  <c r="E13" i="20"/>
  <c r="E15" i="20"/>
  <c r="E18" i="20"/>
  <c r="J26" i="20"/>
  <c r="J28" i="20"/>
  <c r="E31" i="20"/>
  <c r="E43" i="20"/>
  <c r="E47" i="20"/>
  <c r="E8" i="24"/>
  <c r="D9" i="24"/>
  <c r="C10" i="24"/>
  <c r="G10" i="24"/>
  <c r="F11" i="24"/>
  <c r="E12" i="24"/>
  <c r="D13" i="24"/>
  <c r="C14" i="24"/>
  <c r="G14" i="24"/>
  <c r="F15" i="24"/>
  <c r="E16" i="24"/>
  <c r="F17" i="24"/>
  <c r="F18" i="24"/>
  <c r="D20" i="24"/>
  <c r="G21" i="24"/>
  <c r="E23" i="24"/>
  <c r="C25" i="24"/>
  <c r="F26" i="24"/>
  <c r="D28" i="24"/>
  <c r="G29" i="24"/>
  <c r="E12" i="18"/>
  <c r="E17" i="18"/>
  <c r="E22" i="18"/>
  <c r="J8" i="20"/>
  <c r="J12" i="20"/>
  <c r="J14" i="20"/>
  <c r="J17" i="20"/>
  <c r="E26" i="20"/>
  <c r="E28" i="20"/>
  <c r="J30" i="20"/>
  <c r="E42" i="20"/>
  <c r="E46" i="20"/>
  <c r="F8" i="24"/>
  <c r="E9" i="24"/>
  <c r="D10" i="24"/>
  <c r="C11" i="24"/>
  <c r="G11" i="24"/>
  <c r="F12" i="24"/>
  <c r="E13" i="24"/>
  <c r="D14" i="24"/>
  <c r="C15" i="24"/>
  <c r="G15" i="24"/>
  <c r="G16" i="24"/>
  <c r="G17" i="24"/>
  <c r="G18" i="24"/>
  <c r="E20" i="24"/>
  <c r="C22" i="24"/>
  <c r="F23" i="24"/>
  <c r="D25" i="24"/>
  <c r="G26" i="24"/>
  <c r="E28" i="24"/>
  <c r="C30" i="24"/>
  <c r="L95" i="17"/>
  <c r="F96" i="17"/>
  <c r="J96" i="17"/>
  <c r="D97" i="17"/>
  <c r="H97" i="17"/>
  <c r="L97" i="17"/>
  <c r="F98" i="17"/>
  <c r="J98" i="17"/>
  <c r="D99" i="17"/>
  <c r="H99" i="17"/>
  <c r="L99" i="17"/>
  <c r="F100" i="17"/>
  <c r="J100" i="17"/>
  <c r="D101" i="17"/>
  <c r="H101" i="17"/>
  <c r="L101" i="17"/>
  <c r="E10" i="18"/>
  <c r="E16" i="18"/>
  <c r="E21" i="18"/>
  <c r="E8" i="20"/>
  <c r="J11" i="20"/>
  <c r="E14" i="20"/>
  <c r="E16" i="20"/>
  <c r="J24" i="20"/>
  <c r="J27" i="20"/>
  <c r="J29" i="20"/>
  <c r="E40" i="20"/>
  <c r="E45" i="20"/>
  <c r="C8" i="24"/>
  <c r="G8" i="24"/>
  <c r="F9" i="24"/>
  <c r="E10" i="24"/>
  <c r="D11" i="24"/>
  <c r="C12" i="24"/>
  <c r="G12" i="24"/>
  <c r="F13" i="24"/>
  <c r="E14" i="24"/>
  <c r="D15" i="24"/>
  <c r="C16" i="24"/>
  <c r="C17" i="24"/>
  <c r="C18" i="24"/>
  <c r="E19" i="24"/>
  <c r="C21" i="24"/>
  <c r="F22" i="24"/>
  <c r="D24" i="24"/>
  <c r="G25" i="24"/>
  <c r="E27" i="24"/>
  <c r="C29" i="24"/>
  <c r="F30" i="24"/>
  <c r="E9" i="18"/>
  <c r="E14" i="18"/>
  <c r="E20" i="18"/>
  <c r="E25" i="18"/>
  <c r="J10" i="20"/>
  <c r="J15" i="20"/>
  <c r="E24" i="20"/>
  <c r="E27" i="20"/>
  <c r="E29" i="20"/>
  <c r="E44" i="20"/>
  <c r="E49" i="20"/>
  <c r="D8" i="24"/>
  <c r="C9" i="24"/>
  <c r="G9" i="24"/>
  <c r="F10" i="24"/>
  <c r="E11" i="24"/>
  <c r="D12" i="24"/>
  <c r="C13" i="24"/>
  <c r="G13" i="24"/>
  <c r="F14" i="24"/>
  <c r="E15" i="24"/>
  <c r="D16" i="24"/>
  <c r="D17" i="24"/>
  <c r="E18" i="24"/>
  <c r="F19" i="24"/>
  <c r="D21" i="24"/>
  <c r="G22" i="24"/>
  <c r="E24" i="24"/>
  <c r="C26" i="24"/>
  <c r="F27" i="24"/>
  <c r="D29" i="24"/>
  <c r="G30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D12" i="25"/>
  <c r="G17" i="25"/>
  <c r="F17" i="25"/>
  <c r="D18" i="25"/>
  <c r="G22" i="25"/>
  <c r="F22" i="25"/>
  <c r="D24" i="25"/>
  <c r="G28" i="25"/>
  <c r="F28" i="25"/>
  <c r="D29" i="25"/>
  <c r="G33" i="25"/>
  <c r="F33" i="25"/>
  <c r="D34" i="25"/>
  <c r="G38" i="25"/>
  <c r="F38" i="25"/>
  <c r="D7" i="27"/>
  <c r="G10" i="27"/>
  <c r="F10" i="27"/>
  <c r="D11" i="27"/>
  <c r="G20" i="27"/>
  <c r="F20" i="27"/>
  <c r="D21" i="27"/>
  <c r="D8" i="25"/>
  <c r="G9" i="25"/>
  <c r="F9" i="25"/>
  <c r="D10" i="25"/>
  <c r="G13" i="25"/>
  <c r="F13" i="25"/>
  <c r="D16" i="25"/>
  <c r="G20" i="25"/>
  <c r="F20" i="25"/>
  <c r="D21" i="25"/>
  <c r="G25" i="25"/>
  <c r="F25" i="25"/>
  <c r="D26" i="25"/>
  <c r="G30" i="25"/>
  <c r="F30" i="25"/>
  <c r="D32" i="25"/>
  <c r="G36" i="25"/>
  <c r="F36" i="25"/>
  <c r="D37" i="25"/>
  <c r="G8" i="27"/>
  <c r="F8" i="27"/>
  <c r="D9" i="27"/>
  <c r="G12" i="27"/>
  <c r="F12" i="27"/>
  <c r="D13" i="27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G8" i="25"/>
  <c r="F8" i="25"/>
  <c r="D9" i="25"/>
  <c r="G10" i="25"/>
  <c r="F10" i="25"/>
  <c r="C11" i="30"/>
  <c r="C15" i="30"/>
  <c r="C25" i="30"/>
  <c r="G22" i="27"/>
  <c r="E24" i="27"/>
  <c r="F22" i="27"/>
  <c r="D23" i="27"/>
  <c r="D25" i="27"/>
  <c r="G26" i="27"/>
  <c r="F26" i="27"/>
  <c r="D27" i="27"/>
  <c r="G33" i="27"/>
  <c r="F33" i="27"/>
  <c r="D34" i="27"/>
  <c r="G35" i="27"/>
  <c r="F35" i="27"/>
  <c r="D36" i="27"/>
  <c r="G37" i="27"/>
  <c r="F37" i="27"/>
  <c r="D38" i="27"/>
  <c r="G44" i="27"/>
  <c r="F44" i="27"/>
  <c r="D45" i="27"/>
  <c r="G46" i="27"/>
  <c r="F46" i="27"/>
  <c r="D47" i="27"/>
  <c r="G48" i="27"/>
  <c r="F48" i="27"/>
  <c r="D49" i="27"/>
  <c r="F50" i="27"/>
  <c r="G56" i="27"/>
  <c r="F56" i="27"/>
  <c r="D57" i="27"/>
  <c r="G58" i="27"/>
  <c r="F58" i="27"/>
  <c r="D59" i="27"/>
  <c r="G60" i="27"/>
  <c r="F60" i="27"/>
  <c r="D61" i="27"/>
  <c r="G62" i="27"/>
  <c r="F62" i="27"/>
  <c r="D63" i="27"/>
  <c r="C8" i="30"/>
  <c r="C12" i="30"/>
  <c r="C16" i="30"/>
  <c r="C29" i="30"/>
  <c r="C9" i="30"/>
  <c r="C13" i="30"/>
  <c r="C17" i="30"/>
  <c r="C33" i="30"/>
  <c r="F12" i="25"/>
  <c r="G12" i="25"/>
  <c r="D13" i="25"/>
  <c r="F16" i="25"/>
  <c r="G16" i="25"/>
  <c r="D17" i="25"/>
  <c r="F18" i="25"/>
  <c r="G18" i="25"/>
  <c r="D20" i="25"/>
  <c r="F21" i="25"/>
  <c r="G21" i="25"/>
  <c r="D22" i="25"/>
  <c r="F24" i="25"/>
  <c r="G24" i="25"/>
  <c r="D25" i="25"/>
  <c r="F26" i="25"/>
  <c r="G26" i="25"/>
  <c r="D28" i="25"/>
  <c r="F29" i="25"/>
  <c r="G29" i="25"/>
  <c r="D30" i="25"/>
  <c r="F32" i="25"/>
  <c r="G32" i="25"/>
  <c r="D33" i="25"/>
  <c r="F34" i="25"/>
  <c r="G34" i="25"/>
  <c r="D36" i="25"/>
  <c r="F37" i="25"/>
  <c r="G37" i="25"/>
  <c r="D38" i="25"/>
  <c r="F7" i="27"/>
  <c r="G7" i="27"/>
  <c r="D8" i="27"/>
  <c r="F9" i="27"/>
  <c r="G9" i="27"/>
  <c r="D10" i="27"/>
  <c r="F11" i="27"/>
  <c r="G11" i="27"/>
  <c r="D12" i="27"/>
  <c r="F13" i="27"/>
  <c r="G13" i="27"/>
  <c r="D20" i="27"/>
  <c r="F21" i="27"/>
  <c r="G21" i="27"/>
  <c r="C24" i="27"/>
  <c r="D24" i="27" s="1"/>
  <c r="D22" i="27"/>
  <c r="G23" i="27"/>
  <c r="F23" i="27"/>
  <c r="G25" i="27"/>
  <c r="F25" i="27"/>
  <c r="D26" i="27"/>
  <c r="G27" i="27"/>
  <c r="F27" i="27"/>
  <c r="D33" i="27"/>
  <c r="G34" i="27"/>
  <c r="F34" i="27"/>
  <c r="D35" i="27"/>
  <c r="G36" i="27"/>
  <c r="F36" i="27"/>
  <c r="D37" i="27"/>
  <c r="G38" i="27"/>
  <c r="F38" i="27"/>
  <c r="D44" i="27"/>
  <c r="G45" i="27"/>
  <c r="F45" i="27"/>
  <c r="D46" i="27"/>
  <c r="G47" i="27"/>
  <c r="F47" i="27"/>
  <c r="D48" i="27"/>
  <c r="G49" i="27"/>
  <c r="F49" i="27"/>
  <c r="D50" i="27"/>
  <c r="D56" i="27"/>
  <c r="G57" i="27"/>
  <c r="F57" i="27"/>
  <c r="D58" i="27"/>
  <c r="G59" i="27"/>
  <c r="F59" i="27"/>
  <c r="D60" i="27"/>
  <c r="G61" i="27"/>
  <c r="F61" i="27"/>
  <c r="D62" i="27"/>
  <c r="G63" i="27"/>
  <c r="F63" i="27"/>
  <c r="C10" i="30"/>
  <c r="C14" i="30"/>
  <c r="C18" i="30"/>
  <c r="C21" i="30"/>
  <c r="C37" i="30"/>
  <c r="C19" i="30"/>
  <c r="C23" i="30"/>
  <c r="C27" i="30"/>
  <c r="C31" i="30"/>
  <c r="C35" i="30"/>
  <c r="C39" i="30"/>
  <c r="C20" i="30"/>
  <c r="C24" i="30"/>
  <c r="C28" i="30"/>
  <c r="C32" i="30"/>
  <c r="C36" i="30"/>
  <c r="D7" i="33"/>
  <c r="H7" i="33"/>
  <c r="C22" i="30"/>
  <c r="C26" i="30"/>
  <c r="C30" i="30"/>
  <c r="C34" i="30"/>
  <c r="C38" i="30"/>
  <c r="H8" i="33"/>
  <c r="H24" i="33"/>
  <c r="D71" i="33"/>
  <c r="D73" i="33"/>
  <c r="D75" i="33"/>
  <c r="D77" i="33"/>
  <c r="D79" i="33"/>
  <c r="D81" i="33"/>
  <c r="D83" i="33"/>
  <c r="D85" i="33"/>
  <c r="D87" i="33"/>
  <c r="D89" i="33"/>
  <c r="D91" i="33"/>
  <c r="D93" i="33"/>
  <c r="D95" i="33"/>
  <c r="D97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D24" i="33"/>
  <c r="D25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H26" i="33"/>
  <c r="H27" i="33"/>
  <c r="H28" i="33"/>
  <c r="H29" i="33"/>
  <c r="H30" i="33"/>
  <c r="H31" i="33"/>
  <c r="H32" i="33"/>
  <c r="H33" i="33"/>
  <c r="H34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C70" i="33"/>
  <c r="G38" i="33"/>
  <c r="G6" i="33"/>
  <c r="C38" i="33"/>
  <c r="C6" i="33"/>
  <c r="H13" i="20" l="1"/>
  <c r="K13" i="10"/>
  <c r="G24" i="27"/>
  <c r="F24" i="27"/>
  <c r="I13" i="20"/>
  <c r="N13" i="10"/>
  <c r="M13" i="10"/>
  <c r="N13" i="5"/>
  <c r="M13" i="5"/>
  <c r="J13" i="15" l="1"/>
  <c r="J13" i="20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<sst xmlns="http://schemas.openxmlformats.org/spreadsheetml/2006/main" count="1506" uniqueCount="286">
  <si>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</si>
  <si>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</si>
  <si>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</si>
  <si>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</si>
  <si>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</si>
  <si>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</si>
  <si>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</si>
  <si>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</si>
  <si>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</si>
  <si>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</si>
  <si>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</si>
  <si>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</si>
  <si>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</si>
  <si>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</si>
  <si>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</si>
  <si>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</si>
  <si>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</si>
  <si>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</si>
  <si>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</si>
  <si>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</si>
  <si>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</si>
  <si>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</si>
  <si>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</si>
  <si>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</si>
  <si>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</si>
  <si>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</si>
  <si>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</si>
  <si>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</si>
  <si>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</si>
  <si>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</si>
  <si>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</si>
  <si>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</si>
  <si>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</si>
  <si>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</si>
  <si>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</si>
  <si>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</si>
  <si>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</si>
  <si>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</si>
  <si>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</si>
  <si>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</si>
  <si>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</si>
  <si>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</si>
  <si>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</si>
  <si>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</si>
  <si>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</si>
  <si>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</si>
  <si>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</si>
  <si>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</si>
  <si>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</si>
  <si>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</si>
  <si>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</si>
  <si>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</si>
  <si>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</si>
  <si>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</si>
  <si>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</si>
  <si>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</si>
  <si>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</si>
  <si>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</si>
  <si>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</si>
  <si>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</si>
  <si>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</si>
  <si>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</si>
  <si>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</si>
  <si>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</si>
  <si>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</si>
  <si>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</si>
  <si>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</si>
  <si>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</si>
  <si>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</si>
  <si>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</si>
  <si>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</si>
  <si>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</si>
  <si>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</si>
  <si>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</si>
  <si>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</si>
  <si>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</si>
  <si>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</si>
  <si>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</si>
  <si>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</si>
  <si>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</si>
  <si>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</si>
  <si>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</si>
  <si>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</si>
  <si>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</si>
  <si>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</si>
  <si>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</si>
  <si>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</si>
  <si>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</si>
  <si>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</si>
  <si>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</si>
  <si>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</si>
  <si>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</si>
  <si>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</si>
  <si>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</si>
  <si>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</si>
  <si>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</si>
  <si>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</si>
  <si>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</si>
  <si>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</si>
  <si>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</si>
  <si>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</si>
  <si>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</si>
  <si>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</si>
  <si>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</si>
  <si>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</si>
  <si>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</si>
  <si>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</si>
  <si>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</si>
  <si>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</si>
  <si>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</si>
  <si>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</si>
  <si>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</si>
  <si>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</si>
  <si>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</si>
  <si>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</si>
  <si>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</si>
  <si>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</si>
  <si>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</si>
  <si>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</si>
  <si>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</si>
  <si>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</si>
  <si>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</si>
  <si>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</si>
  <si>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</si>
  <si>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</si>
  <si>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</si>
  <si>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</si>
  <si>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</si>
  <si>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</si>
  <si>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</si>
  <si>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</si>
  <si>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</si>
  <si>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</si>
  <si>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</si>
  <si>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</si>
  <si>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</si>
  <si>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</si>
  <si>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</si>
  <si>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</si>
  <si>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</si>
  <si>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</si>
  <si>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</si>
  <si>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</si>
  <si>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</si>
  <si>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</si>
  <si>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</si>
  <si>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</si>
  <si>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FUENTE: Desarrollo Económico, Cabildo Insular de Tenerife.  ELABORACIÓN: Turismo de Tenerife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</si>
  <si>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</si>
  <si>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</si>
  <si>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</si>
  <si>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</si>
  <si>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</si>
  <si>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</si>
  <si>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</si>
  <si>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</si>
  <si>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</si>
  <si>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</si>
  <si>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</si>
  <si>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</si>
  <si>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Desarrollo Económico,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</si>
  <si>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</si>
  <si>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</si>
  <si>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</si>
  <si>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</si>
  <si>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</si>
  <si>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</si>
  <si>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</si>
  <si>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</si>
  <si>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</si>
  <si>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</si>
  <si>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</si>
  <si>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</si>
  <si>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</si>
  <si>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</si>
  <si>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</si>
  <si>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</si>
  <si>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</si>
  <si>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</si>
  <si>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</si>
  <si>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</si>
  <si>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</si>
  <si>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</si>
  <si>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</si>
  <si>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</si>
  <si>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</si>
  <si>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</si>
  <si>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</si>
  <si>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</si>
  <si>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</si>
  <si>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</si>
  <si>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</si>
  <si>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</si>
  <si>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</si>
  <si>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</si>
  <si>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</si>
  <si>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</si>
  <si>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</si>
  <si>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</si>
  <si>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</si>
  <si>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</si>
  <si>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</si>
  <si>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</si>
  <si>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</si>
  <si>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</si>
  <si>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</si>
  <si>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</si>
  <si>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</si>
  <si>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</si>
  <si>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</si>
  <si>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</si>
  <si>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</si>
  <si>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</si>
  <si>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</si>
  <si>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</si>
  <si>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</si>
  <si>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</si>
  <si>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</si>
  <si>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</si>
  <si>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</si>
  <si>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</si>
  <si>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</si>
  <si>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</si>
  <si>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</si>
  <si>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</si>
  <si>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</si>
  <si>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</si>
  <si>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</si>
  <si>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</si>
  <si>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</si>
  <si>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</si>
  <si>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</si>
  <si>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</si>
  <si>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</si>
  <si>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</si>
  <si>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</si>
  <si>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</si>
  <si>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</si>
  <si>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</si>
  <si>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</si>
  <si>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</si>
  <si>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</si>
  <si>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</si>
  <si>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</si>
  <si>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</si>
  <si>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</si>
  <si>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</si>
  <si>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</si>
  <si>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</si>
  <si>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</si>
  <si>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</si>
  <si>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</si>
  <si>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</si>
  <si>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</si>
  <si>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</si>
  <si>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</si>
  <si>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</si>
  <si>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</si>
  <si>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</si>
  <si>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</si>
  <si>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</si>
  <si>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</si>
  <si>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</si>
  <si>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</si>
  <si>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</si>
  <si>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</si>
  <si>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</si>
  <si>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</si>
  <si>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</si>
  <si>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</si>
  <si>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</si>
  <si>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</si>
  <si>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</si>
  <si>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</si>
  <si>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</si>
  <si>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</si>
  <si>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Mes</t>
  </si>
  <si>
    <t>acum. febrero 2014</t>
  </si>
  <si>
    <t>acum. febrero 2013</t>
  </si>
  <si>
    <t>I semestre 2013</t>
  </si>
  <si>
    <t>I semestre 2014</t>
  </si>
  <si>
    <t>II semestre 2013</t>
  </si>
  <si>
    <t>II semestre 2014</t>
  </si>
  <si>
    <t>indicar mes para plazas autorizadas</t>
  </si>
  <si>
    <t>febrero 2014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</si>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</sst>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2" borderId="11" applyNumberFormat="0" applyAlignment="0" applyProtection="0"/>
    <xf numFmtId="0" fontId="40" fillId="32" borderId="11" applyNumberFormat="0" applyAlignment="0" applyProtection="0"/>
    <xf numFmtId="0" fontId="40" fillId="32" borderId="11" applyNumberFormat="0" applyAlignment="0" applyProtection="0"/>
    <xf numFmtId="0" fontId="40" fillId="32" borderId="11" applyNumberFormat="0" applyAlignment="0" applyProtection="0"/>
    <xf numFmtId="0" fontId="41" fillId="33" borderId="12" applyNumberFormat="0" applyAlignment="0" applyProtection="0"/>
    <xf numFmtId="0" fontId="41" fillId="33" borderId="12" applyNumberFormat="0" applyAlignment="0" applyProtection="0"/>
    <xf numFmtId="0" fontId="41" fillId="33" borderId="12" applyNumberFormat="0" applyAlignment="0" applyProtection="0"/>
    <xf numFmtId="0" fontId="41" fillId="33" borderId="12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44" fillId="23" borderId="11" applyNumberFormat="0" applyAlignment="0" applyProtection="0"/>
    <xf numFmtId="0" fontId="44" fillId="23" borderId="11" applyNumberFormat="0" applyAlignment="0" applyProtection="0"/>
    <xf numFmtId="0" fontId="44" fillId="23" borderId="11" applyNumberFormat="0" applyAlignment="0" applyProtection="0"/>
    <xf numFmtId="0" fontId="44" fillId="23" borderId="11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171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9" borderId="14" applyNumberFormat="0" applyFont="0" applyAlignment="0" applyProtection="0"/>
    <xf numFmtId="0" fontId="2" fillId="39" borderId="14" applyNumberFormat="0" applyFont="0" applyAlignment="0" applyProtection="0"/>
    <xf numFmtId="0" fontId="2" fillId="39" borderId="14" applyNumberFormat="0" applyFont="0" applyAlignment="0" applyProtection="0"/>
    <xf numFmtId="0" fontId="2" fillId="39" borderId="14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2" borderId="15" applyNumberFormat="0" applyAlignment="0" applyProtection="0"/>
    <xf numFmtId="0" fontId="48" fillId="32" borderId="15" applyNumberFormat="0" applyAlignment="0" applyProtection="0"/>
    <xf numFmtId="0" fontId="48" fillId="32" borderId="15" applyNumberFormat="0" applyAlignment="0" applyProtection="0"/>
    <xf numFmtId="0" fontId="48" fillId="32" borderId="15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19">
      <protection locked="0"/>
    </xf>
    <xf numFmtId="1" fontId="45" fillId="0" borderId="19">
      <protection locked="0"/>
    </xf>
    <xf numFmtId="1" fontId="45" fillId="0" borderId="19">
      <protection locked="0"/>
    </xf>
    <xf numFmtId="1" fontId="45" fillId="0" borderId="19">
      <protection locked="0"/>
    </xf>
  </cellStyleXfs>
  <cellXfs count="262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0" fillId="5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4" fillId="3" borderId="0" xfId="3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6" borderId="0" xfId="0" applyNumberFormat="1" applyFont="1" applyFill="1" applyBorder="1"/>
    <xf numFmtId="164" fontId="15" fillId="6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6" fillId="11" borderId="0" xfId="0" applyFont="1" applyFill="1" applyBorder="1" applyAlignment="1">
      <alignment horizontal="left" vertical="center" wrapText="1"/>
    </xf>
    <xf numFmtId="3" fontId="15" fillId="11" borderId="0" xfId="0" applyNumberFormat="1" applyFont="1" applyFill="1" applyBorder="1"/>
    <xf numFmtId="164" fontId="15" fillId="11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6" borderId="0" xfId="3" applyNumberFormat="1" applyFont="1" applyFill="1" applyBorder="1" applyAlignment="1" applyProtection="1">
      <alignment horizontal="left" vertical="center" wrapText="1"/>
    </xf>
    <xf numFmtId="0" fontId="19" fillId="6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6" fillId="6" borderId="0" xfId="2" applyFont="1" applyFill="1" applyBorder="1" applyProtection="1">
      <alignment vertical="center"/>
      <protection hidden="1"/>
    </xf>
    <xf numFmtId="17" fontId="16" fillId="6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6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" fontId="15" fillId="10" borderId="0" xfId="2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6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19" fillId="6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6" borderId="0" xfId="2" applyFont="1" applyFill="1" applyBorder="1" applyAlignment="1" applyProtection="1">
      <alignment horizontal="center" vertical="center"/>
      <protection hidden="1"/>
    </xf>
    <xf numFmtId="49" fontId="16" fillId="6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1" borderId="0" xfId="2" applyFont="1" applyFill="1" applyBorder="1" applyAlignment="1" applyProtection="1">
      <alignment vertical="center"/>
      <protection hidden="1"/>
    </xf>
    <xf numFmtId="1" fontId="15" fillId="11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1" borderId="0" xfId="2" applyNumberFormat="1" applyFont="1" applyFill="1" applyBorder="1" applyAlignment="1" applyProtection="1">
      <alignment vertical="center"/>
      <protection hidden="1"/>
    </xf>
    <xf numFmtId="1" fontId="16" fillId="14" borderId="0" xfId="2" applyFont="1" applyFill="1" applyBorder="1" applyAlignment="1" applyProtection="1">
      <alignment horizontal="left" vertical="center"/>
      <protection hidden="1"/>
    </xf>
    <xf numFmtId="165" fontId="15" fillId="14" borderId="0" xfId="2" applyNumberFormat="1" applyFont="1" applyFill="1" applyBorder="1" applyAlignment="1" applyProtection="1">
      <alignment vertical="center"/>
      <protection hidden="1"/>
    </xf>
    <xf numFmtId="164" fontId="15" fillId="14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6" borderId="0" xfId="5" applyNumberFormat="1" applyFont="1" applyFill="1" applyBorder="1" applyAlignment="1" applyProtection="1">
      <alignment vertical="center"/>
      <protection hidden="1"/>
    </xf>
    <xf numFmtId="1" fontId="19" fillId="6" borderId="0" xfId="2" applyFont="1" applyFill="1" applyBorder="1" applyAlignment="1" applyProtection="1">
      <alignment horizontal="left" vertical="center"/>
      <protection hidden="1"/>
    </xf>
    <xf numFmtId="1" fontId="19" fillId="6" borderId="0" xfId="2" applyFont="1" applyFill="1" applyBorder="1" applyAlignment="1" applyProtection="1">
      <alignment horizontal="left" vertical="center"/>
      <protection hidden="1"/>
    </xf>
    <xf numFmtId="164" fontId="15" fillId="14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5" fillId="6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9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6" borderId="0" xfId="0" applyNumberFormat="1" applyFont="1" applyFill="1" applyBorder="1" applyAlignment="1">
      <alignment vertical="center"/>
    </xf>
    <xf numFmtId="164" fontId="15" fillId="6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4" borderId="0" xfId="0" applyFont="1" applyFill="1" applyBorder="1" applyAlignment="1">
      <alignment horizontal="left" vertical="center" wrapText="1"/>
    </xf>
    <xf numFmtId="3" fontId="15" fillId="14" borderId="0" xfId="0" applyNumberFormat="1" applyFont="1" applyFill="1" applyBorder="1" applyAlignment="1">
      <alignment vertical="center"/>
    </xf>
    <xf numFmtId="164" fontId="15" fillId="14" borderId="0" xfId="1" applyNumberFormat="1" applyFont="1" applyFill="1" applyBorder="1" applyAlignment="1">
      <alignment vertical="center"/>
    </xf>
    <xf numFmtId="3" fontId="15" fillId="11" borderId="0" xfId="0" applyNumberFormat="1" applyFont="1" applyFill="1" applyBorder="1" applyAlignment="1">
      <alignment vertical="center"/>
    </xf>
    <xf numFmtId="164" fontId="15" fillId="11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4" borderId="0" xfId="2" applyFont="1" applyFill="1" applyBorder="1" applyProtection="1">
      <alignment vertical="center"/>
      <protection hidden="1"/>
    </xf>
    <xf numFmtId="1" fontId="15" fillId="14" borderId="0" xfId="2" applyFont="1" applyFill="1" applyBorder="1" applyProtection="1">
      <alignment vertical="center"/>
      <protection hidden="1"/>
    </xf>
    <xf numFmtId="165" fontId="15" fillId="0" borderId="0" xfId="2" applyNumberFormat="1" applyFont="1" applyBorder="1" applyAlignment="1" applyProtection="1">
      <alignment horizontal="center" vertical="center" wrapText="1"/>
      <protection hidden="1"/>
    </xf>
    <xf numFmtId="164" fontId="15" fillId="0" borderId="0" xfId="5" applyNumberFormat="1" applyFont="1" applyBorder="1" applyAlignment="1" applyProtection="1">
      <alignment horizontal="center" vertical="center"/>
      <protection hidden="1"/>
    </xf>
    <xf numFmtId="164" fontId="15" fillId="6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6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4" borderId="0" xfId="0" applyNumberFormat="1" applyFont="1" applyFill="1" applyBorder="1"/>
    <xf numFmtId="164" fontId="15" fillId="14" borderId="0" xfId="1" applyNumberFormat="1" applyFont="1" applyFill="1" applyBorder="1"/>
    <xf numFmtId="166" fontId="15" fillId="11" borderId="0" xfId="0" applyNumberFormat="1" applyFont="1" applyFill="1" applyBorder="1"/>
    <xf numFmtId="1" fontId="2" fillId="0" borderId="0" xfId="2" applyAlignment="1">
      <alignment vertical="center" wrapText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1" fontId="16" fillId="6" borderId="0" xfId="2" applyFont="1" applyFill="1" applyBorder="1" applyAlignment="1" applyProtection="1">
      <alignment horizontal="center" vertical="center" wrapText="1"/>
      <protection hidden="1"/>
    </xf>
    <xf numFmtId="1" fontId="16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5" fillId="11" borderId="0" xfId="2" applyFont="1" applyFill="1" applyBorder="1" applyAlignment="1" applyProtection="1">
      <alignment vertical="center" wrapText="1"/>
      <protection hidden="1"/>
    </xf>
    <xf numFmtId="1" fontId="16" fillId="14" borderId="0" xfId="2" applyFont="1" applyFill="1" applyBorder="1" applyAlignment="1" applyProtection="1">
      <alignment horizontal="left" wrapText="1"/>
      <protection hidden="1"/>
    </xf>
    <xf numFmtId="167" fontId="15" fillId="14" borderId="0" xfId="2" applyNumberFormat="1" applyFont="1" applyFill="1" applyBorder="1" applyAlignment="1" applyProtection="1">
      <alignment horizontal="right" vertical="center" wrapText="1"/>
      <protection hidden="1"/>
    </xf>
    <xf numFmtId="10" fontId="15" fillId="14" borderId="0" xfId="5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10" fontId="15" fillId="6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1" borderId="0" xfId="2" applyFont="1" applyFill="1" applyBorder="1" applyAlignment="1" applyProtection="1">
      <alignment horizontal="right" vertical="center" wrapText="1"/>
      <protection hidden="1"/>
    </xf>
    <xf numFmtId="10" fontId="15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1" borderId="0" xfId="2" applyNumberFormat="1" applyFont="1" applyFill="1" applyBorder="1" applyAlignment="1" applyProtection="1">
      <alignment vertical="center"/>
      <protection hidden="1"/>
    </xf>
    <xf numFmtId="168" fontId="15" fillId="14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1" fontId="14" fillId="3" borderId="2" xfId="2" applyFont="1" applyFill="1" applyBorder="1" applyAlignment="1" applyProtection="1">
      <alignment horizontal="center" vertical="center" wrapText="1"/>
      <protection hidden="1"/>
    </xf>
    <xf numFmtId="4" fontId="15" fillId="0" borderId="0" xfId="0" applyNumberFormat="1" applyFont="1" applyBorder="1" applyAlignment="1">
      <alignment vertical="center"/>
    </xf>
    <xf numFmtId="4" fontId="15" fillId="6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4" borderId="0" xfId="0" applyNumberFormat="1" applyFont="1" applyFill="1" applyBorder="1" applyAlignment="1">
      <alignment vertical="center"/>
    </xf>
    <xf numFmtId="4" fontId="15" fillId="11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1" borderId="0" xfId="0" applyNumberFormat="1" applyFont="1" applyFill="1" applyBorder="1" applyAlignment="1">
      <alignment vertical="center"/>
    </xf>
    <xf numFmtId="10" fontId="15" fillId="11" borderId="0" xfId="1" applyNumberFormat="1" applyFont="1" applyFill="1" applyBorder="1" applyAlignment="1">
      <alignment vertical="center"/>
    </xf>
    <xf numFmtId="1" fontId="16" fillId="14" borderId="0" xfId="2" applyFont="1" applyFill="1" applyBorder="1" applyAlignment="1" applyProtection="1">
      <alignment horizontal="left" vertical="center" wrapText="1"/>
      <protection hidden="1"/>
    </xf>
    <xf numFmtId="2" fontId="15" fillId="14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6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1" borderId="0" xfId="2" applyNumberFormat="1" applyFont="1" applyFill="1" applyBorder="1" applyAlignment="1" applyProtection="1">
      <alignment vertical="center" wrapText="1"/>
      <protection hidden="1"/>
    </xf>
    <xf numFmtId="2" fontId="15" fillId="14" borderId="0" xfId="2" applyNumberFormat="1" applyFont="1" applyFill="1" applyBorder="1" applyAlignment="1" applyProtection="1">
      <alignment vertical="center" wrapText="1"/>
      <protection hidden="1"/>
    </xf>
    <xf numFmtId="2" fontId="15" fillId="14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6" borderId="0" xfId="5" applyNumberFormat="1" applyFont="1" applyFill="1" applyBorder="1" applyAlignment="1" applyProtection="1">
      <alignment vertical="center" wrapText="1"/>
      <protection hidden="1"/>
    </xf>
    <xf numFmtId="164" fontId="15" fillId="11" borderId="0" xfId="2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6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1" borderId="0" xfId="5" applyNumberFormat="1" applyFont="1" applyFill="1" applyBorder="1" applyAlignment="1" applyProtection="1">
      <alignment vertical="center"/>
      <protection hidden="1"/>
    </xf>
    <xf numFmtId="3" fontId="16" fillId="14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6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1" borderId="0" xfId="1" applyNumberFormat="1" applyFont="1" applyFill="1" applyBorder="1" applyAlignment="1" applyProtection="1">
      <alignment vertical="center"/>
      <protection hidden="1"/>
    </xf>
    <xf numFmtId="164" fontId="16" fillId="14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6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4" borderId="0" xfId="2" applyFont="1" applyFill="1" applyBorder="1" applyAlignment="1" applyProtection="1">
      <alignment horizontal="left" vertical="center" indent="1"/>
      <protection hidden="1"/>
    </xf>
    <xf numFmtId="165" fontId="15" fillId="1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65" fontId="15" fillId="0" borderId="0" xfId="2" applyNumberFormat="1" applyFont="1" applyBorder="1" applyAlignment="1" applyProtection="1">
      <alignment horizontal="right" wrapText="1"/>
      <protection hidden="1"/>
    </xf>
    <xf numFmtId="164" fontId="15" fillId="6" borderId="0" xfId="2" applyNumberFormat="1" applyFont="1" applyFill="1" applyBorder="1" applyAlignment="1" applyProtection="1">
      <alignment horizontal="center"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4" fontId="15" fillId="13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4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1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6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6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4" borderId="0" xfId="6" applyFont="1" applyFill="1" applyBorder="1" applyAlignment="1" applyProtection="1">
      <alignment vertical="center"/>
      <protection hidden="1"/>
    </xf>
    <xf numFmtId="165" fontId="16" fillId="14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1" fontId="16" fillId="6" borderId="0" xfId="2" applyNumberFormat="1" applyFont="1" applyFill="1" applyBorder="1" applyAlignment="1" applyProtection="1">
      <alignment horizontal="center" vertical="center"/>
      <protection hidden="1"/>
    </xf>
    <xf numFmtId="1" fontId="16" fillId="12" borderId="0" xfId="2" applyFont="1" applyFill="1" applyBorder="1" applyAlignment="1" applyProtection="1">
      <alignment horizontal="center" vertical="center"/>
      <protection hidden="1"/>
    </xf>
    <xf numFmtId="1" fontId="16" fillId="6" borderId="0" xfId="2" applyFont="1" applyFill="1" applyBorder="1" applyAlignment="1" applyProtection="1">
      <alignment horizontal="center" vertical="center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6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5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5" borderId="0" xfId="5" applyNumberFormat="1" applyFont="1" applyFill="1" applyBorder="1" applyProtection="1">
      <alignment vertical="center"/>
      <protection hidden="1"/>
    </xf>
    <xf numFmtId="10" fontId="15" fillId="15" borderId="0" xfId="5" applyNumberFormat="1" applyFont="1" applyFill="1" applyBorder="1" applyProtection="1">
      <alignment vertical="center"/>
      <protection hidden="1"/>
    </xf>
    <xf numFmtId="0" fontId="29" fillId="15" borderId="0" xfId="6" applyFont="1" applyFill="1" applyAlignment="1" applyProtection="1">
      <alignment vertical="center"/>
      <protection hidden="1"/>
    </xf>
    <xf numFmtId="164" fontId="15" fillId="15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6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5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6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4" borderId="0" xfId="5" applyNumberFormat="1" applyFont="1" applyFill="1" applyBorder="1" applyProtection="1">
      <alignment vertical="center"/>
      <protection hidden="1"/>
    </xf>
    <xf numFmtId="10" fontId="16" fillId="14" borderId="0" xfId="5" applyNumberFormat="1" applyFont="1" applyFill="1" applyBorder="1" applyProtection="1">
      <alignment vertical="center"/>
      <protection hidden="1"/>
    </xf>
    <xf numFmtId="0" fontId="19" fillId="6" borderId="0" xfId="6" applyFont="1" applyFill="1" applyBorder="1" applyAlignment="1" applyProtection="1">
      <alignment horizontal="left" vertical="center" wrapText="1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6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6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4" borderId="0" xfId="2" applyNumberFormat="1" applyFont="1" applyFill="1" applyBorder="1" applyAlignment="1" applyProtection="1">
      <alignment horizontal="right" vertical="center"/>
      <protection hidden="1"/>
    </xf>
    <xf numFmtId="164" fontId="16" fillId="14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5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5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1" fontId="33" fillId="16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6" fillId="16" borderId="5" xfId="2" applyFont="1" applyFill="1" applyBorder="1" applyAlignment="1">
      <alignment vertical="center"/>
    </xf>
    <xf numFmtId="1" fontId="33" fillId="16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3" fillId="16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4" fillId="16" borderId="10" xfId="2" applyNumberFormat="1" applyFont="1" applyFill="1" applyBorder="1" applyAlignment="1">
      <alignment horizontal="center" vertical="center" wrapText="1"/>
    </xf>
    <xf numFmtId="1" fontId="33" fillId="16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3" fillId="16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49" fontId="2" fillId="17" borderId="0" xfId="2" applyNumberFormat="1" applyFont="1" applyFill="1">
      <alignment vertical="center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febrero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806318</c:v>
                </c:pt>
                <c:pt idx="1">
                  <c:v>533095</c:v>
                </c:pt>
                <c:pt idx="2">
                  <c:v>273223</c:v>
                </c:pt>
                <c:pt idx="3">
                  <c:v>277102</c:v>
                </c:pt>
                <c:pt idx="4">
                  <c:v>199568</c:v>
                </c:pt>
                <c:pt idx="5">
                  <c:v>77534</c:v>
                </c:pt>
                <c:pt idx="6">
                  <c:v>227231</c:v>
                </c:pt>
                <c:pt idx="7">
                  <c:v>111469</c:v>
                </c:pt>
                <c:pt idx="8">
                  <c:v>115762</c:v>
                </c:pt>
                <c:pt idx="9">
                  <c:v>112882</c:v>
                </c:pt>
                <c:pt idx="10">
                  <c:v>86868</c:v>
                </c:pt>
                <c:pt idx="11">
                  <c:v>26014</c:v>
                </c:pt>
                <c:pt idx="12">
                  <c:v>38900</c:v>
                </c:pt>
                <c:pt idx="13">
                  <c:v>38900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203709952"/>
        <c:axId val="1208501952"/>
      </c:barChart>
      <c:catAx>
        <c:axId val="120370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0850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50195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20370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1098411</c:v>
                </c:pt>
                <c:pt idx="1">
                  <c:v>789918</c:v>
                </c:pt>
                <c:pt idx="2">
                  <c:v>651507</c:v>
                </c:pt>
                <c:pt idx="3">
                  <c:v>125189</c:v>
                </c:pt>
                <c:pt idx="4">
                  <c:v>13222</c:v>
                </c:pt>
                <c:pt idx="5">
                  <c:v>308493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1055046</c:v>
                </c:pt>
                <c:pt idx="1">
                  <c:v>753265</c:v>
                </c:pt>
                <c:pt idx="2">
                  <c:v>632377</c:v>
                </c:pt>
                <c:pt idx="3">
                  <c:v>113261</c:v>
                </c:pt>
                <c:pt idx="4">
                  <c:v>7627</c:v>
                </c:pt>
                <c:pt idx="5">
                  <c:v>301781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2674048"/>
        <c:axId val="1213609600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55563374300872E-2"/>
                  <c:y val="-0.649354199747900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489308690883494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533920548067088E-2"/>
                  <c:y val="-0.459157594905626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787911141307648E-2"/>
                  <c:y val="-0.219869366641020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897795518241269E-2"/>
                  <c:y val="0.192380375529981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337809681274248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4.1102473257090211E-2</c:v>
                </c:pt>
                <c:pt idx="1">
                  <c:v>4.8658838522963363E-2</c:v>
                </c:pt>
                <c:pt idx="2">
                  <c:v>3.0250942080436195E-2</c:v>
                </c:pt>
                <c:pt idx="3">
                  <c:v>0.10531427411024095</c:v>
                </c:pt>
                <c:pt idx="4">
                  <c:v>0.73357807788121143</c:v>
                </c:pt>
                <c:pt idx="5">
                  <c:v>2.2241294183530443E-2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2674560"/>
        <c:axId val="1213610176"/>
      </c:lineChart>
      <c:catAx>
        <c:axId val="121267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360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6096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2674048"/>
        <c:crosses val="autoZero"/>
        <c:crossBetween val="between"/>
      </c:valAx>
      <c:catAx>
        <c:axId val="1212674560"/>
        <c:scaling>
          <c:orientation val="minMax"/>
        </c:scaling>
        <c:delete val="1"/>
        <c:axPos val="b"/>
        <c:majorTickMark val="out"/>
        <c:minorTickMark val="none"/>
        <c:tickLblPos val="none"/>
        <c:crossAx val="1213610176"/>
        <c:crosses val="autoZero"/>
        <c:auto val="1"/>
        <c:lblAlgn val="ctr"/>
        <c:lblOffset val="100"/>
        <c:noMultiLvlLbl val="0"/>
      </c:catAx>
      <c:valAx>
        <c:axId val="12136101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26745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SANTA CRUZ SEGÚN TIPOLOGÍA Y CATEGORÍA DE ESTABLECIMIENTO</a:t>
            </a:r>
          </a:p>
        </c:rich>
      </c:tx>
      <c:layout>
        <c:manualLayout>
          <c:xMode val="edge"/>
          <c:yMode val="edge"/>
          <c:x val="0.1380987959434029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3186471753400896"/>
          <c:w val="0.93860452198157263"/>
          <c:h val="0.384650744020822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catego'!$L$24,'pernocta municipio y catego'!$L$26:$L$30)</c:f>
              <c:numCache>
                <c:formatCode>#,##0_)</c:formatCode>
                <c:ptCount val="6"/>
                <c:pt idx="0">
                  <c:v>101121</c:v>
                </c:pt>
                <c:pt idx="1">
                  <c:v>101121</c:v>
                </c:pt>
                <c:pt idx="2">
                  <c:v>33901</c:v>
                </c:pt>
                <c:pt idx="3">
                  <c:v>42916</c:v>
                </c:pt>
                <c:pt idx="4">
                  <c:v>16949</c:v>
                </c:pt>
                <c:pt idx="5">
                  <c:v>7355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catego'!$J$24,'pernocta municipio y catego'!$J$26:$J$30)</c:f>
              <c:numCache>
                <c:formatCode>#,##0_)</c:formatCode>
                <c:ptCount val="6"/>
                <c:pt idx="0">
                  <c:v>74792</c:v>
                </c:pt>
                <c:pt idx="1">
                  <c:v>74792</c:v>
                </c:pt>
                <c:pt idx="2">
                  <c:v>27166</c:v>
                </c:pt>
                <c:pt idx="3">
                  <c:v>28566</c:v>
                </c:pt>
                <c:pt idx="4">
                  <c:v>13706</c:v>
                </c:pt>
                <c:pt idx="5">
                  <c:v>5354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2677120"/>
        <c:axId val="1213876480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607904806364E-2"/>
                  <c:y val="-0.329187879581580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862265468931117E-2"/>
                  <c:y val="-0.310514184687413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074652750242898E-2"/>
                  <c:y val="-0.159781295529327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79155222692888E-2"/>
                  <c:y val="-2.86011753728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83980758343E-2"/>
                  <c:y val="-0.111154255406223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738589183005433E-2"/>
                  <c:y val="-1.348535694992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catego'!$N$24,'pernocta municipio y catego'!$N$26:$N$30)</c:f>
              <c:numCache>
                <c:formatCode>0.0%</c:formatCode>
                <c:ptCount val="6"/>
                <c:pt idx="0">
                  <c:v>0.35202962883730882</c:v>
                </c:pt>
                <c:pt idx="1">
                  <c:v>0.35202962883730882</c:v>
                </c:pt>
                <c:pt idx="2">
                  <c:v>0.24792019436059781</c:v>
                </c:pt>
                <c:pt idx="3">
                  <c:v>0.50234544563467054</c:v>
                </c:pt>
                <c:pt idx="4">
                  <c:v>0.23661170290383773</c:v>
                </c:pt>
                <c:pt idx="5">
                  <c:v>0.37373926036608146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2677632"/>
        <c:axId val="1213877056"/>
      </c:lineChart>
      <c:catAx>
        <c:axId val="121267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387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8764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2677120"/>
        <c:crosses val="autoZero"/>
        <c:crossBetween val="between"/>
      </c:valAx>
      <c:catAx>
        <c:axId val="1212677632"/>
        <c:scaling>
          <c:orientation val="minMax"/>
        </c:scaling>
        <c:delete val="1"/>
        <c:axPos val="b"/>
        <c:majorTickMark val="out"/>
        <c:minorTickMark val="none"/>
        <c:tickLblPos val="none"/>
        <c:crossAx val="1213877056"/>
        <c:crosses val="autoZero"/>
        <c:auto val="1"/>
        <c:lblAlgn val="ctr"/>
        <c:lblOffset val="100"/>
        <c:noMultiLvlLbl val="0"/>
      </c:catAx>
      <c:valAx>
        <c:axId val="12138770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2677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708045893338833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catego'!$E$38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catego'!$E$40,'pernocta municipio y catego'!$E$42:$E$47,'pernocta municipio y catego'!$E$49)</c:f>
              <c:numCache>
                <c:formatCode>#,##0_)</c:formatCode>
                <c:ptCount val="8"/>
                <c:pt idx="0">
                  <c:v>6927926</c:v>
                </c:pt>
                <c:pt idx="1">
                  <c:v>4276000</c:v>
                </c:pt>
                <c:pt idx="2">
                  <c:v>607346</c:v>
                </c:pt>
                <c:pt idx="3">
                  <c:v>2711646</c:v>
                </c:pt>
                <c:pt idx="4">
                  <c:v>834517</c:v>
                </c:pt>
                <c:pt idx="5">
                  <c:v>81807</c:v>
                </c:pt>
                <c:pt idx="6">
                  <c:v>40684</c:v>
                </c:pt>
                <c:pt idx="7">
                  <c:v>2651926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catego'!$C$38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catego'!$C$40,'pernocta municipio y catego'!$C$42:$C$47,'pernocta municipio y catego'!$C$49)</c:f>
              <c:numCache>
                <c:formatCode>#,##0_)</c:formatCode>
                <c:ptCount val="8"/>
                <c:pt idx="0">
                  <c:v>6641188</c:v>
                </c:pt>
                <c:pt idx="1">
                  <c:v>3969413</c:v>
                </c:pt>
                <c:pt idx="2">
                  <c:v>576864</c:v>
                </c:pt>
                <c:pt idx="3">
                  <c:v>2469253</c:v>
                </c:pt>
                <c:pt idx="4">
                  <c:v>814976</c:v>
                </c:pt>
                <c:pt idx="5">
                  <c:v>73848</c:v>
                </c:pt>
                <c:pt idx="6">
                  <c:v>34472</c:v>
                </c:pt>
                <c:pt idx="7">
                  <c:v>2671775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2676608"/>
        <c:axId val="1213879360"/>
      </c:barChart>
      <c:lineChart>
        <c:grouping val="standard"/>
        <c:varyColors val="0"/>
        <c:ser>
          <c:idx val="1"/>
          <c:order val="2"/>
          <c:tx>
            <c:strRef>
              <c:f>'pernocta municipio y catego'!$G$38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55401607156567E-2"/>
                  <c:y val="-0.491083209193445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27309214726537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79477815658249E-2"/>
                  <c:y val="-8.07788891253458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33468408898809E-2"/>
                  <c:y val="-0.153341300112953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788910053423676E-2"/>
                  <c:y val="-0.144417961268354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2.3936025668309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540277996838E-2"/>
                  <c:y val="0.204808551737685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414896327334E-2"/>
                  <c:y val="-0.33593628758983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catego'!$G$40,'pernocta municipio y catego'!$G$42:$G$47,'pernocta municipio y catego'!$G$49)</c:f>
              <c:numCache>
                <c:formatCode>0.0%</c:formatCode>
                <c:ptCount val="8"/>
                <c:pt idx="0">
                  <c:v>4.3175708924367173E-2</c:v>
                </c:pt>
                <c:pt idx="1">
                  <c:v>7.7237364819433107E-2</c:v>
                </c:pt>
                <c:pt idx="2">
                  <c:v>5.2840877572530198E-2</c:v>
                </c:pt>
                <c:pt idx="3">
                  <c:v>9.8164505621740616E-2</c:v>
                </c:pt>
                <c:pt idx="4">
                  <c:v>2.3977393199309027E-2</c:v>
                </c:pt>
                <c:pt idx="5">
                  <c:v>0.10777543061423467</c:v>
                </c:pt>
                <c:pt idx="6">
                  <c:v>0.18020422371779987</c:v>
                </c:pt>
                <c:pt idx="7">
                  <c:v>-7.4291435468929468E-3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281792"/>
        <c:axId val="1213879936"/>
      </c:lineChart>
      <c:catAx>
        <c:axId val="121267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387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87936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2676608"/>
        <c:crosses val="autoZero"/>
        <c:crossBetween val="between"/>
      </c:valAx>
      <c:catAx>
        <c:axId val="1213281792"/>
        <c:scaling>
          <c:orientation val="minMax"/>
        </c:scaling>
        <c:delete val="1"/>
        <c:axPos val="b"/>
        <c:majorTickMark val="out"/>
        <c:minorTickMark val="none"/>
        <c:tickLblPos val="none"/>
        <c:crossAx val="1213879936"/>
        <c:crosses val="autoZero"/>
        <c:auto val="1"/>
        <c:lblAlgn val="ctr"/>
        <c:lblOffset val="100"/>
        <c:noMultiLvlLbl val="0"/>
      </c:catAx>
      <c:valAx>
        <c:axId val="12138799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2817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enero 2014</a:t>
            </a:r>
          </a:p>
        </c:rich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72.44320995025646</c:v>
                </c:pt>
                <c:pt idx="1">
                  <c:v>80.185183518306829</c:v>
                </c:pt>
                <c:pt idx="2">
                  <c:v>62.684468733121463</c:v>
                </c:pt>
                <c:pt idx="3">
                  <c:v>73.111058161797345</c:v>
                </c:pt>
                <c:pt idx="4">
                  <c:v>82.720442768882492</c:v>
                </c:pt>
                <c:pt idx="5">
                  <c:v>58.111422512863861</c:v>
                </c:pt>
                <c:pt idx="6">
                  <c:v>74.479071094146008</c:v>
                </c:pt>
                <c:pt idx="7">
                  <c:v>82.776151959788095</c:v>
                </c:pt>
                <c:pt idx="8">
                  <c:v>68.242473001589318</c:v>
                </c:pt>
                <c:pt idx="9">
                  <c:v>75.318130889312798</c:v>
                </c:pt>
                <c:pt idx="10">
                  <c:v>80.401397297418342</c:v>
                </c:pt>
                <c:pt idx="11">
                  <c:v>64.82388935351149</c:v>
                </c:pt>
                <c:pt idx="12">
                  <c:v>65.093629101302241</c:v>
                </c:pt>
                <c:pt idx="13">
                  <c:v>65.093629101302241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203708928"/>
        <c:axId val="1209742400"/>
      </c:barChart>
      <c:catAx>
        <c:axId val="120370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974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9742400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203708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73.111058161797345</c:v>
                </c:pt>
                <c:pt idx="1">
                  <c:v>82.720442768882492</c:v>
                </c:pt>
                <c:pt idx="2">
                  <c:v>77.400458955674537</c:v>
                </c:pt>
                <c:pt idx="3">
                  <c:v>88.097055824055289</c:v>
                </c:pt>
                <c:pt idx="4">
                  <c:v>73.067006799633234</c:v>
                </c:pt>
                <c:pt idx="5">
                  <c:v>75.245013259541111</c:v>
                </c:pt>
                <c:pt idx="6">
                  <c:v>58.111422512863861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68.812680613565277</c:v>
                </c:pt>
                <c:pt idx="1">
                  <c:v>79.442814078377353</c:v>
                </c:pt>
                <c:pt idx="2">
                  <c:v>74.925350690640371</c:v>
                </c:pt>
                <c:pt idx="3">
                  <c:v>83.037397059066222</c:v>
                </c:pt>
                <c:pt idx="4">
                  <c:v>72.184413018612872</c:v>
                </c:pt>
                <c:pt idx="5">
                  <c:v>82.854836849994228</c:v>
                </c:pt>
                <c:pt idx="6">
                  <c:v>54.839414406287624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08210944"/>
        <c:axId val="1205652288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7077226911675173E-2"/>
                  <c:y val="0.35062386432465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77226911675166E-2"/>
                  <c:y val="0.29656981027059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784503451642E-2"/>
                  <c:y val="0.275779789480576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98463157357598E-2"/>
                  <c:y val="0.338149851850639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887845034516462E-2"/>
                  <c:y val="0.221725735426522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-4.0228853929641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42307856008643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6.2464904867907567E-2</c:v>
                </c:pt>
                <c:pt idx="1">
                  <c:v>4.1257711330208835E-2</c:v>
                </c:pt>
                <c:pt idx="2">
                  <c:v>3.3034323392808096E-2</c:v>
                </c:pt>
                <c:pt idx="3">
                  <c:v>6.0932290078770546E-2</c:v>
                </c:pt>
                <c:pt idx="4">
                  <c:v>1.2226930220971433E-2</c:v>
                </c:pt>
                <c:pt idx="5">
                  <c:v>-9.1845254661842346E-2</c:v>
                </c:pt>
                <c:pt idx="6">
                  <c:v>5.9665263424131032E-2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2676096"/>
        <c:axId val="1205652864"/>
      </c:lineChart>
      <c:catAx>
        <c:axId val="120821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565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65228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08210944"/>
        <c:crosses val="autoZero"/>
        <c:crossBetween val="between"/>
      </c:valAx>
      <c:catAx>
        <c:axId val="1212676096"/>
        <c:scaling>
          <c:orientation val="minMax"/>
        </c:scaling>
        <c:delete val="1"/>
        <c:axPos val="b"/>
        <c:majorTickMark val="out"/>
        <c:minorTickMark val="none"/>
        <c:tickLblPos val="none"/>
        <c:crossAx val="1205652864"/>
        <c:crosses val="autoZero"/>
        <c:auto val="1"/>
        <c:lblAlgn val="ctr"/>
        <c:lblOffset val="100"/>
        <c:noMultiLvlLbl val="0"/>
      </c:catAx>
      <c:valAx>
        <c:axId val="1205652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2676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74.479071094146008</c:v>
                </c:pt>
                <c:pt idx="1">
                  <c:v>82.776151959788095</c:v>
                </c:pt>
                <c:pt idx="2">
                  <c:v>87.519376191707437</c:v>
                </c:pt>
                <c:pt idx="3">
                  <c:v>74.478881344865172</c:v>
                </c:pt>
                <c:pt idx="4">
                  <c:v>61.697241038462657</c:v>
                </c:pt>
                <c:pt idx="5">
                  <c:v>68.242473001589318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72.170949470613337</c:v>
                </c:pt>
                <c:pt idx="1">
                  <c:v>82.83769981504004</c:v>
                </c:pt>
                <c:pt idx="2">
                  <c:v>86.484732758586375</c:v>
                </c:pt>
                <c:pt idx="3">
                  <c:v>77.333621076047081</c:v>
                </c:pt>
                <c:pt idx="4">
                  <c:v>60.769834578596971</c:v>
                </c:pt>
                <c:pt idx="5">
                  <c:v>64.648156601726825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283328"/>
        <c:axId val="1205656320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887845034516378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791135727195E-2"/>
                  <c:y val="0.1344069933046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7978718876356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10791135727195E-2"/>
                  <c:y val="2.2141535842323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532027381409628E-2"/>
                  <c:y val="0.188461047358684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0791135727195E-2"/>
                  <c:y val="0.309043822744610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3.198131160062534E-2</c:v>
                </c:pt>
                <c:pt idx="1">
                  <c:v>-7.4299329157334615E-4</c:v>
                </c:pt>
                <c:pt idx="2">
                  <c:v>1.1963307281172675E-2</c:v>
                </c:pt>
                <c:pt idx="3">
                  <c:v>-3.6914600550964294E-2</c:v>
                </c:pt>
                <c:pt idx="4">
                  <c:v>1.5260967325264385E-2</c:v>
                </c:pt>
                <c:pt idx="5">
                  <c:v>5.5598126672129711E-2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4316544"/>
        <c:axId val="1205656896"/>
      </c:lineChart>
      <c:catAx>
        <c:axId val="121328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565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65632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13283328"/>
        <c:crosses val="autoZero"/>
        <c:crossBetween val="between"/>
      </c:valAx>
      <c:catAx>
        <c:axId val="1214316544"/>
        <c:scaling>
          <c:orientation val="minMax"/>
        </c:scaling>
        <c:delete val="1"/>
        <c:axPos val="b"/>
        <c:majorTickMark val="out"/>
        <c:minorTickMark val="none"/>
        <c:tickLblPos val="none"/>
        <c:crossAx val="1205656896"/>
        <c:crosses val="autoZero"/>
        <c:auto val="1"/>
        <c:lblAlgn val="ctr"/>
        <c:lblOffset val="100"/>
        <c:noMultiLvlLbl val="0"/>
      </c:catAx>
      <c:valAx>
        <c:axId val="12056568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43165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320726177419091"/>
          <c:w val="0.93860452198157263"/>
          <c:h val="0.484442843812922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75.318130889312798</c:v>
                </c:pt>
                <c:pt idx="1">
                  <c:v>80.401397297418342</c:v>
                </c:pt>
                <c:pt idx="2">
                  <c:v>80.779016279617622</c:v>
                </c:pt>
                <c:pt idx="3">
                  <c:v>82.465894194602356</c:v>
                </c:pt>
                <c:pt idx="4">
                  <c:v>54.792590443827443</c:v>
                </c:pt>
                <c:pt idx="5">
                  <c:v>64.82388935351149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71.836000454828024</c:v>
                </c:pt>
                <c:pt idx="1">
                  <c:v>76.878445172701319</c:v>
                </c:pt>
                <c:pt idx="2">
                  <c:v>78.407126827272393</c:v>
                </c:pt>
                <c:pt idx="3">
                  <c:v>74.608549012891373</c:v>
                </c:pt>
                <c:pt idx="4">
                  <c:v>35.514062208977464</c:v>
                </c:pt>
                <c:pt idx="5">
                  <c:v>61.729811771540312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4318080"/>
        <c:axId val="1206151424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2.5116309525758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5147350083104E-2"/>
                  <c:y val="-2.0156825511156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27841869749975E-2"/>
                  <c:y val="-4.20341480183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9.667195966408564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0.363097876798664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1946951523448E-2"/>
                  <c:y val="-1.6046949432776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4.847333387769015E-2</c:v>
                </c:pt>
                <c:pt idx="1">
                  <c:v>4.5824965851000155E-2</c:v>
                </c:pt>
                <c:pt idx="2">
                  <c:v>3.0250942080436216E-2</c:v>
                </c:pt>
                <c:pt idx="3">
                  <c:v>0.10531427411024086</c:v>
                </c:pt>
                <c:pt idx="4">
                  <c:v>0.54284210354220286</c:v>
                </c:pt>
                <c:pt idx="5">
                  <c:v>5.0122906472195972E-2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4318592"/>
        <c:axId val="1206152000"/>
      </c:lineChart>
      <c:catAx>
        <c:axId val="12143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615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615142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14318080"/>
        <c:crosses val="autoZero"/>
        <c:crossBetween val="between"/>
      </c:valAx>
      <c:catAx>
        <c:axId val="1214318592"/>
        <c:scaling>
          <c:orientation val="minMax"/>
        </c:scaling>
        <c:delete val="1"/>
        <c:axPos val="b"/>
        <c:majorTickMark val="out"/>
        <c:minorTickMark val="none"/>
        <c:tickLblPos val="none"/>
        <c:crossAx val="1206152000"/>
        <c:crosses val="autoZero"/>
        <c:auto val="1"/>
        <c:lblAlgn val="ctr"/>
        <c:lblOffset val="100"/>
        <c:noMultiLvlLbl val="0"/>
      </c:catAx>
      <c:valAx>
        <c:axId val="12061520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43185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catego'!$I$24,'IO municipio y catego'!$I$26:$I$30)</c:f>
              <c:numCache>
                <c:formatCode>#,##0.0_)</c:formatCode>
                <c:ptCount val="6"/>
                <c:pt idx="0">
                  <c:v>65.093629101302241</c:v>
                </c:pt>
                <c:pt idx="1">
                  <c:v>65.093629101302241</c:v>
                </c:pt>
                <c:pt idx="2">
                  <c:v>58.932637983485442</c:v>
                </c:pt>
                <c:pt idx="3">
                  <c:v>78.721843128622794</c:v>
                </c:pt>
                <c:pt idx="4">
                  <c:v>59.231172461995456</c:v>
                </c:pt>
                <c:pt idx="5">
                  <c:v>50.064665441426726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catego'!$H$24,'IO municipio y catego'!$H$26:$H$30)</c:f>
              <c:numCache>
                <c:formatCode>#,##0.0_)</c:formatCode>
                <c:ptCount val="6"/>
                <c:pt idx="0">
                  <c:v>49.712196743104023</c:v>
                </c:pt>
                <c:pt idx="1">
                  <c:v>49.712196743104023</c:v>
                </c:pt>
                <c:pt idx="2">
                  <c:v>41.972714490984657</c:v>
                </c:pt>
                <c:pt idx="3">
                  <c:v>60.370260788706197</c:v>
                </c:pt>
                <c:pt idx="4">
                  <c:v>47.897955617683031</c:v>
                </c:pt>
                <c:pt idx="5">
                  <c:v>54.666122115580968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05811712"/>
        <c:axId val="1206153728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543565941079068E-2"/>
                  <c:y val="0.26330577700656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732947818237863E-2"/>
                  <c:y val="0.267463781164568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4679857204031854E-2"/>
                  <c:y val="0.333991847692635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543565941079082E-2"/>
                  <c:y val="0.267463453762666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786038432443947E-2"/>
                  <c:y val="0.230041743742531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1.3825527526314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catego'!$J$24,'IO municipio y catego'!$J$26:$J$30)</c:f>
              <c:numCache>
                <c:formatCode>0.0%</c:formatCode>
                <c:ptCount val="6"/>
                <c:pt idx="0">
                  <c:v>0.30940962914361458</c:v>
                </c:pt>
                <c:pt idx="1">
                  <c:v>0.30940962914361458</c:v>
                </c:pt>
                <c:pt idx="2">
                  <c:v>0.40407020842418029</c:v>
                </c:pt>
                <c:pt idx="3">
                  <c:v>0.30398381753139181</c:v>
                </c:pt>
                <c:pt idx="4">
                  <c:v>0.23661170290383771</c:v>
                </c:pt>
                <c:pt idx="5">
                  <c:v>-8.4173826422612397E-2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5812224"/>
        <c:axId val="1206321152"/>
      </c:lineChart>
      <c:catAx>
        <c:axId val="120581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61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615372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05811712"/>
        <c:crosses val="autoZero"/>
        <c:crossBetween val="between"/>
      </c:valAx>
      <c:catAx>
        <c:axId val="1205812224"/>
        <c:scaling>
          <c:orientation val="minMax"/>
        </c:scaling>
        <c:delete val="1"/>
        <c:axPos val="b"/>
        <c:majorTickMark val="out"/>
        <c:minorTickMark val="none"/>
        <c:tickLblPos val="none"/>
        <c:crossAx val="1206321152"/>
        <c:crosses val="autoZero"/>
        <c:auto val="1"/>
        <c:lblAlgn val="ctr"/>
        <c:lblOffset val="100"/>
        <c:noMultiLvlLbl val="0"/>
      </c:catAx>
      <c:valAx>
        <c:axId val="12063211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058122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90401782977E-2"/>
          <c:y val="0.35284963989282819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catego'!$D$38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catego'!$D$40,'IO municipio y catego'!$D$42:$D$47,'IO municipio y catego'!$D$49)</c:f>
              <c:numCache>
                <c:formatCode>#,##0.0_)</c:formatCode>
                <c:ptCount val="8"/>
                <c:pt idx="0">
                  <c:v>72.44320995025646</c:v>
                </c:pt>
                <c:pt idx="1">
                  <c:v>80.185183518306829</c:v>
                </c:pt>
                <c:pt idx="2">
                  <c:v>75.752446831996465</c:v>
                </c:pt>
                <c:pt idx="3">
                  <c:v>84.246987745931108</c:v>
                </c:pt>
                <c:pt idx="4">
                  <c:v>75.0682301889576</c:v>
                </c:pt>
                <c:pt idx="5">
                  <c:v>63.313211051776179</c:v>
                </c:pt>
                <c:pt idx="6">
                  <c:v>57.035510507353045</c:v>
                </c:pt>
                <c:pt idx="7">
                  <c:v>62.684468733121463</c:v>
                </c:pt>
              </c:numCache>
            </c:numRef>
          </c:val>
        </c:ser>
        <c:ser>
          <c:idx val="0"/>
          <c:order val="1"/>
          <c:tx>
            <c:strRef>
              <c:f>'IO municipio y catego'!$C$38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catego'!$C$40,'IO municipio y catego'!$C$42:$C$47,'IO municipio y catego'!$C$49)</c:f>
              <c:numCache>
                <c:formatCode>#,##0.0_)</c:formatCode>
                <c:ptCount val="8"/>
                <c:pt idx="0">
                  <c:v>68.530373130662809</c:v>
                </c:pt>
                <c:pt idx="1">
                  <c:v>76.449878345826804</c:v>
                </c:pt>
                <c:pt idx="2">
                  <c:v>69.683956469270825</c:v>
                </c:pt>
                <c:pt idx="3">
                  <c:v>79.281186919077584</c:v>
                </c:pt>
                <c:pt idx="4">
                  <c:v>76.957783399481201</c:v>
                </c:pt>
                <c:pt idx="5">
                  <c:v>58.135671943759988</c:v>
                </c:pt>
                <c:pt idx="6">
                  <c:v>54.049138431145046</c:v>
                </c:pt>
                <c:pt idx="7">
                  <c:v>59.390053684505112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4317568"/>
        <c:axId val="1206322880"/>
      </c:barChart>
      <c:lineChart>
        <c:grouping val="standard"/>
        <c:varyColors val="0"/>
        <c:ser>
          <c:idx val="1"/>
          <c:order val="2"/>
          <c:tx>
            <c:strRef>
              <c:f>'IO municipio y catego'!$E$38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587910181522798E-2"/>
                  <c:y val="0.255255106639245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6152345264777E-2"/>
                  <c:y val="0.226118790302096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87910181522798E-2"/>
                  <c:y val="0.350988717461305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587910181522798E-2"/>
                  <c:y val="0.276066761165780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8398133748055988E-2"/>
                  <c:y val="-2.809737232377690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95297224705388E-2"/>
                  <c:y val="0.359363851630929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424515170440398E-2"/>
                  <c:y val="0.259104443370177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661523452647735E-2"/>
                  <c:y val="0.246930444828631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catego'!$E$40,'IO municipio y catego'!$E$42:$E$47,'IO municipio y catego'!$E$49)</c:f>
              <c:numCache>
                <c:formatCode>0.0%</c:formatCode>
                <c:ptCount val="8"/>
                <c:pt idx="0">
                  <c:v>5.7096388664530817E-2</c:v>
                </c:pt>
                <c:pt idx="1">
                  <c:v>4.8859530627152647E-2</c:v>
                </c:pt>
                <c:pt idx="2">
                  <c:v>8.7085904277001136E-2</c:v>
                </c:pt>
                <c:pt idx="3">
                  <c:v>6.2635298736409162E-2</c:v>
                </c:pt>
                <c:pt idx="4">
                  <c:v>-2.4553113759983147E-2</c:v>
                </c:pt>
                <c:pt idx="5">
                  <c:v>8.9059590005683642E-2</c:v>
                </c:pt>
                <c:pt idx="6">
                  <c:v>5.5252908055369643E-2</c:v>
                </c:pt>
                <c:pt idx="7">
                  <c:v>5.5470821193681852E-2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4319616"/>
        <c:axId val="1206323456"/>
      </c:lineChart>
      <c:catAx>
        <c:axId val="121431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632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632288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214317568"/>
        <c:crosses val="autoZero"/>
        <c:crossBetween val="between"/>
      </c:valAx>
      <c:catAx>
        <c:axId val="1214319616"/>
        <c:scaling>
          <c:orientation val="minMax"/>
        </c:scaling>
        <c:delete val="1"/>
        <c:axPos val="b"/>
        <c:majorTickMark val="out"/>
        <c:minorTickMark val="none"/>
        <c:tickLblPos val="none"/>
        <c:crossAx val="1206323456"/>
        <c:crosses val="autoZero"/>
        <c:auto val="1"/>
        <c:lblAlgn val="ctr"/>
        <c:lblOffset val="100"/>
        <c:noMultiLvlLbl val="0"/>
      </c:catAx>
      <c:valAx>
        <c:axId val="12063234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43196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enero 2014</a:t>
            </a:r>
          </a:p>
        </c:rich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8.5920517711374416</c:v>
                </c:pt>
                <c:pt idx="1">
                  <c:v>8.0210844221011257</c:v>
                </c:pt>
                <c:pt idx="2">
                  <c:v>9.7060862372494263</c:v>
                </c:pt>
                <c:pt idx="3">
                  <c:v>9.1131893670922626</c:v>
                </c:pt>
                <c:pt idx="4">
                  <c:v>8.7264040327106542</c:v>
                </c:pt>
                <c:pt idx="5">
                  <c:v>10.108752289318234</c:v>
                </c:pt>
                <c:pt idx="6">
                  <c:v>9.0203581377540925</c:v>
                </c:pt>
                <c:pt idx="7">
                  <c:v>8.7696130762812974</c:v>
                </c:pt>
                <c:pt idx="8">
                  <c:v>9.2618043917693207</c:v>
                </c:pt>
                <c:pt idx="9">
                  <c:v>9.730612498006769</c:v>
                </c:pt>
                <c:pt idx="10">
                  <c:v>9.0933139936455305</c:v>
                </c:pt>
                <c:pt idx="11">
                  <c:v>11.858729914661335</c:v>
                </c:pt>
                <c:pt idx="12">
                  <c:v>2.5995115681233933</c:v>
                </c:pt>
                <c:pt idx="13">
                  <c:v>2.5995115681233933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205421056"/>
        <c:axId val="1212710912"/>
      </c:barChart>
      <c:catAx>
        <c:axId val="120542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27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71091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205421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277102</c:v>
                </c:pt>
                <c:pt idx="1">
                  <c:v>199568</c:v>
                </c:pt>
                <c:pt idx="2">
                  <c:v>39246</c:v>
                </c:pt>
                <c:pt idx="3">
                  <c:v>123452</c:v>
                </c:pt>
                <c:pt idx="4">
                  <c:v>33623</c:v>
                </c:pt>
                <c:pt idx="5">
                  <c:v>3247</c:v>
                </c:pt>
                <c:pt idx="6">
                  <c:v>77534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267552</c:v>
                </c:pt>
                <c:pt idx="1">
                  <c:v>184197</c:v>
                </c:pt>
                <c:pt idx="2">
                  <c:v>35986</c:v>
                </c:pt>
                <c:pt idx="3">
                  <c:v>116599</c:v>
                </c:pt>
                <c:pt idx="4">
                  <c:v>28203</c:v>
                </c:pt>
                <c:pt idx="5">
                  <c:v>3409</c:v>
                </c:pt>
                <c:pt idx="6">
                  <c:v>83355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08210432"/>
        <c:axId val="120972371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459968896819290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289723509093587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558846792228E-2"/>
                  <c:y val="-1.2485471540589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-0.19587047980748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0.108482328482328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-0.14311424689377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3.5693995933500776E-2</c:v>
                </c:pt>
                <c:pt idx="1">
                  <c:v>8.3448698947322708E-2</c:v>
                </c:pt>
                <c:pt idx="2">
                  <c:v>9.0590785305396548E-2</c:v>
                </c:pt>
                <c:pt idx="3">
                  <c:v>5.8774088971603529E-2</c:v>
                </c:pt>
                <c:pt idx="4">
                  <c:v>0.19217813707761586</c:v>
                </c:pt>
                <c:pt idx="5">
                  <c:v>-4.7521267233792901E-2</c:v>
                </c:pt>
                <c:pt idx="6">
                  <c:v>-6.9833843200767798E-2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8211968"/>
        <c:axId val="1209724288"/>
      </c:lineChart>
      <c:catAx>
        <c:axId val="120821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0972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97237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08210432"/>
        <c:crosses val="autoZero"/>
        <c:crossBetween val="between"/>
      </c:valAx>
      <c:catAx>
        <c:axId val="1208211968"/>
        <c:scaling>
          <c:orientation val="minMax"/>
        </c:scaling>
        <c:delete val="1"/>
        <c:axPos val="b"/>
        <c:majorTickMark val="out"/>
        <c:minorTickMark val="none"/>
        <c:tickLblPos val="none"/>
        <c:crossAx val="1209724288"/>
        <c:crosses val="autoZero"/>
        <c:auto val="1"/>
        <c:lblAlgn val="ctr"/>
        <c:lblOffset val="100"/>
        <c:noMultiLvlLbl val="0"/>
      </c:catAx>
      <c:valAx>
        <c:axId val="12097242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082119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9.1131893670922626</c:v>
                </c:pt>
                <c:pt idx="1">
                  <c:v>8.7264040327106542</c:v>
                </c:pt>
                <c:pt idx="2">
                  <c:v>7.8379452683075979</c:v>
                </c:pt>
                <c:pt idx="3">
                  <c:v>8.795782976379483</c:v>
                </c:pt>
                <c:pt idx="4">
                  <c:v>9.5750527912440884</c:v>
                </c:pt>
                <c:pt idx="5">
                  <c:v>8.039421004003696</c:v>
                </c:pt>
                <c:pt idx="6">
                  <c:v>10.108752289318234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9.0735483195789985</c:v>
                </c:pt>
                <c:pt idx="1">
                  <c:v>8.6415522511224392</c:v>
                </c:pt>
                <c:pt idx="2">
                  <c:v>7.7537931417773578</c:v>
                </c:pt>
                <c:pt idx="3">
                  <c:v>8.6304084940694175</c:v>
                </c:pt>
                <c:pt idx="4">
                  <c:v>9.845725632024962</c:v>
                </c:pt>
                <c:pt idx="5">
                  <c:v>8.4317981812848348</c:v>
                </c:pt>
                <c:pt idx="6">
                  <c:v>10.028168676144203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09460736"/>
        <c:axId val="1207762240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809156925928554E-2"/>
                  <c:y val="0.288253474552687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963528000985E-2"/>
                  <c:y val="0.31320182690261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19602656495984E-2"/>
                  <c:y val="0.309043822744610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77226911675166E-2"/>
                  <c:y val="0.36725588095666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756066311722386E-2"/>
                  <c:y val="8.8669602370389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5.509519210306764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31320182690261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3.9641047513264027E-2</c:v>
                </c:pt>
                <c:pt idx="1">
                  <c:v>8.4851781588215047E-2</c:v>
                </c:pt>
                <c:pt idx="2">
                  <c:v>8.4152126530240068E-2</c:v>
                </c:pt>
                <c:pt idx="3">
                  <c:v>0.16537448231006557</c:v>
                </c:pt>
                <c:pt idx="4">
                  <c:v>-0.27067284078087361</c:v>
                </c:pt>
                <c:pt idx="5">
                  <c:v>-0.39237717728113886</c:v>
                </c:pt>
                <c:pt idx="6">
                  <c:v>8.0583613174031399E-2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2261888"/>
        <c:axId val="1207574528"/>
      </c:lineChart>
      <c:catAx>
        <c:axId val="120946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776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76224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09460736"/>
        <c:crosses val="autoZero"/>
        <c:crossBetween val="between"/>
      </c:valAx>
      <c:catAx>
        <c:axId val="1212261888"/>
        <c:scaling>
          <c:orientation val="minMax"/>
        </c:scaling>
        <c:delete val="1"/>
        <c:axPos val="b"/>
        <c:majorTickMark val="out"/>
        <c:minorTickMark val="none"/>
        <c:tickLblPos val="none"/>
        <c:crossAx val="1207574528"/>
        <c:crosses val="autoZero"/>
        <c:auto val="1"/>
        <c:lblAlgn val="ctr"/>
        <c:lblOffset val="100"/>
        <c:noMultiLvlLbl val="0"/>
      </c:catAx>
      <c:valAx>
        <c:axId val="120757452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12261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9.0203581377540925</c:v>
                </c:pt>
                <c:pt idx="1">
                  <c:v>8.7696130762812974</c:v>
                </c:pt>
                <c:pt idx="2">
                  <c:v>8.6768193355305527</c:v>
                </c:pt>
                <c:pt idx="3">
                  <c:v>9.2420091324200921</c:v>
                </c:pt>
                <c:pt idx="4">
                  <c:v>6.7350047603935259</c:v>
                </c:pt>
                <c:pt idx="5">
                  <c:v>9.2618043917693207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9.322039884927662</c:v>
                </c:pt>
                <c:pt idx="1">
                  <c:v>9.1213442029332601</c:v>
                </c:pt>
                <c:pt idx="2">
                  <c:v>9.1441018014478921</c:v>
                </c:pt>
                <c:pt idx="3">
                  <c:v>9.2479486500794064</c:v>
                </c:pt>
                <c:pt idx="4">
                  <c:v>7.2353755624783664</c:v>
                </c:pt>
                <c:pt idx="5">
                  <c:v>9.5111572486008313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2263424"/>
        <c:axId val="1207577984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48287972332E-2"/>
                  <c:y val="0.167671353970566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478936767203543E-2"/>
                  <c:y val="0.130249643950431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6512042289892E-2"/>
                  <c:y val="4.2931556632343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266608788833946E-2"/>
                  <c:y val="0.383887570186782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324211943198734E-2"/>
                  <c:y val="6.811923977278307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668318644362324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-0.30168174717356955</c:v>
                </c:pt>
                <c:pt idx="1">
                  <c:v>-0.35173112665196271</c:v>
                </c:pt>
                <c:pt idx="2">
                  <c:v>-0.46728246591733935</c:v>
                </c:pt>
                <c:pt idx="3">
                  <c:v>-5.9395176593142196E-3</c:v>
                </c:pt>
                <c:pt idx="4">
                  <c:v>-0.50037080208484053</c:v>
                </c:pt>
                <c:pt idx="5">
                  <c:v>-0.24935285683151065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2263936"/>
        <c:axId val="1207578560"/>
      </c:lineChart>
      <c:catAx>
        <c:axId val="121226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757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57798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12263424"/>
        <c:crosses val="autoZero"/>
        <c:crossBetween val="between"/>
      </c:valAx>
      <c:catAx>
        <c:axId val="1212263936"/>
        <c:scaling>
          <c:orientation val="minMax"/>
        </c:scaling>
        <c:delete val="1"/>
        <c:axPos val="b"/>
        <c:majorTickMark val="out"/>
        <c:minorTickMark val="none"/>
        <c:tickLblPos val="none"/>
        <c:crossAx val="1207578560"/>
        <c:crosses val="autoZero"/>
        <c:auto val="1"/>
        <c:lblAlgn val="ctr"/>
        <c:lblOffset val="100"/>
        <c:noMultiLvlLbl val="0"/>
      </c:catAx>
      <c:valAx>
        <c:axId val="120757856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122639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1128259695188831"/>
          <c:w val="0.93860452198157263"/>
          <c:h val="0.5052328646029433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9.730612498006769</c:v>
                </c:pt>
                <c:pt idx="1">
                  <c:v>9.0933139936455305</c:v>
                </c:pt>
                <c:pt idx="2">
                  <c:v>9.3297675817330408</c:v>
                </c:pt>
                <c:pt idx="3">
                  <c:v>9.0749546937296124</c:v>
                </c:pt>
                <c:pt idx="4">
                  <c:v>4.0783466995681676</c:v>
                </c:pt>
                <c:pt idx="5">
                  <c:v>11.858729914661335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9.6749718016671409</c:v>
                </c:pt>
                <c:pt idx="1">
                  <c:v>9.1282719340765883</c:v>
                </c:pt>
                <c:pt idx="2">
                  <c:v>9.4304397751166924</c:v>
                </c:pt>
                <c:pt idx="3">
                  <c:v>8.96619696010133</c:v>
                </c:pt>
                <c:pt idx="4">
                  <c:v>2.6941010243730132</c:v>
                </c:pt>
                <c:pt idx="5">
                  <c:v>11.375513588902709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9183616"/>
        <c:axId val="1207581440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5141150802202E-2"/>
                  <c:y val="-1.52805015797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2988263579363E-2"/>
                  <c:y val="3.04575441583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133403768742358E-2"/>
                  <c:y val="0.392203905904693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3762767064005E-2"/>
                  <c:y val="0.138565652266439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5.5640696339628093E-2</c:v>
                </c:pt>
                <c:pt idx="1">
                  <c:v>-3.4957940431057821E-2</c:v>
                </c:pt>
                <c:pt idx="2">
                  <c:v>-0.10067219338365163</c:v>
                </c:pt>
                <c:pt idx="3">
                  <c:v>0.10875773362828234</c:v>
                </c:pt>
                <c:pt idx="4">
                  <c:v>1.3842456751951544</c:v>
                </c:pt>
                <c:pt idx="5">
                  <c:v>0.48321632575862594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9184128"/>
        <c:axId val="1207582016"/>
      </c:lineChart>
      <c:catAx>
        <c:axId val="121918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758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58144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19183616"/>
        <c:crosses val="autoZero"/>
        <c:crossBetween val="between"/>
      </c:valAx>
      <c:catAx>
        <c:axId val="1219184128"/>
        <c:scaling>
          <c:orientation val="minMax"/>
        </c:scaling>
        <c:delete val="1"/>
        <c:axPos val="b"/>
        <c:majorTickMark val="out"/>
        <c:minorTickMark val="none"/>
        <c:tickLblPos val="none"/>
        <c:crossAx val="1207582016"/>
        <c:crosses val="autoZero"/>
        <c:auto val="1"/>
        <c:lblAlgn val="ctr"/>
        <c:lblOffset val="100"/>
        <c:noMultiLvlLbl val="0"/>
      </c:catAx>
      <c:valAx>
        <c:axId val="120758201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191841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6970255537184673"/>
          <c:w val="0.93860452198157263"/>
          <c:h val="0.546812906182984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catego'!$I$22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catego'!$I$24,'EM municipio y catego'!$I$26:$I$30)</c:f>
              <c:numCache>
                <c:formatCode>0.00</c:formatCode>
                <c:ptCount val="6"/>
                <c:pt idx="0">
                  <c:v>2.5995115681233933</c:v>
                </c:pt>
                <c:pt idx="1">
                  <c:v>2.5995115681233933</c:v>
                </c:pt>
                <c:pt idx="2">
                  <c:v>2.6914099714194983</c:v>
                </c:pt>
                <c:pt idx="3">
                  <c:v>2.5565020551617321</c:v>
                </c:pt>
                <c:pt idx="4">
                  <c:v>2.6412653888109707</c:v>
                </c:pt>
                <c:pt idx="5">
                  <c:v>2.3725806451612903</c:v>
                </c:pt>
              </c:numCache>
            </c:numRef>
          </c:val>
        </c:ser>
        <c:ser>
          <c:idx val="0"/>
          <c:order val="1"/>
          <c:tx>
            <c:strRef>
              <c:f>'EM municipio y catego'!$H$22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catego'!$H$24,'EM municipio y catego'!$H$26:$H$30)</c:f>
              <c:numCache>
                <c:formatCode>0.00</c:formatCode>
                <c:ptCount val="6"/>
                <c:pt idx="0">
                  <c:v>2.219808268779865</c:v>
                </c:pt>
                <c:pt idx="1">
                  <c:v>2.219808268779865</c:v>
                </c:pt>
                <c:pt idx="2">
                  <c:v>2.1677306096393232</c:v>
                </c:pt>
                <c:pt idx="3">
                  <c:v>2.3401327107397396</c:v>
                </c:pt>
                <c:pt idx="4">
                  <c:v>2.0468936678614096</c:v>
                </c:pt>
                <c:pt idx="5">
                  <c:v>2.3711248892825507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07682560"/>
        <c:axId val="1219155008"/>
      </c:barChart>
      <c:lineChart>
        <c:grouping val="standard"/>
        <c:varyColors val="0"/>
        <c:ser>
          <c:idx val="1"/>
          <c:order val="2"/>
          <c:tx>
            <c:strRef>
              <c:f>'EM municipio y catego'!$J$22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48287972332E-2"/>
                  <c:y val="0.24251575621654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100173012885976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673E-2"/>
                  <c:y val="0.350623864324651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34754420310294E-2"/>
                  <c:y val="0.11777563147641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809156925928554E-2"/>
                  <c:y val="0.404677918378705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32027381409628E-2"/>
                  <c:y val="-4.85445348437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catego'!$J$24,'EM municipio y catego'!$J$26:$J$30)</c:f>
              <c:numCache>
                <c:formatCode>0.00</c:formatCode>
                <c:ptCount val="6"/>
                <c:pt idx="0">
                  <c:v>0.37970329934352831</c:v>
                </c:pt>
                <c:pt idx="1">
                  <c:v>0.37970329934352831</c:v>
                </c:pt>
                <c:pt idx="2">
                  <c:v>0.52367936178017516</c:v>
                </c:pt>
                <c:pt idx="3">
                  <c:v>0.21636934442199252</c:v>
                </c:pt>
                <c:pt idx="4">
                  <c:v>0.59437172094956114</c:v>
                </c:pt>
                <c:pt idx="5">
                  <c:v>1.4557558787395841E-3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7683072"/>
        <c:axId val="1219155584"/>
      </c:lineChart>
      <c:catAx>
        <c:axId val="120768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9.220486959903626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915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15500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07682560"/>
        <c:crosses val="autoZero"/>
        <c:crossBetween val="between"/>
      </c:valAx>
      <c:catAx>
        <c:axId val="1207683072"/>
        <c:scaling>
          <c:orientation val="minMax"/>
        </c:scaling>
        <c:delete val="1"/>
        <c:axPos val="b"/>
        <c:majorTickMark val="out"/>
        <c:minorTickMark val="none"/>
        <c:tickLblPos val="none"/>
        <c:crossAx val="1219155584"/>
        <c:crosses val="autoZero"/>
        <c:auto val="1"/>
        <c:lblAlgn val="ctr"/>
        <c:lblOffset val="100"/>
        <c:noMultiLvlLbl val="0"/>
      </c:catAx>
      <c:valAx>
        <c:axId val="121915558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07683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3592741706911166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catego'!$D$38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catego'!$D$40,'EM municipio y catego'!$D$42:$D$47,'EM municipio y catego'!$D$49)</c:f>
              <c:numCache>
                <c:formatCode>0.00</c:formatCode>
                <c:ptCount val="8"/>
                <c:pt idx="0">
                  <c:v>8.5920517711374416</c:v>
                </c:pt>
                <c:pt idx="1">
                  <c:v>8.0210844221011257</c:v>
                </c:pt>
                <c:pt idx="2">
                  <c:v>6.8458035573389839</c:v>
                </c:pt>
                <c:pt idx="3">
                  <c:v>8.7334688185410752</c:v>
                </c:pt>
                <c:pt idx="4">
                  <c:v>7.9641643762406478</c:v>
                </c:pt>
                <c:pt idx="5">
                  <c:v>4.350510529674537</c:v>
                </c:pt>
                <c:pt idx="6">
                  <c:v>3.9499029126213592</c:v>
                </c:pt>
                <c:pt idx="7">
                  <c:v>9.7060862372494263</c:v>
                </c:pt>
              </c:numCache>
            </c:numRef>
          </c:val>
        </c:ser>
        <c:ser>
          <c:idx val="0"/>
          <c:order val="1"/>
          <c:tx>
            <c:strRef>
              <c:f>'EM municipio y catego'!$C$38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catego'!$C$40,'EM municipio y catego'!$C$42:$C$47,'EM municipio y catego'!$C$49)</c:f>
              <c:numCache>
                <c:formatCode>0.00</c:formatCode>
                <c:ptCount val="8"/>
                <c:pt idx="0">
                  <c:v>8.6401912991664496</c:v>
                </c:pt>
                <c:pt idx="1">
                  <c:v>7.9965289529243018</c:v>
                </c:pt>
                <c:pt idx="2">
                  <c:v>6.9503361526783776</c:v>
                </c:pt>
                <c:pt idx="3">
                  <c:v>8.5593215638832945</c:v>
                </c:pt>
                <c:pt idx="4">
                  <c:v>8.2475762543769093</c:v>
                </c:pt>
                <c:pt idx="5">
                  <c:v>3.9872577074671995</c:v>
                </c:pt>
                <c:pt idx="6">
                  <c:v>4.5525620707871104</c:v>
                </c:pt>
                <c:pt idx="7">
                  <c:v>9.8137904182598898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9183104"/>
        <c:axId val="1219153856"/>
      </c:barChart>
      <c:lineChart>
        <c:grouping val="standard"/>
        <c:varyColors val="0"/>
        <c:ser>
          <c:idx val="1"/>
          <c:order val="2"/>
          <c:tx>
            <c:strRef>
              <c:f>'EM municipio y catego'!$E$38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556419917024745E-2"/>
                  <c:y val="0.22588373958452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3153037294411E-2"/>
                  <c:y val="0.25083176453255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0.209251395550608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3686564842012E-2"/>
                  <c:y val="0.31735983106061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994527579660746E-2"/>
                  <c:y val="0.146881660582447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425E-2"/>
                  <c:y val="0.38804590174668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169845133418E-2"/>
                  <c:y val="2.2141535842323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950882846169444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catego'!$E$40,'EM municipio y catego'!$E$42:$E$47,'EM municipio y catego'!$E$49)</c:f>
              <c:numCache>
                <c:formatCode>0.00</c:formatCode>
                <c:ptCount val="8"/>
                <c:pt idx="0">
                  <c:v>-4.8139528029008005E-2</c:v>
                </c:pt>
                <c:pt idx="1">
                  <c:v>2.4555469176823941E-2</c:v>
                </c:pt>
                <c:pt idx="2">
                  <c:v>-0.10453259533939363</c:v>
                </c:pt>
                <c:pt idx="3">
                  <c:v>0.17414725465778069</c:v>
                </c:pt>
                <c:pt idx="4">
                  <c:v>-0.28341187813626156</c:v>
                </c:pt>
                <c:pt idx="5">
                  <c:v>0.36325282220733746</c:v>
                </c:pt>
                <c:pt idx="6">
                  <c:v>-0.60265915816575122</c:v>
                </c:pt>
                <c:pt idx="7">
                  <c:v>-0.10770418101046353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9185152"/>
        <c:axId val="1219156160"/>
      </c:lineChart>
      <c:catAx>
        <c:axId val="121918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915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1538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19183104"/>
        <c:crosses val="autoZero"/>
        <c:crossBetween val="between"/>
      </c:valAx>
      <c:catAx>
        <c:axId val="1219185152"/>
        <c:scaling>
          <c:orientation val="minMax"/>
        </c:scaling>
        <c:delete val="1"/>
        <c:axPos val="b"/>
        <c:majorTickMark val="out"/>
        <c:minorTickMark val="none"/>
        <c:tickLblPos val="none"/>
        <c:crossAx val="1219156160"/>
        <c:crosses val="autoZero"/>
        <c:auto val="1"/>
        <c:lblAlgn val="ctr"/>
        <c:lblOffset val="100"/>
        <c:noMultiLvlLbl val="0"/>
      </c:catAx>
      <c:valAx>
        <c:axId val="121915616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19185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9300101535192"/>
          <c:y val="0.154758950349501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888</c:v>
                </c:pt>
                <c:pt idx="7">
                  <c:v>561</c:v>
                </c:pt>
                <c:pt idx="8">
                  <c:v>327</c:v>
                </c:pt>
                <c:pt idx="9">
                  <c:v>28085</c:v>
                </c:pt>
                <c:pt idx="10">
                  <c:v>19109</c:v>
                </c:pt>
                <c:pt idx="11">
                  <c:v>8976</c:v>
                </c:pt>
                <c:pt idx="12">
                  <c:v>24718</c:v>
                </c:pt>
                <c:pt idx="13">
                  <c:v>16652</c:v>
                </c:pt>
                <c:pt idx="14">
                  <c:v>8066</c:v>
                </c:pt>
                <c:pt idx="15">
                  <c:v>130483</c:v>
                </c:pt>
                <c:pt idx="16">
                  <c:v>68081</c:v>
                </c:pt>
                <c:pt idx="17">
                  <c:v>62402</c:v>
                </c:pt>
                <c:pt idx="18">
                  <c:v>58543</c:v>
                </c:pt>
                <c:pt idx="19">
                  <c:v>35683</c:v>
                </c:pt>
                <c:pt idx="20">
                  <c:v>22860</c:v>
                </c:pt>
                <c:pt idx="21">
                  <c:v>46645</c:v>
                </c:pt>
                <c:pt idx="22">
                  <c:v>20016</c:v>
                </c:pt>
                <c:pt idx="23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207684096"/>
        <c:axId val="1212353920"/>
      </c:barChart>
      <c:catAx>
        <c:axId val="120768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</a:t>
                </a:r>
                <a:endParaRPr lang="es-ES" sz="8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235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35392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207684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7633792"/>
        <c:axId val="121778348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8109440"/>
        <c:axId val="1217784064"/>
      </c:lineChart>
      <c:catAx>
        <c:axId val="121763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77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7834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7633792"/>
        <c:crosses val="autoZero"/>
        <c:crossBetween val="between"/>
      </c:valAx>
      <c:catAx>
        <c:axId val="1218109440"/>
        <c:scaling>
          <c:orientation val="minMax"/>
        </c:scaling>
        <c:delete val="1"/>
        <c:axPos val="b"/>
        <c:majorTickMark val="out"/>
        <c:minorTickMark val="none"/>
        <c:tickLblPos val="none"/>
        <c:crossAx val="1217784064"/>
        <c:crosses val="autoZero"/>
        <c:auto val="1"/>
        <c:lblAlgn val="ctr"/>
        <c:lblOffset val="100"/>
        <c:noMultiLvlLbl val="0"/>
      </c:catAx>
      <c:valAx>
        <c:axId val="12177840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8109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8113024"/>
        <c:axId val="121844646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5113674744145367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137601985798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88545036446E-2"/>
                  <c:y val="-5.772717185861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75680074874358E-2"/>
                  <c:y val="1.4375549995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53567722637E-2"/>
                  <c:y val="-0.47208160204464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8568192"/>
        <c:axId val="1218447040"/>
      </c:lineChart>
      <c:catAx>
        <c:axId val="12181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844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84464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8113024"/>
        <c:crosses val="autoZero"/>
        <c:crossBetween val="between"/>
      </c:valAx>
      <c:catAx>
        <c:axId val="1218568192"/>
        <c:scaling>
          <c:orientation val="minMax"/>
        </c:scaling>
        <c:delete val="1"/>
        <c:axPos val="b"/>
        <c:majorTickMark val="out"/>
        <c:minorTickMark val="none"/>
        <c:tickLblPos val="none"/>
        <c:crossAx val="1218447040"/>
        <c:crosses val="autoZero"/>
        <c:auto val="1"/>
        <c:lblAlgn val="ctr"/>
        <c:lblOffset val="100"/>
        <c:noMultiLvlLbl val="0"/>
      </c:catAx>
      <c:valAx>
        <c:axId val="12184470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85681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8576384"/>
        <c:axId val="121928089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96612342061E-2"/>
                  <c:y val="0.22028010090971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8576896"/>
        <c:axId val="1219281472"/>
      </c:lineChart>
      <c:catAx>
        <c:axId val="121857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928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2808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8576384"/>
        <c:crosses val="autoZero"/>
        <c:crossBetween val="between"/>
      </c:valAx>
      <c:catAx>
        <c:axId val="1218576896"/>
        <c:scaling>
          <c:orientation val="minMax"/>
        </c:scaling>
        <c:delete val="1"/>
        <c:axPos val="b"/>
        <c:majorTickMark val="out"/>
        <c:minorTickMark val="none"/>
        <c:tickLblPos val="none"/>
        <c:crossAx val="1219281472"/>
        <c:crosses val="autoZero"/>
        <c:auto val="1"/>
        <c:lblAlgn val="ctr"/>
        <c:lblOffset val="100"/>
        <c:noMultiLvlLbl val="0"/>
      </c:catAx>
      <c:valAx>
        <c:axId val="12192814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85768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SANTA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8693877551020406"/>
          <c:w val="0.90468819022231306"/>
          <c:h val="0.4545246129948041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categ'!$E$44:$E$49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975</c:v>
                </c:pt>
                <c:pt idx="3">
                  <c:v>924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categ'!$C$44:$C$49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9552768"/>
        <c:axId val="122447692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43390506419278E-2"/>
                  <c:y val="-0.430494861611686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43409379949955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978005656269714E-2"/>
                  <c:y val="-0.3115343235156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285438157439623E-2"/>
                  <c:y val="-8.4937750128172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87723046247141E-2"/>
                  <c:y val="-0.14111521774063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0.15376873809141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categ'!$G$44:$G$49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-0.11121239744758432</c:v>
                </c:pt>
                <c:pt idx="3">
                  <c:v>0.15211970074812967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9553280"/>
        <c:axId val="1224477504"/>
      </c:lineChart>
      <c:catAx>
        <c:axId val="121955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2447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4769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9552768"/>
        <c:crosses val="autoZero"/>
        <c:crossBetween val="between"/>
      </c:valAx>
      <c:catAx>
        <c:axId val="1219553280"/>
        <c:scaling>
          <c:orientation val="minMax"/>
        </c:scaling>
        <c:delete val="1"/>
        <c:axPos val="b"/>
        <c:majorTickMark val="out"/>
        <c:minorTickMark val="none"/>
        <c:tickLblPos val="none"/>
        <c:crossAx val="1224477504"/>
        <c:crosses val="autoZero"/>
        <c:auto val="1"/>
        <c:lblAlgn val="ctr"/>
        <c:lblOffset val="100"/>
        <c:noMultiLvlLbl val="0"/>
      </c:catAx>
      <c:valAx>
        <c:axId val="12244775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9553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227231</c:v>
                </c:pt>
                <c:pt idx="1">
                  <c:v>111469</c:v>
                </c:pt>
                <c:pt idx="2">
                  <c:v>79191</c:v>
                </c:pt>
                <c:pt idx="3">
                  <c:v>29127</c:v>
                </c:pt>
                <c:pt idx="4">
                  <c:v>3151</c:v>
                </c:pt>
                <c:pt idx="5">
                  <c:v>115762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215169</c:v>
                </c:pt>
                <c:pt idx="1">
                  <c:v>104389</c:v>
                </c:pt>
                <c:pt idx="2">
                  <c:v>71276</c:v>
                </c:pt>
                <c:pt idx="3">
                  <c:v>30224</c:v>
                </c:pt>
                <c:pt idx="4">
                  <c:v>2889</c:v>
                </c:pt>
                <c:pt idx="5">
                  <c:v>110780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7428608"/>
        <c:axId val="120972774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39386776237169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-0.102613321983400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88E-2"/>
                  <c:y val="7.0674284217591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-0.212502496439504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401E-2"/>
                  <c:y val="0.15837837837837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71772006390923E-2"/>
                  <c:y val="-0.19716830094782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5.6058261180746298E-2</c:v>
                </c:pt>
                <c:pt idx="1">
                  <c:v>6.7823238080640683E-2</c:v>
                </c:pt>
                <c:pt idx="2">
                  <c:v>0.11104719681239127</c:v>
                </c:pt>
                <c:pt idx="3">
                  <c:v>-3.6295659078877711E-2</c:v>
                </c:pt>
                <c:pt idx="4">
                  <c:v>9.068881966078228E-2</c:v>
                </c:pt>
                <c:pt idx="5">
                  <c:v>4.4972016609496297E-2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3707904"/>
        <c:axId val="1209728320"/>
      </c:lineChart>
      <c:catAx>
        <c:axId val="4742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0972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97277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7428608"/>
        <c:crosses val="autoZero"/>
        <c:crossBetween val="between"/>
      </c:valAx>
      <c:catAx>
        <c:axId val="1203707904"/>
        <c:scaling>
          <c:orientation val="minMax"/>
        </c:scaling>
        <c:delete val="1"/>
        <c:axPos val="b"/>
        <c:majorTickMark val="out"/>
        <c:minorTickMark val="none"/>
        <c:tickLblPos val="none"/>
        <c:crossAx val="1209728320"/>
        <c:crosses val="autoZero"/>
        <c:auto val="1"/>
        <c:lblAlgn val="ctr"/>
        <c:lblOffset val="100"/>
        <c:noMultiLvlLbl val="0"/>
      </c:catAx>
      <c:valAx>
        <c:axId val="12097283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03707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categ'!$E$56:$E$63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categ'!$C$55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categ'!$C$56:$C$63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24785920"/>
        <c:axId val="122448038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3661112127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016704307310426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764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2.893291399799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508311461067215E-2"/>
                  <c:y val="0.14753717009863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categ'!$G$56:$G$63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4786432"/>
        <c:axId val="1224480960"/>
      </c:lineChart>
      <c:catAx>
        <c:axId val="122478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2448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44803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24785920"/>
        <c:crosses val="autoZero"/>
        <c:crossBetween val="between"/>
      </c:valAx>
      <c:catAx>
        <c:axId val="1224786432"/>
        <c:scaling>
          <c:orientation val="minMax"/>
        </c:scaling>
        <c:delete val="1"/>
        <c:axPos val="b"/>
        <c:majorTickMark val="out"/>
        <c:minorTickMark val="none"/>
        <c:tickLblPos val="none"/>
        <c:crossAx val="1224480960"/>
        <c:crosses val="autoZero"/>
        <c:auto val="1"/>
        <c:lblAlgn val="ctr"/>
        <c:lblOffset val="100"/>
        <c:noMultiLvlLbl val="0"/>
      </c:catAx>
      <c:valAx>
        <c:axId val="12244809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24786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9397387721138566E-2"/>
                  <c:y val="-2.46520770588028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categ'!$B$46:$B$49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categ'!$F$46:$F$49</c:f>
              <c:numCache>
                <c:formatCode>0.0%</c:formatCode>
                <c:ptCount val="4"/>
                <c:pt idx="0">
                  <c:v>0.37030003797949107</c:v>
                </c:pt>
                <c:pt idx="1">
                  <c:v>0.3509304975313331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categ'!$B$63,'Oferta Alojat Estim tipol categ'!$B$58:$B$62)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categ'!$F$63,'Oferta Alojat Estim tipol categ'!$F$58:$F$62)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febrero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febrero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133085</c:v>
                </c:pt>
                <c:pt idx="1">
                  <c:v>82654</c:v>
                </c:pt>
                <c:pt idx="2">
                  <c:v>48987</c:v>
                </c:pt>
                <c:pt idx="3">
                  <c:v>541</c:v>
                </c:pt>
                <c:pt idx="4">
                  <c:v>903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08211456"/>
        <c:axId val="1216856064"/>
      </c:barChart>
      <c:catAx>
        <c:axId val="12082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685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6856064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08211456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0.71111904861957387</c:v>
                </c:pt>
                <c:pt idx="1">
                  <c:v>0.28812455351514898</c:v>
                </c:pt>
                <c:pt idx="2">
                  <c:v>4.6224313989158295E-4</c:v>
                </c:pt>
                <c:pt idx="3">
                  <c:v>2.9415472538555282E-4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09459712"/>
        <c:axId val="1217484416"/>
      </c:barChart>
      <c:catAx>
        <c:axId val="12094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1748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4844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09459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0.42259659496380875</c:v>
                </c:pt>
                <c:pt idx="1">
                  <c:v>0.57689366907941686</c:v>
                </c:pt>
                <c:pt idx="2">
                  <c:v>0</c:v>
                </c:pt>
                <c:pt idx="3">
                  <c:v>5.0973595677439082E-4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09462272"/>
        <c:axId val="1219668224"/>
      </c:barChart>
      <c:catAx>
        <c:axId val="120946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1966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6682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094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0.73530657380829134</c:v>
                </c:pt>
                <c:pt idx="1">
                  <c:v>0.2646934261917086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15675392"/>
        <c:axId val="1219672256"/>
      </c:barChart>
      <c:catAx>
        <c:axId val="121567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1967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6722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15675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112882</c:v>
                </c:pt>
                <c:pt idx="1">
                  <c:v>86868</c:v>
                </c:pt>
                <c:pt idx="2">
                  <c:v>69831</c:v>
                </c:pt>
                <c:pt idx="3">
                  <c:v>13795</c:v>
                </c:pt>
                <c:pt idx="4">
                  <c:v>3242</c:v>
                </c:pt>
                <c:pt idx="5">
                  <c:v>26014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109049</c:v>
                </c:pt>
                <c:pt idx="1">
                  <c:v>82520</c:v>
                </c:pt>
                <c:pt idx="2">
                  <c:v>67057</c:v>
                </c:pt>
                <c:pt idx="3">
                  <c:v>12632</c:v>
                </c:pt>
                <c:pt idx="4">
                  <c:v>2831</c:v>
                </c:pt>
                <c:pt idx="5">
                  <c:v>26529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196667392"/>
        <c:axId val="120824857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401635176628677E-2"/>
                  <c:y val="-0.47244258189140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347992616687E-2"/>
                  <c:y val="-0.30635585312750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8172199412921E-2"/>
                  <c:y val="-0.266123725178843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4.11357571987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73100186616011E-2"/>
                  <c:y val="0.208274428274428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30374132975254E-2"/>
                  <c:y val="-0.27617070735180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3.5149336536786216E-2</c:v>
                </c:pt>
                <c:pt idx="1">
                  <c:v>5.2690256907416383E-2</c:v>
                </c:pt>
                <c:pt idx="2">
                  <c:v>4.136779158029736E-2</c:v>
                </c:pt>
                <c:pt idx="3">
                  <c:v>9.2067764407853067E-2</c:v>
                </c:pt>
                <c:pt idx="4">
                  <c:v>0.14517838219710349</c:v>
                </c:pt>
                <c:pt idx="5">
                  <c:v>-1.9412718157488032E-2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6668416"/>
        <c:axId val="1208249152"/>
      </c:lineChart>
      <c:catAx>
        <c:axId val="119666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0824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2485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196667392"/>
        <c:crosses val="autoZero"/>
        <c:crossBetween val="between"/>
      </c:valAx>
      <c:catAx>
        <c:axId val="1196668416"/>
        <c:scaling>
          <c:orientation val="minMax"/>
        </c:scaling>
        <c:delete val="1"/>
        <c:axPos val="b"/>
        <c:majorTickMark val="out"/>
        <c:minorTickMark val="none"/>
        <c:tickLblPos val="none"/>
        <c:crossAx val="1208249152"/>
        <c:crosses val="autoZero"/>
        <c:auto val="1"/>
        <c:lblAlgn val="ctr"/>
        <c:lblOffset val="100"/>
        <c:noMultiLvlLbl val="0"/>
      </c:catAx>
      <c:valAx>
        <c:axId val="12082491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1966684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SANTA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03_04-05'!$G$38</c:f>
              <c:strCache>
                <c:ptCount val="1"/>
                <c:pt idx="0">
                  <c:v>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03_04-05'!$F$40,'Distrib Plazas Autor 03_04-05'!$F$49,'Distrib Plazas Autor 03_04-05'!$F$58,'Distrib Plazas Autor 03_04-05'!$F$61)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03_04-05'!$H$58,'Distrib Plazas Autor 03_04-05'!$H$61)</c:f>
              <c:numCache>
                <c:formatCode>0.0%</c:formatCode>
                <c:ptCount val="4"/>
                <c:pt idx="0">
                  <c:v>0.99342585829072316</c:v>
                </c:pt>
                <c:pt idx="1">
                  <c:v>3.6523009495982471E-3</c:v>
                </c:pt>
                <c:pt idx="2">
                  <c:v>0</c:v>
                </c:pt>
                <c:pt idx="3">
                  <c:v>2.9218407596785976E-3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15675904"/>
        <c:axId val="1220780032"/>
      </c:barChart>
      <c:catAx>
        <c:axId val="121567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2078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078003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156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849673416602548"/>
          <c:w val="0.90468819022231306"/>
          <c:h val="0.392966752336831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categoría'!$L$22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categoría'!$L$24,'Alojados tipología y categoría'!$L$26,'Alojados tipología y categoría'!$L$27,'Alojados tipología y categoría'!$L$28,'Alojados tipología y categoría'!$L$29,'Alojados tipología y categoría'!$L$30)</c:f>
              <c:numCache>
                <c:formatCode>#,##0_)</c:formatCode>
                <c:ptCount val="6"/>
                <c:pt idx="0">
                  <c:v>38900</c:v>
                </c:pt>
                <c:pt idx="1">
                  <c:v>38900</c:v>
                </c:pt>
                <c:pt idx="2">
                  <c:v>12596</c:v>
                </c:pt>
                <c:pt idx="3">
                  <c:v>16787</c:v>
                </c:pt>
                <c:pt idx="4">
                  <c:v>6417</c:v>
                </c:pt>
                <c:pt idx="5">
                  <c:v>3100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categoría'!$J$22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categoría'!$J$24,'Alojados tipología y categoría'!$J$26:$J$30)</c:f>
              <c:numCache>
                <c:formatCode>#,##0_)</c:formatCode>
                <c:ptCount val="6"/>
                <c:pt idx="0">
                  <c:v>33693</c:v>
                </c:pt>
                <c:pt idx="1">
                  <c:v>33693</c:v>
                </c:pt>
                <c:pt idx="2">
                  <c:v>12532</c:v>
                </c:pt>
                <c:pt idx="3">
                  <c:v>12207</c:v>
                </c:pt>
                <c:pt idx="4">
                  <c:v>6696</c:v>
                </c:pt>
                <c:pt idx="5">
                  <c:v>2258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7174656"/>
        <c:axId val="120825376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347702457151276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347935894707548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795092474661E-2"/>
                  <c:y val="-0.241176027632720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416534901506E-2"/>
                  <c:y val="2.0345736408728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698913445977E-2"/>
                  <c:y val="-0.211683991683991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299515026059E-2"/>
                  <c:y val="0.1271560233764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categoría'!$N$24,'Alojados tipología y categoría'!$N$26:$N$30)</c:f>
              <c:numCache>
                <c:formatCode>0.0%</c:formatCode>
                <c:ptCount val="6"/>
                <c:pt idx="0">
                  <c:v>0.15454248656991065</c:v>
                </c:pt>
                <c:pt idx="1">
                  <c:v>0.15454248656991065</c:v>
                </c:pt>
                <c:pt idx="2">
                  <c:v>5.106926268751995E-3</c:v>
                </c:pt>
                <c:pt idx="3">
                  <c:v>0.37519456049807487</c:v>
                </c:pt>
                <c:pt idx="4">
                  <c:v>-4.1666666666666664E-2</c:v>
                </c:pt>
                <c:pt idx="5">
                  <c:v>0.37289636846767049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8362752"/>
        <c:axId val="1209737216"/>
      </c:lineChart>
      <c:catAx>
        <c:axId val="4717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0825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25376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7174656"/>
        <c:crosses val="autoZero"/>
        <c:crossBetween val="between"/>
      </c:valAx>
      <c:catAx>
        <c:axId val="228362752"/>
        <c:scaling>
          <c:orientation val="minMax"/>
        </c:scaling>
        <c:delete val="1"/>
        <c:axPos val="b"/>
        <c:majorTickMark val="out"/>
        <c:minorTickMark val="none"/>
        <c:tickLblPos val="none"/>
        <c:crossAx val="1209737216"/>
        <c:crosses val="autoZero"/>
        <c:auto val="1"/>
        <c:lblAlgn val="ctr"/>
        <c:lblOffset val="100"/>
        <c:noMultiLvlLbl val="0"/>
      </c:catAx>
      <c:valAx>
        <c:axId val="12097372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8362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categoría'!$E$38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categoría'!$E$40,'Alojados tipología y categoría'!$E$42:$E$47,'Alojados tipología y categoría'!$E$49)</c:f>
              <c:numCache>
                <c:formatCode>#,##0_)</c:formatCode>
                <c:ptCount val="8"/>
                <c:pt idx="0">
                  <c:v>806318</c:v>
                </c:pt>
                <c:pt idx="1">
                  <c:v>533095</c:v>
                </c:pt>
                <c:pt idx="2">
                  <c:v>88718</c:v>
                </c:pt>
                <c:pt idx="3">
                  <c:v>310489</c:v>
                </c:pt>
                <c:pt idx="4">
                  <c:v>104784</c:v>
                </c:pt>
                <c:pt idx="5">
                  <c:v>18804</c:v>
                </c:pt>
                <c:pt idx="6">
                  <c:v>10300</c:v>
                </c:pt>
                <c:pt idx="7">
                  <c:v>273223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categoría'!$C$38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categoría'!$C$40,'Alojados tipología y categoría'!$C$42:$C$47,'Alojados tipología y categoría'!$C$49)</c:f>
              <c:numCache>
                <c:formatCode>#,##0_)</c:formatCode>
                <c:ptCount val="8"/>
                <c:pt idx="0">
                  <c:v>768639</c:v>
                </c:pt>
                <c:pt idx="1">
                  <c:v>496392</c:v>
                </c:pt>
                <c:pt idx="2">
                  <c:v>82998</c:v>
                </c:pt>
                <c:pt idx="3">
                  <c:v>288487</c:v>
                </c:pt>
                <c:pt idx="4">
                  <c:v>98814</c:v>
                </c:pt>
                <c:pt idx="5">
                  <c:v>18521</c:v>
                </c:pt>
                <c:pt idx="6">
                  <c:v>7572</c:v>
                </c:pt>
                <c:pt idx="7">
                  <c:v>272247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7430656"/>
        <c:axId val="120825145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56807667752549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347992616687E-2"/>
                  <c:y val="-0.41446363383371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53E-2"/>
                  <c:y val="-0.191279650334768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303978587915595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2179264318696E-2"/>
                  <c:y val="-0.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582157959675E-2"/>
                  <c:y val="-0.205484309263836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851129215033E-2"/>
                  <c:y val="0.182558973267634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6920064825576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categoría'!$G$40,'Alojados tipología y categoría'!$G$42:$G$47,'Alojados tipología y categoría'!$G$49)</c:f>
              <c:numCache>
                <c:formatCode>0.0%</c:formatCode>
                <c:ptCount val="8"/>
                <c:pt idx="0">
                  <c:v>4.9020411402491915E-2</c:v>
                </c:pt>
                <c:pt idx="1">
                  <c:v>7.3939547776757042E-2</c:v>
                </c:pt>
                <c:pt idx="2">
                  <c:v>6.8917323308995471E-2</c:v>
                </c:pt>
                <c:pt idx="3">
                  <c:v>7.6266868177768732E-2</c:v>
                </c:pt>
                <c:pt idx="4">
                  <c:v>6.0416540166373212E-2</c:v>
                </c:pt>
                <c:pt idx="5">
                  <c:v>1.5279952486366932E-2</c:v>
                </c:pt>
                <c:pt idx="6">
                  <c:v>0.36027469624933972</c:v>
                </c:pt>
                <c:pt idx="7">
                  <c:v>3.5849798161229351E-3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3711488"/>
        <c:axId val="1208250880"/>
      </c:lineChart>
      <c:catAx>
        <c:axId val="4743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0825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2514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7430656"/>
        <c:crosses val="autoZero"/>
        <c:crossBetween val="between"/>
      </c:valAx>
      <c:catAx>
        <c:axId val="1203711488"/>
        <c:scaling>
          <c:orientation val="minMax"/>
        </c:scaling>
        <c:delete val="1"/>
        <c:axPos val="b"/>
        <c:majorTickMark val="out"/>
        <c:minorTickMark val="none"/>
        <c:tickLblPos val="none"/>
        <c:crossAx val="1208250880"/>
        <c:crosses val="autoZero"/>
        <c:auto val="1"/>
        <c:lblAlgn val="ctr"/>
        <c:lblOffset val="100"/>
        <c:noMultiLvlLbl val="0"/>
      </c:catAx>
      <c:valAx>
        <c:axId val="12082508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03711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enero 2014</a:t>
            </a:r>
          </a:p>
        </c:rich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6927926</c:v>
                </c:pt>
                <c:pt idx="1">
                  <c:v>4276000</c:v>
                </c:pt>
                <c:pt idx="2">
                  <c:v>2651926</c:v>
                </c:pt>
                <c:pt idx="3">
                  <c:v>2525283</c:v>
                </c:pt>
                <c:pt idx="4">
                  <c:v>1741511</c:v>
                </c:pt>
                <c:pt idx="5">
                  <c:v>783772</c:v>
                </c:pt>
                <c:pt idx="6">
                  <c:v>2049705</c:v>
                </c:pt>
                <c:pt idx="7">
                  <c:v>977540</c:v>
                </c:pt>
                <c:pt idx="8">
                  <c:v>1072165</c:v>
                </c:pt>
                <c:pt idx="9">
                  <c:v>1098411</c:v>
                </c:pt>
                <c:pt idx="10">
                  <c:v>789918</c:v>
                </c:pt>
                <c:pt idx="11">
                  <c:v>308493</c:v>
                </c:pt>
                <c:pt idx="12">
                  <c:v>101121</c:v>
                </c:pt>
                <c:pt idx="13">
                  <c:v>101121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48396800"/>
        <c:axId val="1208457408"/>
      </c:barChart>
      <c:catAx>
        <c:axId val="24839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845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45740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48396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2525283</c:v>
                </c:pt>
                <c:pt idx="1">
                  <c:v>1741511</c:v>
                </c:pt>
                <c:pt idx="2">
                  <c:v>307608</c:v>
                </c:pt>
                <c:pt idx="3">
                  <c:v>1085857</c:v>
                </c:pt>
                <c:pt idx="4">
                  <c:v>321942</c:v>
                </c:pt>
                <c:pt idx="5">
                  <c:v>26104</c:v>
                </c:pt>
                <c:pt idx="6">
                  <c:v>783772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2427646</c:v>
                </c:pt>
                <c:pt idx="1">
                  <c:v>1591748</c:v>
                </c:pt>
                <c:pt idx="2">
                  <c:v>279028</c:v>
                </c:pt>
                <c:pt idx="3">
                  <c:v>1006297</c:v>
                </c:pt>
                <c:pt idx="4">
                  <c:v>277679</c:v>
                </c:pt>
                <c:pt idx="5">
                  <c:v>28744</c:v>
                </c:pt>
                <c:pt idx="6">
                  <c:v>835898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419520"/>
        <c:axId val="1212717248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970321251604223E-2"/>
                  <c:y val="-0.399873950267651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0915866426608E-2"/>
                  <c:y val="-0.206564080737309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82265607539522E-2"/>
                  <c:y val="3.9803231456774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7909907543084E-2"/>
                  <c:y val="-0.132551606724835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47441265330893E-2"/>
                  <c:y val="0.12585230900191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372893814836E-2"/>
                  <c:y val="-0.183963527428094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563707276460914E-2"/>
                  <c:y val="-0.252571905642771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4.0218796315443027E-2</c:v>
                </c:pt>
                <c:pt idx="1">
                  <c:v>9.4087129369724354E-2</c:v>
                </c:pt>
                <c:pt idx="2">
                  <c:v>0.10242699657382055</c:v>
                </c:pt>
                <c:pt idx="3">
                  <c:v>7.9062145668724049E-2</c:v>
                </c:pt>
                <c:pt idx="4">
                  <c:v>0.15940348387886732</c:v>
                </c:pt>
                <c:pt idx="5">
                  <c:v>-9.1845254661842471E-2</c:v>
                </c:pt>
                <c:pt idx="6">
                  <c:v>-6.2359283070422468E-2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420032"/>
        <c:axId val="1212717824"/>
      </c:lineChart>
      <c:catAx>
        <c:axId val="121341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271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7172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419520"/>
        <c:crosses val="autoZero"/>
        <c:crossBetween val="between"/>
      </c:valAx>
      <c:catAx>
        <c:axId val="1213420032"/>
        <c:scaling>
          <c:orientation val="minMax"/>
        </c:scaling>
        <c:delete val="1"/>
        <c:axPos val="b"/>
        <c:majorTickMark val="out"/>
        <c:minorTickMark val="none"/>
        <c:tickLblPos val="none"/>
        <c:crossAx val="1212717824"/>
        <c:crosses val="autoZero"/>
        <c:auto val="1"/>
        <c:lblAlgn val="ctr"/>
        <c:lblOffset val="100"/>
        <c:noMultiLvlLbl val="0"/>
      </c:catAx>
      <c:valAx>
        <c:axId val="12127178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4200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febrero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2049705</c:v>
                </c:pt>
                <c:pt idx="1">
                  <c:v>977540</c:v>
                </c:pt>
                <c:pt idx="2">
                  <c:v>687126</c:v>
                </c:pt>
                <c:pt idx="3">
                  <c:v>269192</c:v>
                </c:pt>
                <c:pt idx="4">
                  <c:v>21222</c:v>
                </c:pt>
                <c:pt idx="5">
                  <c:v>1072165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febrero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2005814</c:v>
                </c:pt>
                <c:pt idx="1">
                  <c:v>952168</c:v>
                </c:pt>
                <c:pt idx="2">
                  <c:v>651755</c:v>
                </c:pt>
                <c:pt idx="3">
                  <c:v>279510</c:v>
                </c:pt>
                <c:pt idx="4">
                  <c:v>20903</c:v>
                </c:pt>
                <c:pt idx="5">
                  <c:v>1053646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421568"/>
        <c:axId val="1213606144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187062987966441E-2"/>
                  <c:y val="-0.325219768526855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356963699664324E-2"/>
                  <c:y val="-8.5981960155188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30075578904461E-2"/>
                  <c:y val="7.7224941476909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018389341585866E-2"/>
                  <c:y val="-0.18660566077888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554579449359636E-2"/>
                  <c:y val="6.7640250789857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283481205102931E-2"/>
                  <c:y val="-0.15485749832206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2.1881889347666335E-2</c:v>
                </c:pt>
                <c:pt idx="1">
                  <c:v>2.6646558170406905E-2</c:v>
                </c:pt>
                <c:pt idx="2">
                  <c:v>5.4270393015780467E-2</c:v>
                </c:pt>
                <c:pt idx="3">
                  <c:v>-3.691460055096419E-2</c:v>
                </c:pt>
                <c:pt idx="4">
                  <c:v>1.5260967325264316E-2</c:v>
                </c:pt>
                <c:pt idx="5">
                  <c:v>1.7576111900961044E-2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422080"/>
        <c:axId val="1213606720"/>
      </c:lineChart>
      <c:catAx>
        <c:axId val="121342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360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6061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421568"/>
        <c:crosses val="autoZero"/>
        <c:crossBetween val="between"/>
      </c:valAx>
      <c:catAx>
        <c:axId val="1213422080"/>
        <c:scaling>
          <c:orientation val="minMax"/>
        </c:scaling>
        <c:delete val="1"/>
        <c:axPos val="b"/>
        <c:majorTickMark val="out"/>
        <c:minorTickMark val="none"/>
        <c:tickLblPos val="none"/>
        <c:crossAx val="1213606720"/>
        <c:crosses val="autoZero"/>
        <c:auto val="1"/>
        <c:lblAlgn val="ctr"/>
        <c:lblOffset val="100"/>
        <c:noMultiLvlLbl val="0"/>
      </c:catAx>
      <c:valAx>
        <c:axId val="12136067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4220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17</xdr:row>
      <xdr:rowOff>171450</xdr:rowOff>
    </xdr:from>
    <xdr:to>
      <xdr:col>15</xdr:col>
      <xdr:colOff>523875</xdr:colOff>
      <xdr:row>19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18</xdr:row>
      <xdr:rowOff>142875</xdr:rowOff>
    </xdr:from>
    <xdr:to>
      <xdr:col>12</xdr:col>
      <xdr:colOff>590550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752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21</xdr:row>
      <xdr:rowOff>82550</xdr:rowOff>
    </xdr:from>
    <xdr:to>
      <xdr:col>16</xdr:col>
      <xdr:colOff>952499</xdr:colOff>
      <xdr:row>37</xdr:row>
      <xdr:rowOff>88900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39</xdr:row>
      <xdr:rowOff>127000</xdr:rowOff>
    </xdr:from>
    <xdr:to>
      <xdr:col>8</xdr:col>
      <xdr:colOff>517525</xdr:colOff>
      <xdr:row>57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27</xdr:row>
      <xdr:rowOff>152400</xdr:rowOff>
    </xdr:from>
    <xdr:to>
      <xdr:col>3</xdr:col>
      <xdr:colOff>447675</xdr:colOff>
      <xdr:row>28</xdr:row>
      <xdr:rowOff>323850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209550</xdr:colOff>
      <xdr:row>6</xdr:row>
      <xdr:rowOff>28575</xdr:rowOff>
    </xdr:from>
    <xdr:to>
      <xdr:col>7</xdr:col>
      <xdr:colOff>571500</xdr:colOff>
      <xdr:row>7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133350</xdr:colOff>
      <xdr:row>4</xdr:row>
      <xdr:rowOff>190500</xdr:rowOff>
    </xdr:from>
    <xdr:to>
      <xdr:col>7</xdr:col>
      <xdr:colOff>495300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361950</xdr:colOff>
      <xdr:row>41</xdr:row>
      <xdr:rowOff>38100</xdr:rowOff>
    </xdr:from>
    <xdr:to>
      <xdr:col>8</xdr:col>
      <xdr:colOff>723900</xdr:colOff>
      <xdr:row>42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981825" y="866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85725</xdr:colOff>
      <xdr:row>28</xdr:row>
      <xdr:rowOff>352425</xdr:rowOff>
    </xdr:from>
    <xdr:to>
      <xdr:col>6</xdr:col>
      <xdr:colOff>447675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495925" y="617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406400</xdr:colOff>
      <xdr:row>45</xdr:row>
      <xdr:rowOff>6350</xdr:rowOff>
    </xdr:from>
    <xdr:to>
      <xdr:col>16</xdr:col>
      <xdr:colOff>6350</xdr:colOff>
      <xdr:row>46</xdr:row>
      <xdr:rowOff>174625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2284075" y="105029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323850</xdr:colOff>
      <xdr:row>9</xdr:row>
      <xdr:rowOff>152400</xdr:rowOff>
    </xdr:from>
    <xdr:to>
      <xdr:col>8</xdr:col>
      <xdr:colOff>685800</xdr:colOff>
      <xdr:row>11</xdr:row>
      <xdr:rowOff>133350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67525" y="23241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66675</xdr:rowOff>
    </xdr:from>
    <xdr:to>
      <xdr:col>9</xdr:col>
      <xdr:colOff>66675</xdr:colOff>
      <xdr:row>64</xdr:row>
      <xdr:rowOff>22225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50800</xdr:rowOff>
    </xdr:from>
    <xdr:to>
      <xdr:col>9</xdr:col>
      <xdr:colOff>34925</xdr:colOff>
      <xdr:row>86</xdr:row>
      <xdr:rowOff>79375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638175</xdr:colOff>
      <xdr:row>19</xdr:row>
      <xdr:rowOff>95250</xdr:rowOff>
    </xdr:from>
    <xdr:to>
      <xdr:col>10</xdr:col>
      <xdr:colOff>238125</xdr:colOff>
      <xdr:row>21</xdr:row>
      <xdr:rowOff>133350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858125" y="31718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66675</xdr:rowOff>
    </xdr:from>
    <xdr:to>
      <xdr:col>9</xdr:col>
      <xdr:colOff>66675</xdr:colOff>
      <xdr:row>109</xdr:row>
      <xdr:rowOff>95250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1</xdr:row>
      <xdr:rowOff>117476</xdr:rowOff>
    </xdr:from>
    <xdr:to>
      <xdr:col>8</xdr:col>
      <xdr:colOff>149224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269875</xdr:colOff>
      <xdr:row>56</xdr:row>
      <xdr:rowOff>171450</xdr:rowOff>
    </xdr:from>
    <xdr:to>
      <xdr:col>8</xdr:col>
      <xdr:colOff>250825</xdr:colOff>
      <xdr:row>73</xdr:row>
      <xdr:rowOff>130174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266700</xdr:colOff>
      <xdr:row>24</xdr:row>
      <xdr:rowOff>28575</xdr:rowOff>
    </xdr:from>
    <xdr:to>
      <xdr:col>9</xdr:col>
      <xdr:colOff>628650</xdr:colOff>
      <xdr:row>25</xdr:row>
      <xdr:rowOff>190500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791450" y="48291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4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6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0.12029</cdr:x>
      <cdr:y>0.9488</cdr:y>
    </cdr:from>
    <cdr:to>
      <cdr:x>0.8322</cdr:x>
      <cdr:y>0.99716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31871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4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266700</xdr:colOff>
      <xdr:row>26</xdr:row>
      <xdr:rowOff>114300</xdr:rowOff>
    </xdr:from>
    <xdr:to>
      <xdr:col>9</xdr:col>
      <xdr:colOff>628650</xdr:colOff>
      <xdr:row>28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19</xdr:row>
      <xdr:rowOff>76200</xdr:rowOff>
    </xdr:from>
    <xdr:to>
      <xdr:col>16</xdr:col>
      <xdr:colOff>381000</xdr:colOff>
      <xdr:row>20</xdr:row>
      <xdr:rowOff>190500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876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114300</xdr:rowOff>
    </xdr:from>
    <xdr:to>
      <xdr:col>16</xdr:col>
      <xdr:colOff>952499</xdr:colOff>
      <xdr:row>38</xdr:row>
      <xdr:rowOff>120650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38100</xdr:rowOff>
    </xdr:from>
    <xdr:to>
      <xdr:col>8</xdr:col>
      <xdr:colOff>412749</xdr:colOff>
      <xdr:row>60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219075</xdr:colOff>
      <xdr:row>4</xdr:row>
      <xdr:rowOff>0</xdr:rowOff>
    </xdr:from>
    <xdr:to>
      <xdr:col>12</xdr:col>
      <xdr:colOff>581025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</sheetNames>
    <sheetDataSet>
      <sheetData sheetId="0"/>
      <sheetData sheetId="1"/>
      <sheetData sheetId="2"/>
      <sheetData sheetId="3"/>
      <sheetData sheetId="4">
        <row r="6">
          <cell r="E6" t="str">
            <v>acum. febrero 2014</v>
          </cell>
        </row>
        <row r="8">
          <cell r="E8">
            <v>806318</v>
          </cell>
        </row>
        <row r="9">
          <cell r="E9">
            <v>533095</v>
          </cell>
        </row>
        <row r="10">
          <cell r="E10">
            <v>273223</v>
          </cell>
        </row>
        <row r="12">
          <cell r="E12">
            <v>277102</v>
          </cell>
        </row>
        <row r="13">
          <cell r="E13">
            <v>199568</v>
          </cell>
        </row>
        <row r="14">
          <cell r="E14">
            <v>77534</v>
          </cell>
        </row>
        <row r="16">
          <cell r="E16">
            <v>227231</v>
          </cell>
        </row>
        <row r="17">
          <cell r="E17">
            <v>111469</v>
          </cell>
        </row>
        <row r="18">
          <cell r="E18">
            <v>115762</v>
          </cell>
        </row>
        <row r="20">
          <cell r="E20">
            <v>112882</v>
          </cell>
        </row>
        <row r="21">
          <cell r="E21">
            <v>86868</v>
          </cell>
        </row>
        <row r="22">
          <cell r="E22">
            <v>26014</v>
          </cell>
        </row>
        <row r="24">
          <cell r="E24">
            <v>38900</v>
          </cell>
        </row>
        <row r="25">
          <cell r="E25">
            <v>38900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</row>
        <row r="6">
          <cell r="C6" t="str">
            <v>acum. febrero 2013</v>
          </cell>
          <cell r="E6" t="str">
            <v>acum. febrero 2014</v>
          </cell>
          <cell r="G6" t="str">
            <v>var. interanual</v>
          </cell>
          <cell r="J6" t="str">
            <v>acum. febrero 2013</v>
          </cell>
          <cell r="L6" t="str">
            <v>acum. febrero 2014</v>
          </cell>
          <cell r="N6" t="str">
            <v>var. interanual</v>
          </cell>
        </row>
        <row r="8">
          <cell r="B8" t="str">
            <v>Total Alojados</v>
          </cell>
          <cell r="C8">
            <v>267552</v>
          </cell>
          <cell r="E8">
            <v>277102</v>
          </cell>
          <cell r="G8">
            <v>3.5693995933500776E-2</v>
          </cell>
          <cell r="I8" t="str">
            <v>Total Alojados</v>
          </cell>
          <cell r="J8">
            <v>215169</v>
          </cell>
          <cell r="L8">
            <v>227231</v>
          </cell>
          <cell r="N8">
            <v>5.6058261180746298E-2</v>
          </cell>
        </row>
        <row r="10">
          <cell r="B10" t="str">
            <v>Hotelera</v>
          </cell>
          <cell r="C10">
            <v>184197</v>
          </cell>
          <cell r="E10">
            <v>199568</v>
          </cell>
          <cell r="G10">
            <v>8.3448698947322708E-2</v>
          </cell>
          <cell r="I10" t="str">
            <v>Hotelera</v>
          </cell>
          <cell r="J10">
            <v>104389</v>
          </cell>
          <cell r="L10">
            <v>111469</v>
          </cell>
          <cell r="N10">
            <v>6.7823238080640683E-2</v>
          </cell>
        </row>
        <row r="11">
          <cell r="I11" t="str">
            <v>5*</v>
          </cell>
          <cell r="J11">
            <v>15229</v>
          </cell>
          <cell r="L11">
            <v>13445</v>
          </cell>
          <cell r="N11">
            <v>-0.11714492087464705</v>
          </cell>
        </row>
        <row r="12">
          <cell r="I12" t="str">
            <v>4*</v>
          </cell>
          <cell r="J12">
            <v>56047</v>
          </cell>
          <cell r="L12">
            <v>65746</v>
          </cell>
          <cell r="N12">
            <v>0.17305118918050921</v>
          </cell>
        </row>
        <row r="13">
          <cell r="B13" t="str">
            <v>5*</v>
          </cell>
          <cell r="C13">
            <v>35986</v>
          </cell>
          <cell r="E13">
            <v>39246</v>
          </cell>
          <cell r="G13">
            <v>9.0590785305396548E-2</v>
          </cell>
          <cell r="I13" t="str">
            <v>4* y 5*</v>
          </cell>
          <cell r="J13">
            <v>71276</v>
          </cell>
          <cell r="L13">
            <v>79191</v>
          </cell>
          <cell r="N13">
            <v>0.11104719681239127</v>
          </cell>
        </row>
        <row r="14">
          <cell r="B14" t="str">
            <v>4*</v>
          </cell>
          <cell r="C14">
            <v>116599</v>
          </cell>
          <cell r="E14">
            <v>123452</v>
          </cell>
          <cell r="G14">
            <v>5.8774088971603529E-2</v>
          </cell>
          <cell r="I14" t="str">
            <v>3*</v>
          </cell>
          <cell r="J14">
            <v>30224</v>
          </cell>
          <cell r="L14">
            <v>29127</v>
          </cell>
          <cell r="N14">
            <v>-3.6295659078877711E-2</v>
          </cell>
        </row>
        <row r="15">
          <cell r="B15" t="str">
            <v>3*</v>
          </cell>
          <cell r="C15">
            <v>28203</v>
          </cell>
          <cell r="E15">
            <v>33623</v>
          </cell>
          <cell r="G15">
            <v>0.19217813707761586</v>
          </cell>
          <cell r="I15" t="str">
            <v>1* y 2*</v>
          </cell>
          <cell r="J15">
            <v>2889</v>
          </cell>
          <cell r="L15">
            <v>3151</v>
          </cell>
          <cell r="N15">
            <v>9.068881966078228E-2</v>
          </cell>
        </row>
        <row r="16">
          <cell r="B16" t="str">
            <v>1* y 2*</v>
          </cell>
          <cell r="C16">
            <v>3409</v>
          </cell>
          <cell r="E16">
            <v>3247</v>
          </cell>
          <cell r="G16">
            <v>-4.7521267233792901E-2</v>
          </cell>
        </row>
        <row r="17">
          <cell r="I17" t="str">
            <v>Extrahotelera</v>
          </cell>
          <cell r="J17">
            <v>110780</v>
          </cell>
          <cell r="L17">
            <v>115762</v>
          </cell>
          <cell r="N17">
            <v>4.4972016609496297E-2</v>
          </cell>
        </row>
        <row r="18">
          <cell r="B18" t="str">
            <v>Extrahotelera</v>
          </cell>
          <cell r="C18">
            <v>83355</v>
          </cell>
          <cell r="E18">
            <v>77534</v>
          </cell>
          <cell r="G18">
            <v>-6.9833843200767798E-2</v>
          </cell>
        </row>
        <row r="22">
          <cell r="C22" t="str">
            <v>acum. febrero 2013</v>
          </cell>
          <cell r="E22" t="str">
            <v>acum. febrero 2014</v>
          </cell>
          <cell r="G22" t="str">
            <v>var. interanual</v>
          </cell>
          <cell r="J22" t="str">
            <v>acum. febrero 2013</v>
          </cell>
          <cell r="L22" t="str">
            <v>acum. febrero 2014</v>
          </cell>
          <cell r="N22" t="str">
            <v>var. interanual</v>
          </cell>
        </row>
        <row r="24">
          <cell r="B24" t="str">
            <v>Total Alojados</v>
          </cell>
          <cell r="C24">
            <v>109049</v>
          </cell>
          <cell r="E24">
            <v>112882</v>
          </cell>
          <cell r="G24">
            <v>3.5149336536786216E-2</v>
          </cell>
          <cell r="I24" t="str">
            <v>Total Alojados</v>
          </cell>
          <cell r="J24">
            <v>33693</v>
          </cell>
          <cell r="L24">
            <v>38900</v>
          </cell>
          <cell r="N24">
            <v>0.15454248656991065</v>
          </cell>
        </row>
        <row r="26">
          <cell r="B26" t="str">
            <v>Hotelera</v>
          </cell>
          <cell r="C26">
            <v>82520</v>
          </cell>
          <cell r="E26">
            <v>86868</v>
          </cell>
          <cell r="G26">
            <v>5.2690256907416383E-2</v>
          </cell>
          <cell r="I26" t="str">
            <v>Hotelera</v>
          </cell>
          <cell r="J26">
            <v>33693</v>
          </cell>
          <cell r="L26">
            <v>38900</v>
          </cell>
          <cell r="N26">
            <v>0.15454248656991065</v>
          </cell>
        </row>
        <row r="27">
          <cell r="B27" t="str">
            <v>4* y 5*</v>
          </cell>
          <cell r="C27">
            <v>67057</v>
          </cell>
          <cell r="E27">
            <v>69831</v>
          </cell>
          <cell r="G27">
            <v>4.136779158029736E-2</v>
          </cell>
          <cell r="I27" t="str">
            <v>4* y 5*</v>
          </cell>
          <cell r="J27">
            <v>12532</v>
          </cell>
          <cell r="L27">
            <v>12596</v>
          </cell>
          <cell r="N27">
            <v>5.106926268751995E-3</v>
          </cell>
        </row>
        <row r="28">
          <cell r="B28" t="str">
            <v>3*</v>
          </cell>
          <cell r="C28">
            <v>12632</v>
          </cell>
          <cell r="E28">
            <v>13795</v>
          </cell>
          <cell r="G28">
            <v>9.2067764407853067E-2</v>
          </cell>
          <cell r="I28" t="str">
            <v>3*</v>
          </cell>
          <cell r="J28">
            <v>12207</v>
          </cell>
          <cell r="L28">
            <v>16787</v>
          </cell>
          <cell r="N28">
            <v>0.37519456049807487</v>
          </cell>
        </row>
        <row r="29">
          <cell r="B29" t="str">
            <v>1* y 2*</v>
          </cell>
          <cell r="C29">
            <v>2831</v>
          </cell>
          <cell r="E29">
            <v>3242</v>
          </cell>
          <cell r="G29">
            <v>0.14517838219710349</v>
          </cell>
          <cell r="I29" t="str">
            <v>2*</v>
          </cell>
          <cell r="J29">
            <v>6696</v>
          </cell>
          <cell r="L29">
            <v>6417</v>
          </cell>
          <cell r="N29">
            <v>-4.1666666666666664E-2</v>
          </cell>
        </row>
        <row r="30">
          <cell r="I30" t="str">
            <v>1*</v>
          </cell>
          <cell r="J30">
            <v>2258</v>
          </cell>
          <cell r="L30">
            <v>3100</v>
          </cell>
          <cell r="N30">
            <v>0.37289636846767049</v>
          </cell>
        </row>
        <row r="31">
          <cell r="B31" t="str">
            <v>Extrahotelera</v>
          </cell>
          <cell r="C31">
            <v>26529</v>
          </cell>
          <cell r="E31">
            <v>26014</v>
          </cell>
          <cell r="G31">
            <v>-1.9412718157488032E-2</v>
          </cell>
        </row>
        <row r="38">
          <cell r="C38" t="str">
            <v>acum. febrero 2013</v>
          </cell>
          <cell r="E38" t="str">
            <v>acum. febrero 2014</v>
          </cell>
          <cell r="G38" t="str">
            <v>var. interanual</v>
          </cell>
        </row>
        <row r="40">
          <cell r="B40" t="str">
            <v>Total Alojados</v>
          </cell>
          <cell r="C40">
            <v>768639</v>
          </cell>
          <cell r="E40">
            <v>806318</v>
          </cell>
          <cell r="G40">
            <v>4.9020411402491915E-2</v>
          </cell>
        </row>
        <row r="42">
          <cell r="B42" t="str">
            <v>Hotelera</v>
          </cell>
          <cell r="C42">
            <v>496392</v>
          </cell>
          <cell r="E42">
            <v>533095</v>
          </cell>
          <cell r="G42">
            <v>7.3939547776757042E-2</v>
          </cell>
        </row>
        <row r="43">
          <cell r="B43" t="str">
            <v>5*</v>
          </cell>
          <cell r="C43">
            <v>82998</v>
          </cell>
          <cell r="E43">
            <v>88718</v>
          </cell>
          <cell r="G43">
            <v>6.8917323308995471E-2</v>
          </cell>
        </row>
        <row r="44">
          <cell r="B44" t="str">
            <v>4*</v>
          </cell>
          <cell r="C44">
            <v>288487</v>
          </cell>
          <cell r="E44">
            <v>310489</v>
          </cell>
          <cell r="G44">
            <v>7.6266868177768732E-2</v>
          </cell>
        </row>
        <row r="45">
          <cell r="B45" t="str">
            <v>3*</v>
          </cell>
          <cell r="C45">
            <v>98814</v>
          </cell>
          <cell r="E45">
            <v>104784</v>
          </cell>
          <cell r="G45">
            <v>6.0416540166373212E-2</v>
          </cell>
        </row>
        <row r="46">
          <cell r="B46" t="str">
            <v>2*</v>
          </cell>
          <cell r="C46">
            <v>18521</v>
          </cell>
          <cell r="E46">
            <v>18804</v>
          </cell>
          <cell r="G46">
            <v>1.5279952486366932E-2</v>
          </cell>
        </row>
        <row r="47">
          <cell r="B47" t="str">
            <v>1*</v>
          </cell>
          <cell r="C47">
            <v>7572</v>
          </cell>
          <cell r="E47">
            <v>10300</v>
          </cell>
          <cell r="G47">
            <v>0.36027469624933972</v>
          </cell>
        </row>
        <row r="49">
          <cell r="B49" t="str">
            <v>Extrahotelera</v>
          </cell>
          <cell r="C49">
            <v>272247</v>
          </cell>
          <cell r="E49">
            <v>273223</v>
          </cell>
          <cell r="G49">
            <v>3.5849798161229351E-3</v>
          </cell>
        </row>
      </sheetData>
      <sheetData sheetId="7"/>
      <sheetData sheetId="8"/>
      <sheetData sheetId="9">
        <row r="6">
          <cell r="E6" t="str">
            <v>acum. febrero 2014</v>
          </cell>
        </row>
        <row r="8">
          <cell r="E8">
            <v>6927926</v>
          </cell>
        </row>
        <row r="9">
          <cell r="E9">
            <v>4276000</v>
          </cell>
        </row>
        <row r="10">
          <cell r="E10">
            <v>2651926</v>
          </cell>
        </row>
        <row r="12">
          <cell r="E12">
            <v>2525283</v>
          </cell>
        </row>
        <row r="13">
          <cell r="E13">
            <v>1741511</v>
          </cell>
        </row>
        <row r="14">
          <cell r="E14">
            <v>783772</v>
          </cell>
        </row>
        <row r="16">
          <cell r="E16">
            <v>2049705</v>
          </cell>
        </row>
        <row r="17">
          <cell r="E17">
            <v>977540</v>
          </cell>
        </row>
        <row r="18">
          <cell r="E18">
            <v>1072165</v>
          </cell>
        </row>
        <row r="20">
          <cell r="E20">
            <v>1098411</v>
          </cell>
        </row>
        <row r="21">
          <cell r="E21">
            <v>789918</v>
          </cell>
        </row>
        <row r="22">
          <cell r="E22">
            <v>308493</v>
          </cell>
        </row>
        <row r="24">
          <cell r="E24">
            <v>101121</v>
          </cell>
        </row>
        <row r="25">
          <cell r="E25">
            <v>101121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</row>
        <row r="6">
          <cell r="C6" t="str">
            <v>acum. febrero 2013</v>
          </cell>
          <cell r="E6" t="str">
            <v>acum. febrero 2014</v>
          </cell>
          <cell r="G6" t="str">
            <v>var. interanual</v>
          </cell>
          <cell r="J6" t="str">
            <v>acum. febrero 2013</v>
          </cell>
          <cell r="L6" t="str">
            <v>acum. febrero 2014</v>
          </cell>
          <cell r="N6" t="str">
            <v>var. interanual</v>
          </cell>
        </row>
        <row r="8">
          <cell r="B8" t="str">
            <v>Total Pernoctaciones</v>
          </cell>
          <cell r="C8">
            <v>2427646</v>
          </cell>
          <cell r="E8">
            <v>2525283</v>
          </cell>
          <cell r="G8">
            <v>4.0218796315443027E-2</v>
          </cell>
          <cell r="I8" t="str">
            <v>Total Pernoctaciones</v>
          </cell>
          <cell r="J8">
            <v>2005814</v>
          </cell>
          <cell r="L8">
            <v>2049705</v>
          </cell>
          <cell r="N8">
            <v>2.1881889347666335E-2</v>
          </cell>
        </row>
        <row r="10">
          <cell r="B10" t="str">
            <v>Hotelera</v>
          </cell>
          <cell r="C10">
            <v>1591748</v>
          </cell>
          <cell r="E10">
            <v>1741511</v>
          </cell>
          <cell r="G10">
            <v>9.4087129369724354E-2</v>
          </cell>
          <cell r="I10" t="str">
            <v>Hotelera</v>
          </cell>
          <cell r="J10">
            <v>952168</v>
          </cell>
          <cell r="L10">
            <v>977540</v>
          </cell>
          <cell r="N10">
            <v>2.6646558170406905E-2</v>
          </cell>
        </row>
        <row r="11">
          <cell r="I11" t="str">
            <v>5*</v>
          </cell>
          <cell r="J11">
            <v>120801</v>
          </cell>
          <cell r="L11">
            <v>87929</v>
          </cell>
          <cell r="N11">
            <v>-0.2721169526742328</v>
          </cell>
        </row>
        <row r="12">
          <cell r="I12" t="str">
            <v>4*</v>
          </cell>
          <cell r="J12">
            <v>530954</v>
          </cell>
          <cell r="L12">
            <v>599197</v>
          </cell>
          <cell r="N12">
            <v>0.12852902511328665</v>
          </cell>
        </row>
        <row r="13">
          <cell r="B13" t="str">
            <v>5*</v>
          </cell>
          <cell r="C13">
            <v>279028</v>
          </cell>
          <cell r="E13">
            <v>307608</v>
          </cell>
          <cell r="G13">
            <v>0.10242699657382055</v>
          </cell>
          <cell r="I13" t="str">
            <v>4* y 5*</v>
          </cell>
          <cell r="J13">
            <v>651755</v>
          </cell>
          <cell r="L13">
            <v>687126</v>
          </cell>
          <cell r="N13">
            <v>5.4270393015780467E-2</v>
          </cell>
        </row>
        <row r="14">
          <cell r="B14" t="str">
            <v>4*</v>
          </cell>
          <cell r="C14">
            <v>1006297</v>
          </cell>
          <cell r="E14">
            <v>1085857</v>
          </cell>
          <cell r="G14">
            <v>7.9062145668724049E-2</v>
          </cell>
          <cell r="I14" t="str">
            <v>3*</v>
          </cell>
          <cell r="J14">
            <v>279510</v>
          </cell>
          <cell r="L14">
            <v>269192</v>
          </cell>
          <cell r="N14">
            <v>-3.691460055096419E-2</v>
          </cell>
        </row>
        <row r="15">
          <cell r="B15" t="str">
            <v>3*</v>
          </cell>
          <cell r="C15">
            <v>277679</v>
          </cell>
          <cell r="E15">
            <v>321942</v>
          </cell>
          <cell r="G15">
            <v>0.15940348387886732</v>
          </cell>
          <cell r="I15" t="str">
            <v>1* y 2*</v>
          </cell>
          <cell r="J15">
            <v>20903</v>
          </cell>
          <cell r="L15">
            <v>21222</v>
          </cell>
          <cell r="N15">
            <v>1.5260967325264316E-2</v>
          </cell>
        </row>
        <row r="16">
          <cell r="B16" t="str">
            <v>1* y 2*</v>
          </cell>
          <cell r="C16">
            <v>28744</v>
          </cell>
          <cell r="E16">
            <v>26104</v>
          </cell>
          <cell r="G16">
            <v>-9.1845254661842471E-2</v>
          </cell>
        </row>
        <row r="17">
          <cell r="I17" t="str">
            <v>Extrahotelera</v>
          </cell>
          <cell r="J17">
            <v>1053646</v>
          </cell>
          <cell r="L17">
            <v>1072165</v>
          </cell>
          <cell r="N17">
            <v>1.7576111900961044E-2</v>
          </cell>
        </row>
        <row r="18">
          <cell r="B18" t="str">
            <v>Extrahotelera</v>
          </cell>
          <cell r="C18">
            <v>835898</v>
          </cell>
          <cell r="E18">
            <v>783772</v>
          </cell>
          <cell r="G18">
            <v>-6.2359283070422468E-2</v>
          </cell>
        </row>
        <row r="22">
          <cell r="C22" t="str">
            <v>acum. febrero 2013</v>
          </cell>
          <cell r="E22" t="str">
            <v>acum. febrero 2014</v>
          </cell>
          <cell r="G22" t="str">
            <v>var. interanual</v>
          </cell>
          <cell r="J22" t="str">
            <v>acum. febrero 2013</v>
          </cell>
          <cell r="L22" t="str">
            <v>acum. febrero 2014</v>
          </cell>
          <cell r="N22" t="str">
            <v>var. interanual</v>
          </cell>
        </row>
        <row r="24">
          <cell r="B24" t="str">
            <v>Total Pernoctaciones</v>
          </cell>
          <cell r="C24">
            <v>1055046</v>
          </cell>
          <cell r="E24">
            <v>1098411</v>
          </cell>
          <cell r="G24">
            <v>4.1102473257090211E-2</v>
          </cell>
          <cell r="I24" t="str">
            <v>Total Pernoctaciones</v>
          </cell>
          <cell r="J24">
            <v>74792</v>
          </cell>
          <cell r="L24">
            <v>101121</v>
          </cell>
          <cell r="N24">
            <v>0.35202962883730882</v>
          </cell>
        </row>
        <row r="26">
          <cell r="B26" t="str">
            <v>Hotelera</v>
          </cell>
          <cell r="C26">
            <v>753265</v>
          </cell>
          <cell r="E26">
            <v>789918</v>
          </cell>
          <cell r="G26">
            <v>4.8658838522963363E-2</v>
          </cell>
          <cell r="I26" t="str">
            <v>Hotelera</v>
          </cell>
          <cell r="J26">
            <v>74792</v>
          </cell>
          <cell r="L26">
            <v>101121</v>
          </cell>
          <cell r="N26">
            <v>0.35202962883730882</v>
          </cell>
        </row>
        <row r="27">
          <cell r="B27" t="str">
            <v>4* y 5*</v>
          </cell>
          <cell r="C27">
            <v>632377</v>
          </cell>
          <cell r="E27">
            <v>651507</v>
          </cell>
          <cell r="G27">
            <v>3.0250942080436195E-2</v>
          </cell>
          <cell r="I27" t="str">
            <v>4* y 5*</v>
          </cell>
          <cell r="J27">
            <v>27166</v>
          </cell>
          <cell r="L27">
            <v>33901</v>
          </cell>
          <cell r="N27">
            <v>0.24792019436059781</v>
          </cell>
        </row>
        <row r="28">
          <cell r="B28" t="str">
            <v>3*</v>
          </cell>
          <cell r="C28">
            <v>113261</v>
          </cell>
          <cell r="E28">
            <v>125189</v>
          </cell>
          <cell r="G28">
            <v>0.10531427411024095</v>
          </cell>
          <cell r="I28" t="str">
            <v>3*</v>
          </cell>
          <cell r="J28">
            <v>28566</v>
          </cell>
          <cell r="L28">
            <v>42916</v>
          </cell>
          <cell r="N28">
            <v>0.50234544563467054</v>
          </cell>
        </row>
        <row r="29">
          <cell r="B29" t="str">
            <v>1* y 2*</v>
          </cell>
          <cell r="C29">
            <v>7627</v>
          </cell>
          <cell r="E29">
            <v>13222</v>
          </cell>
          <cell r="G29">
            <v>0.73357807788121143</v>
          </cell>
          <cell r="I29" t="str">
            <v>2*</v>
          </cell>
          <cell r="J29">
            <v>13706</v>
          </cell>
          <cell r="L29">
            <v>16949</v>
          </cell>
          <cell r="N29">
            <v>0.23661170290383773</v>
          </cell>
        </row>
        <row r="30">
          <cell r="I30" t="str">
            <v>1*</v>
          </cell>
          <cell r="J30">
            <v>5354</v>
          </cell>
          <cell r="L30">
            <v>7355</v>
          </cell>
          <cell r="N30">
            <v>0.37373926036608146</v>
          </cell>
        </row>
        <row r="31">
          <cell r="B31" t="str">
            <v>Extrahotelera</v>
          </cell>
          <cell r="C31">
            <v>301781</v>
          </cell>
          <cell r="E31">
            <v>308493</v>
          </cell>
          <cell r="G31">
            <v>2.2241294183530443E-2</v>
          </cell>
        </row>
        <row r="38">
          <cell r="C38" t="str">
            <v>acum. febrero 2013</v>
          </cell>
          <cell r="E38" t="str">
            <v>acum. febrero 2014</v>
          </cell>
          <cell r="G38" t="str">
            <v>var. interanual</v>
          </cell>
        </row>
        <row r="40">
          <cell r="B40" t="str">
            <v>Total Pernoctaciones</v>
          </cell>
          <cell r="C40">
            <v>6641188</v>
          </cell>
          <cell r="E40">
            <v>6927926</v>
          </cell>
          <cell r="G40">
            <v>4.3175708924367173E-2</v>
          </cell>
        </row>
        <row r="42">
          <cell r="B42" t="str">
            <v>Hotelera</v>
          </cell>
          <cell r="C42">
            <v>3969413</v>
          </cell>
          <cell r="E42">
            <v>4276000</v>
          </cell>
          <cell r="G42">
            <v>7.7237364819433107E-2</v>
          </cell>
        </row>
        <row r="43">
          <cell r="B43" t="str">
            <v>5*</v>
          </cell>
          <cell r="C43">
            <v>576864</v>
          </cell>
          <cell r="E43">
            <v>607346</v>
          </cell>
          <cell r="G43">
            <v>5.2840877572530198E-2</v>
          </cell>
        </row>
        <row r="44">
          <cell r="B44" t="str">
            <v>4*</v>
          </cell>
          <cell r="C44">
            <v>2469253</v>
          </cell>
          <cell r="E44">
            <v>2711646</v>
          </cell>
          <cell r="G44">
            <v>9.8164505621740616E-2</v>
          </cell>
        </row>
        <row r="45">
          <cell r="B45" t="str">
            <v>3*</v>
          </cell>
          <cell r="C45">
            <v>814976</v>
          </cell>
          <cell r="E45">
            <v>834517</v>
          </cell>
          <cell r="G45">
            <v>2.3977393199309027E-2</v>
          </cell>
        </row>
        <row r="46">
          <cell r="B46" t="str">
            <v>2*</v>
          </cell>
          <cell r="C46">
            <v>73848</v>
          </cell>
          <cell r="E46">
            <v>81807</v>
          </cell>
          <cell r="G46">
            <v>0.10777543061423467</v>
          </cell>
        </row>
        <row r="47">
          <cell r="B47" t="str">
            <v>1*</v>
          </cell>
          <cell r="C47">
            <v>34472</v>
          </cell>
          <cell r="E47">
            <v>40684</v>
          </cell>
          <cell r="G47">
            <v>0.18020422371779987</v>
          </cell>
        </row>
        <row r="49">
          <cell r="B49" t="str">
            <v>Extrahotelera</v>
          </cell>
          <cell r="C49">
            <v>2671775</v>
          </cell>
          <cell r="E49">
            <v>2651926</v>
          </cell>
          <cell r="G49">
            <v>-7.4291435468929468E-3</v>
          </cell>
        </row>
      </sheetData>
      <sheetData sheetId="12"/>
      <sheetData sheetId="13"/>
      <sheetData sheetId="14">
        <row r="6">
          <cell r="D6" t="str">
            <v>acum. febrero 2014</v>
          </cell>
        </row>
        <row r="8">
          <cell r="D8">
            <v>72.44320995025646</v>
          </cell>
        </row>
        <row r="9">
          <cell r="D9">
            <v>80.185183518306829</v>
          </cell>
        </row>
        <row r="10">
          <cell r="D10">
            <v>62.684468733121463</v>
          </cell>
        </row>
        <row r="12">
          <cell r="D12">
            <v>73.111058161797345</v>
          </cell>
        </row>
        <row r="13">
          <cell r="D13">
            <v>82.720442768882492</v>
          </cell>
        </row>
        <row r="14">
          <cell r="D14">
            <v>58.111422512863861</v>
          </cell>
        </row>
        <row r="16">
          <cell r="D16">
            <v>74.479071094146008</v>
          </cell>
        </row>
        <row r="17">
          <cell r="D17">
            <v>82.776151959788095</v>
          </cell>
        </row>
        <row r="18">
          <cell r="D18">
            <v>68.242473001589318</v>
          </cell>
        </row>
        <row r="20">
          <cell r="D20">
            <v>75.318130889312798</v>
          </cell>
        </row>
        <row r="21">
          <cell r="D21">
            <v>80.401397297418342</v>
          </cell>
        </row>
        <row r="22">
          <cell r="D22">
            <v>64.82388935351149</v>
          </cell>
        </row>
        <row r="24">
          <cell r="D24">
            <v>65.093629101302241</v>
          </cell>
        </row>
        <row r="25">
          <cell r="D25">
            <v>65.093629101302241</v>
          </cell>
        </row>
        <row r="26">
          <cell r="D26" t="str">
            <v>-</v>
          </cell>
        </row>
      </sheetData>
      <sheetData sheetId="15"/>
      <sheetData sheetId="16">
        <row r="6">
          <cell r="C6" t="str">
            <v>acum. febrero 2013</v>
          </cell>
          <cell r="D6" t="str">
            <v>acum. febrero 2014</v>
          </cell>
          <cell r="E6" t="str">
            <v>var. interanual</v>
          </cell>
          <cell r="H6" t="str">
            <v>acum. febrero 2013</v>
          </cell>
          <cell r="I6" t="str">
            <v>acum. febrero 2014</v>
          </cell>
          <cell r="J6" t="str">
            <v>var. interanual</v>
          </cell>
        </row>
        <row r="8">
          <cell r="B8" t="str">
            <v>Indice de ocupación total</v>
          </cell>
          <cell r="C8">
            <v>68.812680613565277</v>
          </cell>
          <cell r="D8">
            <v>73.111058161797345</v>
          </cell>
          <cell r="E8">
            <v>6.2464904867907567E-2</v>
          </cell>
          <cell r="G8" t="str">
            <v>Indice de ocupación total</v>
          </cell>
          <cell r="H8">
            <v>72.170949470613337</v>
          </cell>
          <cell r="I8">
            <v>74.479071094146008</v>
          </cell>
          <cell r="J8">
            <v>3.198131160062534E-2</v>
          </cell>
        </row>
        <row r="10">
          <cell r="B10" t="str">
            <v>Hotelera</v>
          </cell>
          <cell r="C10">
            <v>79.442814078377353</v>
          </cell>
          <cell r="D10">
            <v>82.720442768882492</v>
          </cell>
          <cell r="E10">
            <v>4.1257711330208835E-2</v>
          </cell>
          <cell r="G10" t="str">
            <v>Hotelera</v>
          </cell>
          <cell r="H10">
            <v>82.83769981504004</v>
          </cell>
          <cell r="I10">
            <v>82.776151959788095</v>
          </cell>
          <cell r="J10">
            <v>-7.4299329157334615E-4</v>
          </cell>
        </row>
        <row r="11">
          <cell r="G11" t="str">
            <v>5*</v>
          </cell>
          <cell r="H11">
            <v>82.526182034308206</v>
          </cell>
          <cell r="I11">
            <v>92.280002098966264</v>
          </cell>
          <cell r="J11">
            <v>0.1181906132602033</v>
          </cell>
        </row>
        <row r="12">
          <cell r="G12" t="str">
            <v>4*</v>
          </cell>
          <cell r="H12">
            <v>87.438985027040914</v>
          </cell>
          <cell r="I12">
            <v>86.861797433563154</v>
          </cell>
          <cell r="J12">
            <v>-6.6010326320606882E-3</v>
          </cell>
        </row>
        <row r="13">
          <cell r="B13" t="str">
            <v>5*</v>
          </cell>
          <cell r="C13">
            <v>74.925350690640371</v>
          </cell>
          <cell r="D13">
            <v>77.400458955674537</v>
          </cell>
          <cell r="E13">
            <v>3.3034323392808096E-2</v>
          </cell>
          <cell r="G13" t="str">
            <v>5*- 4*</v>
          </cell>
          <cell r="H13">
            <v>86.484732758586375</v>
          </cell>
          <cell r="I13">
            <v>87.519376191707437</v>
          </cell>
          <cell r="J13">
            <v>1.1963307281172675E-2</v>
          </cell>
        </row>
        <row r="14">
          <cell r="B14" t="str">
            <v>4*</v>
          </cell>
          <cell r="C14">
            <v>83.037397059066222</v>
          </cell>
          <cell r="D14">
            <v>88.097055824055289</v>
          </cell>
          <cell r="E14">
            <v>6.0932290078770546E-2</v>
          </cell>
          <cell r="G14" t="str">
            <v>3*</v>
          </cell>
          <cell r="H14">
            <v>77.333621076047081</v>
          </cell>
          <cell r="I14">
            <v>74.478881344865172</v>
          </cell>
          <cell r="J14">
            <v>-3.6914600550964294E-2</v>
          </cell>
        </row>
        <row r="15">
          <cell r="B15" t="str">
            <v>3*</v>
          </cell>
          <cell r="C15">
            <v>72.184413018612872</v>
          </cell>
          <cell r="D15">
            <v>73.067006799633234</v>
          </cell>
          <cell r="E15">
            <v>1.2226930220971433E-2</v>
          </cell>
          <cell r="G15" t="str">
            <v>1* y 2*</v>
          </cell>
          <cell r="H15">
            <v>60.769834578596971</v>
          </cell>
          <cell r="I15">
            <v>61.697241038462657</v>
          </cell>
          <cell r="J15">
            <v>1.5260967325264385E-2</v>
          </cell>
        </row>
        <row r="16">
          <cell r="B16" t="str">
            <v>1* y 2*</v>
          </cell>
          <cell r="C16">
            <v>82.854836849994228</v>
          </cell>
          <cell r="D16">
            <v>75.245013259541111</v>
          </cell>
          <cell r="E16">
            <v>-9.1845254661842346E-2</v>
          </cell>
        </row>
        <row r="17">
          <cell r="G17" t="str">
            <v>Extrahotelera</v>
          </cell>
          <cell r="H17">
            <v>64.648156601726825</v>
          </cell>
          <cell r="I17">
            <v>68.242473001589318</v>
          </cell>
          <cell r="J17">
            <v>5.5598126672129711E-2</v>
          </cell>
        </row>
        <row r="18">
          <cell r="B18" t="str">
            <v>Extrahotelera</v>
          </cell>
          <cell r="C18">
            <v>54.839414406287624</v>
          </cell>
          <cell r="D18">
            <v>58.111422512863861</v>
          </cell>
          <cell r="E18">
            <v>5.9665263424131032E-2</v>
          </cell>
        </row>
        <row r="22">
          <cell r="C22" t="str">
            <v>acum. febrero 2013</v>
          </cell>
          <cell r="D22" t="str">
            <v>acum. febrero 2014</v>
          </cell>
          <cell r="E22" t="str">
            <v>var. interanual</v>
          </cell>
          <cell r="H22" t="str">
            <v>acum. febrero 2013</v>
          </cell>
          <cell r="I22" t="str">
            <v>acum. febrero 2014</v>
          </cell>
          <cell r="J22" t="str">
            <v>var. interanual</v>
          </cell>
        </row>
        <row r="24">
          <cell r="B24" t="str">
            <v>Indice de ocupación total</v>
          </cell>
          <cell r="C24">
            <v>71.836000454828024</v>
          </cell>
          <cell r="D24">
            <v>75.318130889312798</v>
          </cell>
          <cell r="E24">
            <v>4.847333387769015E-2</v>
          </cell>
          <cell r="G24" t="str">
            <v>Indice de ocupación total</v>
          </cell>
          <cell r="H24">
            <v>49.712196743104023</v>
          </cell>
          <cell r="I24">
            <v>65.093629101302241</v>
          </cell>
          <cell r="J24">
            <v>0.30940962914361458</v>
          </cell>
        </row>
        <row r="26">
          <cell r="B26" t="str">
            <v>Hotelera</v>
          </cell>
          <cell r="C26">
            <v>76.878445172701319</v>
          </cell>
          <cell r="D26">
            <v>80.401397297418342</v>
          </cell>
          <cell r="E26">
            <v>4.5824965851000155E-2</v>
          </cell>
          <cell r="G26" t="str">
            <v>Hotelera</v>
          </cell>
          <cell r="H26">
            <v>49.712196743104023</v>
          </cell>
          <cell r="I26">
            <v>65.093629101302241</v>
          </cell>
          <cell r="J26">
            <v>0.30940962914361458</v>
          </cell>
        </row>
        <row r="27">
          <cell r="B27" t="str">
            <v>4* y 5*</v>
          </cell>
          <cell r="C27">
            <v>78.407126827272393</v>
          </cell>
          <cell r="D27">
            <v>80.779016279617622</v>
          </cell>
          <cell r="E27">
            <v>3.0250942080436216E-2</v>
          </cell>
          <cell r="G27" t="str">
            <v>4* y 5*</v>
          </cell>
          <cell r="H27">
            <v>41.972714490984657</v>
          </cell>
          <cell r="I27">
            <v>58.932637983485442</v>
          </cell>
          <cell r="J27">
            <v>0.40407020842418029</v>
          </cell>
        </row>
        <row r="28">
          <cell r="B28" t="str">
            <v>3*</v>
          </cell>
          <cell r="C28">
            <v>74.608549012891373</v>
          </cell>
          <cell r="D28">
            <v>82.465894194602356</v>
          </cell>
          <cell r="E28">
            <v>0.10531427411024086</v>
          </cell>
          <cell r="G28" t="str">
            <v>3*</v>
          </cell>
          <cell r="H28">
            <v>60.370260788706197</v>
          </cell>
          <cell r="I28">
            <v>78.721843128622794</v>
          </cell>
          <cell r="J28">
            <v>0.30398381753139181</v>
          </cell>
        </row>
        <row r="29">
          <cell r="B29" t="str">
            <v>1* y 2*</v>
          </cell>
          <cell r="C29">
            <v>35.514062208977464</v>
          </cell>
          <cell r="D29">
            <v>54.792590443827443</v>
          </cell>
          <cell r="E29">
            <v>0.54284210354220286</v>
          </cell>
          <cell r="G29" t="str">
            <v>2*</v>
          </cell>
          <cell r="H29">
            <v>47.897955617683031</v>
          </cell>
          <cell r="I29">
            <v>59.231172461995456</v>
          </cell>
          <cell r="J29">
            <v>0.23661170290383771</v>
          </cell>
        </row>
        <row r="30">
          <cell r="G30" t="str">
            <v>1*</v>
          </cell>
          <cell r="H30">
            <v>54.666122115580968</v>
          </cell>
          <cell r="I30">
            <v>50.064665441426726</v>
          </cell>
          <cell r="J30">
            <v>-8.4173826422612397E-2</v>
          </cell>
        </row>
        <row r="31">
          <cell r="B31" t="str">
            <v>Extrahotelera</v>
          </cell>
          <cell r="C31">
            <v>61.729811771540312</v>
          </cell>
          <cell r="D31">
            <v>64.82388935351149</v>
          </cell>
          <cell r="E31">
            <v>5.0122906472195972E-2</v>
          </cell>
        </row>
        <row r="38">
          <cell r="C38" t="str">
            <v>acum. febrero 2013</v>
          </cell>
          <cell r="D38" t="str">
            <v>acum. febrero 2014</v>
          </cell>
          <cell r="E38" t="str">
            <v>var. interanual</v>
          </cell>
        </row>
        <row r="40">
          <cell r="B40" t="str">
            <v>Indice de ocupación total</v>
          </cell>
          <cell r="C40">
            <v>68.530373130662809</v>
          </cell>
          <cell r="D40">
            <v>72.44320995025646</v>
          </cell>
          <cell r="E40">
            <v>5.7096388664530817E-2</v>
          </cell>
        </row>
        <row r="42">
          <cell r="B42" t="str">
            <v>Hotelera</v>
          </cell>
          <cell r="C42">
            <v>76.449878345826804</v>
          </cell>
          <cell r="D42">
            <v>80.185183518306829</v>
          </cell>
          <cell r="E42">
            <v>4.8859530627152647E-2</v>
          </cell>
        </row>
        <row r="43">
          <cell r="B43" t="str">
            <v>5*</v>
          </cell>
          <cell r="C43">
            <v>69.683956469270825</v>
          </cell>
          <cell r="D43">
            <v>75.752446831996465</v>
          </cell>
          <cell r="E43">
            <v>8.7085904277001136E-2</v>
          </cell>
        </row>
        <row r="44">
          <cell r="B44" t="str">
            <v>4*</v>
          </cell>
          <cell r="C44">
            <v>79.281186919077584</v>
          </cell>
          <cell r="D44">
            <v>84.246987745931108</v>
          </cell>
          <cell r="E44">
            <v>6.2635298736409162E-2</v>
          </cell>
        </row>
        <row r="45">
          <cell r="B45" t="str">
            <v>3*</v>
          </cell>
          <cell r="C45">
            <v>76.957783399481201</v>
          </cell>
          <cell r="D45">
            <v>75.0682301889576</v>
          </cell>
          <cell r="E45">
            <v>-2.4553113759983147E-2</v>
          </cell>
        </row>
        <row r="46">
          <cell r="B46" t="str">
            <v>2*</v>
          </cell>
          <cell r="C46">
            <v>58.135671943759988</v>
          </cell>
          <cell r="D46">
            <v>63.313211051776179</v>
          </cell>
          <cell r="E46">
            <v>8.9059590005683642E-2</v>
          </cell>
        </row>
        <row r="47">
          <cell r="B47" t="str">
            <v>1*</v>
          </cell>
          <cell r="C47">
            <v>54.049138431145046</v>
          </cell>
          <cell r="D47">
            <v>57.035510507353045</v>
          </cell>
          <cell r="E47">
            <v>5.5252908055369643E-2</v>
          </cell>
        </row>
        <row r="49">
          <cell r="B49" t="str">
            <v>Extrahotelera</v>
          </cell>
          <cell r="C49">
            <v>59.390053684505112</v>
          </cell>
          <cell r="D49">
            <v>62.684468733121463</v>
          </cell>
          <cell r="E49">
            <v>5.5470821193681852E-2</v>
          </cell>
        </row>
      </sheetData>
      <sheetData sheetId="17"/>
      <sheetData sheetId="18"/>
      <sheetData sheetId="19">
        <row r="8">
          <cell r="D8">
            <v>8.5920517711374416</v>
          </cell>
        </row>
        <row r="9">
          <cell r="D9">
            <v>8.0210844221011257</v>
          </cell>
        </row>
        <row r="10">
          <cell r="D10">
            <v>9.7060862372494263</v>
          </cell>
        </row>
        <row r="12">
          <cell r="D12">
            <v>9.1131893670922626</v>
          </cell>
        </row>
        <row r="13">
          <cell r="D13">
            <v>8.7264040327106542</v>
          </cell>
        </row>
        <row r="14">
          <cell r="D14">
            <v>10.108752289318234</v>
          </cell>
        </row>
        <row r="16">
          <cell r="D16">
            <v>9.0203581377540925</v>
          </cell>
        </row>
        <row r="17">
          <cell r="D17">
            <v>8.7696130762812974</v>
          </cell>
        </row>
        <row r="18">
          <cell r="D18">
            <v>9.2618043917693207</v>
          </cell>
        </row>
        <row r="20">
          <cell r="D20">
            <v>9.730612498006769</v>
          </cell>
        </row>
        <row r="21">
          <cell r="D21">
            <v>9.0933139936455305</v>
          </cell>
        </row>
        <row r="22">
          <cell r="D22">
            <v>11.858729914661335</v>
          </cell>
        </row>
        <row r="24">
          <cell r="D24">
            <v>2.5995115681233933</v>
          </cell>
        </row>
        <row r="25">
          <cell r="D25">
            <v>2.5995115681233933</v>
          </cell>
        </row>
        <row r="26">
          <cell r="D26" t="str">
            <v>-</v>
          </cell>
        </row>
      </sheetData>
      <sheetData sheetId="20"/>
      <sheetData sheetId="21">
        <row r="6">
          <cell r="C6" t="str">
            <v>acum. febrero 2013</v>
          </cell>
          <cell r="D6" t="str">
            <v>acum. febrero 2014</v>
          </cell>
          <cell r="E6" t="str">
            <v>diferencia interanual</v>
          </cell>
          <cell r="H6" t="str">
            <v>acum. febrero 2013</v>
          </cell>
          <cell r="I6" t="str">
            <v>acum. febrero 2014</v>
          </cell>
          <cell r="J6" t="str">
            <v>diferencia interanual</v>
          </cell>
        </row>
        <row r="8">
          <cell r="B8" t="str">
            <v>Estancia media total</v>
          </cell>
          <cell r="C8">
            <v>9.0735483195789985</v>
          </cell>
          <cell r="D8">
            <v>9.1131893670922626</v>
          </cell>
          <cell r="E8">
            <v>3.9641047513264027E-2</v>
          </cell>
          <cell r="G8" t="str">
            <v>Estancia media total</v>
          </cell>
          <cell r="H8">
            <v>9.322039884927662</v>
          </cell>
          <cell r="I8">
            <v>9.0203581377540925</v>
          </cell>
          <cell r="J8">
            <v>-0.30168174717356955</v>
          </cell>
        </row>
        <row r="10">
          <cell r="B10" t="str">
            <v>Hotelera</v>
          </cell>
          <cell r="C10">
            <v>8.6415522511224392</v>
          </cell>
          <cell r="D10">
            <v>8.7264040327106542</v>
          </cell>
          <cell r="E10">
            <v>8.4851781588215047E-2</v>
          </cell>
          <cell r="G10" t="str">
            <v>Hotelera</v>
          </cell>
          <cell r="H10">
            <v>9.1213442029332601</v>
          </cell>
          <cell r="I10">
            <v>8.7696130762812974</v>
          </cell>
          <cell r="J10">
            <v>-0.35173112665196271</v>
          </cell>
        </row>
        <row r="11">
          <cell r="G11" t="str">
            <v>5*</v>
          </cell>
          <cell r="H11">
            <v>7.9323002166918384</v>
          </cell>
          <cell r="I11">
            <v>6.5399033097805876</v>
          </cell>
          <cell r="J11">
            <v>-1.3923969069112507</v>
          </cell>
        </row>
        <row r="12">
          <cell r="G12" t="str">
            <v>4*</v>
          </cell>
          <cell r="H12">
            <v>9.4733705639909367</v>
          </cell>
          <cell r="I12">
            <v>9.1138168101481458</v>
          </cell>
          <cell r="J12">
            <v>-0.35955375384279087</v>
          </cell>
        </row>
        <row r="13">
          <cell r="B13" t="str">
            <v>5*</v>
          </cell>
          <cell r="C13">
            <v>7.7537931417773578</v>
          </cell>
          <cell r="D13">
            <v>7.8379452683075979</v>
          </cell>
          <cell r="E13">
            <v>8.4152126530240068E-2</v>
          </cell>
          <cell r="G13" t="str">
            <v>4* y 5*</v>
          </cell>
          <cell r="H13">
            <v>9.1441018014478921</v>
          </cell>
          <cell r="I13">
            <v>8.6768193355305527</v>
          </cell>
          <cell r="J13">
            <v>-0.46728246591733935</v>
          </cell>
        </row>
        <row r="14">
          <cell r="B14" t="str">
            <v>4*</v>
          </cell>
          <cell r="C14">
            <v>8.6304084940694175</v>
          </cell>
          <cell r="D14">
            <v>8.795782976379483</v>
          </cell>
          <cell r="E14">
            <v>0.16537448231006557</v>
          </cell>
          <cell r="G14" t="str">
            <v>3*</v>
          </cell>
          <cell r="H14">
            <v>9.2479486500794064</v>
          </cell>
          <cell r="I14">
            <v>9.2420091324200921</v>
          </cell>
          <cell r="J14">
            <v>-5.9395176593142196E-3</v>
          </cell>
        </row>
        <row r="15">
          <cell r="B15" t="str">
            <v>3*</v>
          </cell>
          <cell r="C15">
            <v>9.845725632024962</v>
          </cell>
          <cell r="D15">
            <v>9.5750527912440884</v>
          </cell>
          <cell r="E15">
            <v>-0.27067284078087361</v>
          </cell>
          <cell r="G15" t="str">
            <v>1* y 2*</v>
          </cell>
          <cell r="H15">
            <v>7.2353755624783664</v>
          </cell>
          <cell r="I15">
            <v>6.7350047603935259</v>
          </cell>
          <cell r="J15">
            <v>-0.50037080208484053</v>
          </cell>
        </row>
        <row r="16">
          <cell r="B16" t="str">
            <v>1* y 2*</v>
          </cell>
          <cell r="C16">
            <v>8.4317981812848348</v>
          </cell>
          <cell r="D16">
            <v>8.039421004003696</v>
          </cell>
          <cell r="E16">
            <v>-0.39237717728113886</v>
          </cell>
        </row>
        <row r="17">
          <cell r="G17" t="str">
            <v>Extrahotelera</v>
          </cell>
          <cell r="H17">
            <v>9.5111572486008313</v>
          </cell>
          <cell r="I17">
            <v>9.2618043917693207</v>
          </cell>
          <cell r="J17">
            <v>-0.24935285683151065</v>
          </cell>
        </row>
        <row r="18">
          <cell r="B18" t="str">
            <v>Extrahotelera</v>
          </cell>
          <cell r="C18">
            <v>10.028168676144203</v>
          </cell>
          <cell r="D18">
            <v>10.108752289318234</v>
          </cell>
          <cell r="E18">
            <v>8.0583613174031399E-2</v>
          </cell>
        </row>
        <row r="22">
          <cell r="C22" t="str">
            <v>acum. febrero 2013</v>
          </cell>
          <cell r="D22" t="str">
            <v>acum. febrero 2014</v>
          </cell>
          <cell r="E22" t="str">
            <v>diferencia interanual</v>
          </cell>
          <cell r="H22" t="str">
            <v>acum. febrero 2013</v>
          </cell>
          <cell r="I22" t="str">
            <v>acum. febrero 2014</v>
          </cell>
          <cell r="J22" t="str">
            <v>diferencia interanual</v>
          </cell>
        </row>
        <row r="24">
          <cell r="B24" t="str">
            <v>Estancia media total</v>
          </cell>
          <cell r="C24">
            <v>9.6749718016671409</v>
          </cell>
          <cell r="D24">
            <v>9.730612498006769</v>
          </cell>
          <cell r="E24">
            <v>5.5640696339628093E-2</v>
          </cell>
          <cell r="G24" t="str">
            <v>Estancia media total</v>
          </cell>
          <cell r="H24">
            <v>2.219808268779865</v>
          </cell>
          <cell r="I24">
            <v>2.5995115681233933</v>
          </cell>
          <cell r="J24">
            <v>0.37970329934352831</v>
          </cell>
        </row>
        <row r="26">
          <cell r="B26" t="str">
            <v>Hotelera</v>
          </cell>
          <cell r="C26">
            <v>9.1282719340765883</v>
          </cell>
          <cell r="D26">
            <v>9.0933139936455305</v>
          </cell>
          <cell r="E26">
            <v>-3.4957940431057821E-2</v>
          </cell>
          <cell r="G26" t="str">
            <v>Hotelera</v>
          </cell>
          <cell r="H26">
            <v>2.219808268779865</v>
          </cell>
          <cell r="I26">
            <v>2.5995115681233933</v>
          </cell>
          <cell r="J26">
            <v>0.37970329934352831</v>
          </cell>
        </row>
        <row r="27">
          <cell r="B27" t="str">
            <v>4* y 5*</v>
          </cell>
          <cell r="C27">
            <v>9.4304397751166924</v>
          </cell>
          <cell r="D27">
            <v>9.3297675817330408</v>
          </cell>
          <cell r="E27">
            <v>-0.10067219338365163</v>
          </cell>
          <cell r="G27" t="str">
            <v>4* y 5*</v>
          </cell>
          <cell r="H27">
            <v>2.1677306096393232</v>
          </cell>
          <cell r="I27">
            <v>2.6914099714194983</v>
          </cell>
          <cell r="J27">
            <v>0.52367936178017516</v>
          </cell>
        </row>
        <row r="28">
          <cell r="B28" t="str">
            <v>3*</v>
          </cell>
          <cell r="C28">
            <v>8.96619696010133</v>
          </cell>
          <cell r="D28">
            <v>9.0749546937296124</v>
          </cell>
          <cell r="E28">
            <v>0.10875773362828234</v>
          </cell>
          <cell r="G28" t="str">
            <v>3*</v>
          </cell>
          <cell r="H28">
            <v>2.3401327107397396</v>
          </cell>
          <cell r="I28">
            <v>2.5565020551617321</v>
          </cell>
          <cell r="J28">
            <v>0.21636934442199252</v>
          </cell>
        </row>
        <row r="29">
          <cell r="B29" t="str">
            <v>1* y 2*</v>
          </cell>
          <cell r="C29">
            <v>2.6941010243730132</v>
          </cell>
          <cell r="D29">
            <v>4.0783466995681676</v>
          </cell>
          <cell r="E29">
            <v>1.3842456751951544</v>
          </cell>
          <cell r="G29" t="str">
            <v>2*</v>
          </cell>
          <cell r="H29">
            <v>2.0468936678614096</v>
          </cell>
          <cell r="I29">
            <v>2.6412653888109707</v>
          </cell>
          <cell r="J29">
            <v>0.59437172094956114</v>
          </cell>
        </row>
        <row r="30">
          <cell r="G30" t="str">
            <v>1*</v>
          </cell>
          <cell r="H30">
            <v>2.3711248892825507</v>
          </cell>
          <cell r="I30">
            <v>2.3725806451612903</v>
          </cell>
          <cell r="J30">
            <v>1.4557558787395841E-3</v>
          </cell>
        </row>
        <row r="31">
          <cell r="B31" t="str">
            <v>Extrahotelera</v>
          </cell>
          <cell r="C31">
            <v>11.375513588902709</v>
          </cell>
          <cell r="D31">
            <v>11.858729914661335</v>
          </cell>
          <cell r="E31">
            <v>0.48321632575862594</v>
          </cell>
        </row>
        <row r="38">
          <cell r="C38" t="str">
            <v>acum. febrero 2013</v>
          </cell>
          <cell r="D38" t="str">
            <v>acum. febrero 2014</v>
          </cell>
          <cell r="E38" t="str">
            <v>diferencia interanual</v>
          </cell>
        </row>
        <row r="40">
          <cell r="B40" t="str">
            <v>Estancia media total</v>
          </cell>
          <cell r="C40">
            <v>8.6401912991664496</v>
          </cell>
          <cell r="D40">
            <v>8.5920517711374416</v>
          </cell>
          <cell r="E40">
            <v>-4.8139528029008005E-2</v>
          </cell>
        </row>
        <row r="42">
          <cell r="B42" t="str">
            <v>Hotelera</v>
          </cell>
          <cell r="C42">
            <v>7.9965289529243018</v>
          </cell>
          <cell r="D42">
            <v>8.0210844221011257</v>
          </cell>
          <cell r="E42">
            <v>2.4555469176823941E-2</v>
          </cell>
        </row>
        <row r="43">
          <cell r="B43" t="str">
            <v>5*</v>
          </cell>
          <cell r="C43">
            <v>6.9503361526783776</v>
          </cell>
          <cell r="D43">
            <v>6.8458035573389839</v>
          </cell>
          <cell r="E43">
            <v>-0.10453259533939363</v>
          </cell>
        </row>
        <row r="44">
          <cell r="B44" t="str">
            <v>4*</v>
          </cell>
          <cell r="C44">
            <v>8.5593215638832945</v>
          </cell>
          <cell r="D44">
            <v>8.7334688185410752</v>
          </cell>
          <cell r="E44">
            <v>0.17414725465778069</v>
          </cell>
        </row>
        <row r="45">
          <cell r="B45" t="str">
            <v>3*</v>
          </cell>
          <cell r="C45">
            <v>8.2475762543769093</v>
          </cell>
          <cell r="D45">
            <v>7.9641643762406478</v>
          </cell>
          <cell r="E45">
            <v>-0.28341187813626156</v>
          </cell>
        </row>
        <row r="46">
          <cell r="B46" t="str">
            <v>2*</v>
          </cell>
          <cell r="C46">
            <v>3.9872577074671995</v>
          </cell>
          <cell r="D46">
            <v>4.350510529674537</v>
          </cell>
          <cell r="E46">
            <v>0.36325282220733746</v>
          </cell>
        </row>
        <row r="47">
          <cell r="B47" t="str">
            <v>1*</v>
          </cell>
          <cell r="C47">
            <v>4.5525620707871104</v>
          </cell>
          <cell r="D47">
            <v>3.9499029126213592</v>
          </cell>
          <cell r="E47">
            <v>-0.60265915816575122</v>
          </cell>
        </row>
        <row r="49">
          <cell r="B49" t="str">
            <v>Extrahotelera</v>
          </cell>
          <cell r="C49">
            <v>9.8137904182598898</v>
          </cell>
          <cell r="D49">
            <v>9.7060862372494263</v>
          </cell>
          <cell r="E49">
            <v>-0.10770418101046353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2014</v>
          </cell>
          <cell r="L6" t="str">
            <v>II semestre 2014</v>
          </cell>
        </row>
        <row r="8">
          <cell r="E8">
            <v>162089</v>
          </cell>
          <cell r="L8">
            <v>0</v>
          </cell>
        </row>
        <row r="9">
          <cell r="E9">
            <v>90384</v>
          </cell>
          <cell r="L9">
            <v>0</v>
          </cell>
        </row>
        <row r="10">
          <cell r="E10">
            <v>71705</v>
          </cell>
          <cell r="L10">
            <v>0</v>
          </cell>
        </row>
        <row r="12">
          <cell r="E12">
            <v>2633</v>
          </cell>
          <cell r="L12">
            <v>0</v>
          </cell>
        </row>
        <row r="13">
          <cell r="E13">
            <v>2633</v>
          </cell>
          <cell r="L13">
            <v>0</v>
          </cell>
        </row>
        <row r="14">
          <cell r="E14" t="str">
            <v>-</v>
          </cell>
          <cell r="L14" t="str">
            <v>-</v>
          </cell>
        </row>
        <row r="16">
          <cell r="E16">
            <v>888</v>
          </cell>
          <cell r="L16">
            <v>0</v>
          </cell>
        </row>
        <row r="17">
          <cell r="E17">
            <v>561</v>
          </cell>
          <cell r="L17">
            <v>0</v>
          </cell>
        </row>
        <row r="18">
          <cell r="E18">
            <v>327</v>
          </cell>
          <cell r="L18">
            <v>0</v>
          </cell>
        </row>
        <row r="20">
          <cell r="E20">
            <v>28085</v>
          </cell>
          <cell r="L20">
            <v>0</v>
          </cell>
        </row>
        <row r="21">
          <cell r="E21">
            <v>19109</v>
          </cell>
          <cell r="L21">
            <v>0</v>
          </cell>
        </row>
        <row r="22">
          <cell r="E22">
            <v>8976</v>
          </cell>
          <cell r="L22">
            <v>0</v>
          </cell>
        </row>
        <row r="24">
          <cell r="E24">
            <v>24718</v>
          </cell>
          <cell r="L24" t="e">
            <v>#REF!</v>
          </cell>
        </row>
        <row r="25">
          <cell r="E25">
            <v>16652</v>
          </cell>
          <cell r="L25" t="e">
            <v>#REF!</v>
          </cell>
        </row>
        <row r="26">
          <cell r="E26">
            <v>8066</v>
          </cell>
          <cell r="L26" t="e">
            <v>#REF!</v>
          </cell>
        </row>
        <row r="28">
          <cell r="E28">
            <v>130483</v>
          </cell>
          <cell r="L28">
            <v>0</v>
          </cell>
        </row>
        <row r="29">
          <cell r="E29">
            <v>68081</v>
          </cell>
          <cell r="L29">
            <v>0</v>
          </cell>
        </row>
        <row r="30">
          <cell r="E30">
            <v>62402</v>
          </cell>
          <cell r="L30">
            <v>0</v>
          </cell>
        </row>
        <row r="32">
          <cell r="E32">
            <v>58543</v>
          </cell>
          <cell r="L32" t="e">
            <v>#REF!</v>
          </cell>
        </row>
        <row r="33">
          <cell r="E33">
            <v>35683</v>
          </cell>
          <cell r="L33" t="e">
            <v>#REF!</v>
          </cell>
        </row>
        <row r="34">
          <cell r="E34">
            <v>22860</v>
          </cell>
          <cell r="L34" t="e">
            <v>#REF!</v>
          </cell>
        </row>
        <row r="36">
          <cell r="E36">
            <v>46645</v>
          </cell>
          <cell r="L36" t="e">
            <v>#REF!</v>
          </cell>
        </row>
        <row r="37">
          <cell r="E37">
            <v>20016</v>
          </cell>
          <cell r="L37" t="e">
            <v>#REF!</v>
          </cell>
        </row>
        <row r="38">
          <cell r="E38">
            <v>26629</v>
          </cell>
          <cell r="L38" t="e">
            <v>#REF!</v>
          </cell>
        </row>
      </sheetData>
      <sheetData sheetId="29"/>
      <sheetData sheetId="30">
        <row r="6">
          <cell r="C6" t="str">
            <v>I semestre 2013</v>
          </cell>
          <cell r="E6" t="str">
            <v>I semestre 2014</v>
          </cell>
          <cell r="G6" t="str">
            <v>var. interanual</v>
          </cell>
          <cell r="J6" t="str">
            <v>II semestre 2013</v>
          </cell>
          <cell r="L6" t="str">
            <v>II semestre 2014</v>
          </cell>
          <cell r="N6" t="str">
            <v>var. interanual</v>
          </cell>
        </row>
        <row r="7">
          <cell r="B7" t="str">
            <v>TOTAL PLAZAS</v>
          </cell>
          <cell r="C7">
            <v>59795</v>
          </cell>
          <cell r="E7">
            <v>58543</v>
          </cell>
          <cell r="G7">
            <v>-2.0938205535579898E-2</v>
          </cell>
          <cell r="I7" t="str">
            <v>TOTAL PLAZAS</v>
          </cell>
          <cell r="J7">
            <v>59076</v>
          </cell>
          <cell r="L7" t="e">
            <v>#REF!</v>
          </cell>
          <cell r="N7" t="e">
            <v>#REF!</v>
          </cell>
        </row>
        <row r="8">
          <cell r="B8" t="str">
            <v>HOTELERAS</v>
          </cell>
          <cell r="C8">
            <v>33960</v>
          </cell>
          <cell r="E8">
            <v>35683</v>
          </cell>
          <cell r="G8">
            <v>5.0736160188457009E-2</v>
          </cell>
          <cell r="I8" t="str">
            <v>HOTELERAS</v>
          </cell>
          <cell r="J8">
            <v>34531</v>
          </cell>
          <cell r="L8" t="e">
            <v>#REF!</v>
          </cell>
          <cell r="N8" t="e">
            <v>#REF!</v>
          </cell>
        </row>
        <row r="9">
          <cell r="B9" t="str">
            <v>5 estrellas</v>
          </cell>
          <cell r="C9">
            <v>6312</v>
          </cell>
          <cell r="E9">
            <v>6736</v>
          </cell>
          <cell r="F9">
            <v>0.11506072459559639</v>
          </cell>
          <cell r="G9">
            <v>6.7173637515842835E-2</v>
          </cell>
          <cell r="I9" t="str">
            <v>5 estrellas</v>
          </cell>
          <cell r="J9">
            <v>6642</v>
          </cell>
          <cell r="L9" t="e">
            <v>#REF!</v>
          </cell>
          <cell r="M9" t="e">
            <v>#REF!</v>
          </cell>
          <cell r="N9" t="e">
            <v>#REF!</v>
          </cell>
        </row>
        <row r="10">
          <cell r="B10" t="str">
            <v>4 estrellas</v>
          </cell>
          <cell r="C10">
            <v>20540</v>
          </cell>
          <cell r="E10">
            <v>20891</v>
          </cell>
          <cell r="F10">
            <v>0.35684881198435336</v>
          </cell>
          <cell r="G10">
            <v>1.708860759493671E-2</v>
          </cell>
          <cell r="I10" t="str">
            <v>4 estrellas</v>
          </cell>
          <cell r="J10">
            <v>20781</v>
          </cell>
          <cell r="L10" t="e">
            <v>#REF!</v>
          </cell>
          <cell r="M10" t="e">
            <v>#REF!</v>
          </cell>
          <cell r="N10" t="e">
            <v>#REF!</v>
          </cell>
        </row>
        <row r="11">
          <cell r="B11" t="str">
            <v>3 estrellas</v>
          </cell>
          <cell r="C11">
            <v>6520</v>
          </cell>
          <cell r="E11">
            <v>7468</v>
          </cell>
          <cell r="F11">
            <v>0.12756435440616298</v>
          </cell>
          <cell r="G11">
            <v>0.14539877300613496</v>
          </cell>
          <cell r="I11" t="str">
            <v>3 estrellas</v>
          </cell>
          <cell r="J11">
            <v>6520</v>
          </cell>
          <cell r="L11" t="e">
            <v>#REF!</v>
          </cell>
          <cell r="M11" t="e">
            <v>#REF!</v>
          </cell>
          <cell r="N11" t="e">
            <v>#REF!</v>
          </cell>
        </row>
        <row r="12">
          <cell r="B12" t="str">
            <v>1 Y 2 estrellas</v>
          </cell>
          <cell r="C12">
            <v>588</v>
          </cell>
          <cell r="E12">
            <v>588</v>
          </cell>
          <cell r="F12">
            <v>1.0043899356028901E-2</v>
          </cell>
          <cell r="G12">
            <v>0</v>
          </cell>
          <cell r="I12" t="str">
            <v>1 Y 2 estrellas</v>
          </cell>
          <cell r="J12">
            <v>588</v>
          </cell>
          <cell r="L12" t="e">
            <v>#REF!</v>
          </cell>
          <cell r="M12" t="e">
            <v>#REF!</v>
          </cell>
          <cell r="N12" t="e">
            <v>#REF!</v>
          </cell>
        </row>
        <row r="13">
          <cell r="B13" t="str">
            <v>EXTRAHOTELERAS</v>
          </cell>
          <cell r="C13">
            <v>25835</v>
          </cell>
          <cell r="E13">
            <v>22860</v>
          </cell>
          <cell r="F13">
            <v>0.39048220965785835</v>
          </cell>
          <cell r="G13">
            <v>-0.11515386104122315</v>
          </cell>
          <cell r="I13" t="str">
            <v>EXTRAHOTELERAS</v>
          </cell>
          <cell r="J13">
            <v>24545</v>
          </cell>
          <cell r="L13" t="e">
            <v>#REF!</v>
          </cell>
          <cell r="M13" t="e">
            <v>#REF!</v>
          </cell>
          <cell r="N13" t="e">
            <v>#REF!</v>
          </cell>
        </row>
        <row r="19">
          <cell r="C19" t="str">
            <v>I semestre 2013</v>
          </cell>
          <cell r="E19" t="str">
            <v>I semestre 2014</v>
          </cell>
          <cell r="J19" t="str">
            <v>II semestre 2013</v>
          </cell>
          <cell r="L19" t="str">
            <v>II semestre 2014</v>
          </cell>
          <cell r="N19" t="str">
            <v>var. interanual</v>
          </cell>
        </row>
        <row r="20">
          <cell r="B20" t="str">
            <v>TOTAL PLAZAS</v>
          </cell>
          <cell r="C20">
            <v>47106</v>
          </cell>
          <cell r="E20">
            <v>46645</v>
          </cell>
          <cell r="G20">
            <v>-9.7864390948074562E-3</v>
          </cell>
          <cell r="I20" t="str">
            <v>TOTAL PLAZAS</v>
          </cell>
          <cell r="J20">
            <v>47089</v>
          </cell>
          <cell r="L20" t="e">
            <v>#REF!</v>
          </cell>
          <cell r="N20" t="e">
            <v>#REF!</v>
          </cell>
        </row>
        <row r="21">
          <cell r="B21" t="str">
            <v>HOTELERAS</v>
          </cell>
          <cell r="C21">
            <v>19482</v>
          </cell>
          <cell r="E21">
            <v>20016</v>
          </cell>
          <cell r="G21">
            <v>2.740991684631968E-2</v>
          </cell>
          <cell r="I21" t="str">
            <v>HOTELERAS</v>
          </cell>
          <cell r="J21">
            <v>20016</v>
          </cell>
          <cell r="L21" t="e">
            <v>#REF!</v>
          </cell>
          <cell r="N21" t="e">
            <v>#REF!</v>
          </cell>
        </row>
        <row r="22">
          <cell r="B22" t="str">
            <v>5 estrellas</v>
          </cell>
          <cell r="C22">
            <v>2481</v>
          </cell>
          <cell r="E22">
            <v>1615</v>
          </cell>
          <cell r="G22">
            <v>-0.34905280128980248</v>
          </cell>
          <cell r="I22" t="str">
            <v>5 estrellas</v>
          </cell>
          <cell r="J22">
            <v>1615</v>
          </cell>
          <cell r="L22" t="e">
            <v>#REF!</v>
          </cell>
          <cell r="N22" t="e">
            <v>#REF!</v>
          </cell>
        </row>
        <row r="23">
          <cell r="B23" t="str">
            <v>4 estrellas</v>
          </cell>
          <cell r="C23">
            <v>10292</v>
          </cell>
          <cell r="E23">
            <v>11692</v>
          </cell>
          <cell r="G23">
            <v>0.13602798289933929</v>
          </cell>
          <cell r="I23" t="str">
            <v>4 estrellas</v>
          </cell>
          <cell r="J23">
            <v>11692</v>
          </cell>
          <cell r="L23" t="e">
            <v>#REF!</v>
          </cell>
          <cell r="N23" t="e">
            <v>#REF!</v>
          </cell>
        </row>
        <row r="24">
          <cell r="B24" t="str">
            <v>5 y 4 estrellas</v>
          </cell>
          <cell r="C24">
            <v>12773</v>
          </cell>
          <cell r="E24">
            <v>13307</v>
          </cell>
          <cell r="F24">
            <v>0.28528245256726337</v>
          </cell>
          <cell r="G24">
            <v>4.1806936506693808E-2</v>
          </cell>
          <cell r="I24" t="str">
            <v>5 y 4 estrellas</v>
          </cell>
          <cell r="J24">
            <v>13307</v>
          </cell>
          <cell r="L24" t="e">
            <v>#REF!</v>
          </cell>
          <cell r="N24" t="e">
            <v>#REF!</v>
          </cell>
        </row>
        <row r="25">
          <cell r="B25" t="str">
            <v>3 estrellas</v>
          </cell>
          <cell r="C25">
            <v>6126</v>
          </cell>
          <cell r="E25">
            <v>6126</v>
          </cell>
          <cell r="F25">
            <v>0.13133240433058205</v>
          </cell>
          <cell r="G25">
            <v>0</v>
          </cell>
          <cell r="I25" t="str">
            <v>3 estrellas</v>
          </cell>
          <cell r="J25">
            <v>6126</v>
          </cell>
          <cell r="L25" t="e">
            <v>#REF!</v>
          </cell>
          <cell r="N25" t="e">
            <v>#REF!</v>
          </cell>
        </row>
        <row r="26">
          <cell r="B26" t="str">
            <v>1 y 2 estrellas</v>
          </cell>
          <cell r="C26">
            <v>583</v>
          </cell>
          <cell r="E26">
            <v>583</v>
          </cell>
          <cell r="F26">
            <v>1.2498660092185658E-2</v>
          </cell>
          <cell r="G26">
            <v>0</v>
          </cell>
          <cell r="I26" t="str">
            <v>1 Y 2 estrellas</v>
          </cell>
          <cell r="J26">
            <v>583</v>
          </cell>
          <cell r="L26" t="e">
            <v>#REF!</v>
          </cell>
          <cell r="N26" t="e">
            <v>#REF!</v>
          </cell>
        </row>
        <row r="27">
          <cell r="B27" t="str">
            <v>EXTRAHOTELERAS</v>
          </cell>
          <cell r="C27">
            <v>27624</v>
          </cell>
          <cell r="E27">
            <v>26629</v>
          </cell>
          <cell r="F27">
            <v>0.57088648300996891</v>
          </cell>
          <cell r="G27">
            <v>-3.6019403417318276E-2</v>
          </cell>
          <cell r="I27" t="str">
            <v>EXTRAHOTELERAS</v>
          </cell>
          <cell r="J27">
            <v>27073</v>
          </cell>
          <cell r="L27" t="e">
            <v>#REF!</v>
          </cell>
          <cell r="N27" t="e">
            <v>#REF!</v>
          </cell>
        </row>
        <row r="32">
          <cell r="C32" t="str">
            <v>I semestre 2013</v>
          </cell>
          <cell r="E32" t="str">
            <v>I semestre 2014</v>
          </cell>
          <cell r="G32" t="str">
            <v>var. interanual</v>
          </cell>
          <cell r="J32" t="str">
            <v>II semestre 2013</v>
          </cell>
          <cell r="L32" t="str">
            <v>II semestre 2014</v>
          </cell>
          <cell r="N32" t="str">
            <v>var. interanual</v>
          </cell>
        </row>
        <row r="33">
          <cell r="B33" t="str">
            <v>TOTAL PLAZAS</v>
          </cell>
          <cell r="C33">
            <v>24893</v>
          </cell>
          <cell r="E33">
            <v>24718</v>
          </cell>
          <cell r="G33">
            <v>-7.0300887799783071E-3</v>
          </cell>
          <cell r="I33" t="str">
            <v>TOTAL PLAZAS</v>
          </cell>
          <cell r="J33">
            <v>24673</v>
          </cell>
          <cell r="L33" t="e">
            <v>#REF!</v>
          </cell>
          <cell r="N33" t="e">
            <v>#REF!</v>
          </cell>
        </row>
        <row r="34">
          <cell r="B34" t="str">
            <v>HOTELERAS</v>
          </cell>
          <cell r="C34">
            <v>16607</v>
          </cell>
          <cell r="E34">
            <v>16652</v>
          </cell>
          <cell r="G34">
            <v>2.7097007286084182E-3</v>
          </cell>
          <cell r="I34" t="str">
            <v>HOTELERAS</v>
          </cell>
          <cell r="J34">
            <v>16607</v>
          </cell>
          <cell r="L34" t="e">
            <v>#REF!</v>
          </cell>
          <cell r="N34" t="e">
            <v>#REF!</v>
          </cell>
        </row>
        <row r="35">
          <cell r="B35" t="str">
            <v>4 y 5 estrellas</v>
          </cell>
          <cell r="C35">
            <v>13670</v>
          </cell>
          <cell r="E35">
            <v>13670</v>
          </cell>
          <cell r="F35">
            <v>0.55303827170483044</v>
          </cell>
          <cell r="G35">
            <v>0</v>
          </cell>
          <cell r="I35" t="str">
            <v>4 y 5 estrellas</v>
          </cell>
          <cell r="J35">
            <v>13670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B36" t="str">
            <v>3 estrellas</v>
          </cell>
          <cell r="C36">
            <v>2573</v>
          </cell>
          <cell r="E36">
            <v>2573</v>
          </cell>
          <cell r="F36">
            <v>0.10409418237721499</v>
          </cell>
          <cell r="G36">
            <v>0</v>
          </cell>
          <cell r="I36" t="str">
            <v>3 estrellas</v>
          </cell>
          <cell r="J36">
            <v>2573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B37" t="str">
            <v>1 Y 2 estrellas</v>
          </cell>
          <cell r="C37">
            <v>364</v>
          </cell>
          <cell r="E37">
            <v>409</v>
          </cell>
          <cell r="F37">
            <v>1.6546646168783881E-2</v>
          </cell>
          <cell r="G37">
            <v>0.12362637362637363</v>
          </cell>
          <cell r="I37" t="str">
            <v>1 Y 2 estrellas</v>
          </cell>
          <cell r="J37">
            <v>364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B38" t="str">
            <v>EXTRAHOTELERAS</v>
          </cell>
          <cell r="C38">
            <v>8286</v>
          </cell>
          <cell r="E38">
            <v>8066</v>
          </cell>
          <cell r="F38">
            <v>0.32632089974917067</v>
          </cell>
          <cell r="G38">
            <v>-2.6550808592807146E-2</v>
          </cell>
          <cell r="I38" t="str">
            <v>EXTRAHOTELERAS</v>
          </cell>
          <cell r="J38">
            <v>8066</v>
          </cell>
          <cell r="L38" t="e">
            <v>#REF!</v>
          </cell>
          <cell r="M38" t="e">
            <v>#REF!</v>
          </cell>
          <cell r="N38" t="e">
            <v>#REF!</v>
          </cell>
        </row>
        <row r="43">
          <cell r="C43" t="str">
            <v>I semestre 2013</v>
          </cell>
          <cell r="E43" t="str">
            <v>I semestre 2014</v>
          </cell>
          <cell r="G43" t="str">
            <v>var. interanual</v>
          </cell>
          <cell r="J43" t="str">
            <v>II semestre 2013</v>
          </cell>
          <cell r="L43" t="str">
            <v>II semestre 2014</v>
          </cell>
          <cell r="N43" t="str">
            <v>var. interanual</v>
          </cell>
        </row>
        <row r="44">
          <cell r="B44" t="str">
            <v>TOTAL PLAZAS</v>
          </cell>
          <cell r="C44">
            <v>2550</v>
          </cell>
          <cell r="E44">
            <v>2633</v>
          </cell>
          <cell r="G44">
            <v>3.2549019607843135E-2</v>
          </cell>
          <cell r="I44" t="str">
            <v>TOTAL PLAZAS</v>
          </cell>
          <cell r="J44">
            <v>2633</v>
          </cell>
          <cell r="L44" t="e">
            <v>#REF!</v>
          </cell>
          <cell r="N44" t="e">
            <v>#REF!</v>
          </cell>
        </row>
        <row r="45">
          <cell r="B45" t="str">
            <v>HOTELERAS</v>
          </cell>
          <cell r="C45">
            <v>2550</v>
          </cell>
          <cell r="E45">
            <v>2633</v>
          </cell>
          <cell r="G45">
            <v>3.2549019607843135E-2</v>
          </cell>
          <cell r="I45" t="str">
            <v>HOTELERAS</v>
          </cell>
          <cell r="J45">
            <v>2633</v>
          </cell>
          <cell r="L45" t="e">
            <v>#REF!</v>
          </cell>
          <cell r="N45" t="e">
            <v>#REF!</v>
          </cell>
        </row>
        <row r="46">
          <cell r="B46" t="str">
            <v>4 y 5 estrellas</v>
          </cell>
          <cell r="C46">
            <v>1097</v>
          </cell>
          <cell r="E46">
            <v>975</v>
          </cell>
          <cell r="F46">
            <v>0.37030003797949107</v>
          </cell>
          <cell r="G46">
            <v>-0.11121239744758432</v>
          </cell>
          <cell r="I46" t="str">
            <v>4 y 5 estrellas</v>
          </cell>
          <cell r="J46">
            <v>1097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B47" t="str">
            <v>3 estrellas</v>
          </cell>
          <cell r="C47">
            <v>802</v>
          </cell>
          <cell r="E47">
            <v>924</v>
          </cell>
          <cell r="F47">
            <v>0.3509304975313331</v>
          </cell>
          <cell r="G47">
            <v>0.15211970074812967</v>
          </cell>
          <cell r="I47" t="str">
            <v>3 estrellas</v>
          </cell>
          <cell r="J47">
            <v>802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B48" t="str">
            <v>2 estrellas</v>
          </cell>
          <cell r="C48">
            <v>485</v>
          </cell>
          <cell r="E48">
            <v>485</v>
          </cell>
          <cell r="F48">
            <v>0.18420053171287504</v>
          </cell>
          <cell r="G48">
            <v>0</v>
          </cell>
          <cell r="I48" t="str">
            <v>2 estrellas</v>
          </cell>
          <cell r="J48">
            <v>485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B49" t="str">
            <v>1 estrellas</v>
          </cell>
          <cell r="C49">
            <v>166</v>
          </cell>
          <cell r="E49">
            <v>249</v>
          </cell>
          <cell r="F49">
            <v>9.4568932776300796E-2</v>
          </cell>
          <cell r="G49">
            <v>0.5</v>
          </cell>
          <cell r="I49" t="str">
            <v>1 estrellas</v>
          </cell>
          <cell r="J49">
            <v>249</v>
          </cell>
          <cell r="L49" t="e">
            <v>#REF!</v>
          </cell>
          <cell r="M49" t="e">
            <v>#REF!</v>
          </cell>
          <cell r="N49" t="e">
            <v>#REF!</v>
          </cell>
        </row>
        <row r="55">
          <cell r="C55" t="str">
            <v>I semestre 2013</v>
          </cell>
          <cell r="E55" t="str">
            <v>I semestre 2014</v>
          </cell>
          <cell r="G55" t="str">
            <v>var. interanual</v>
          </cell>
          <cell r="J55" t="str">
            <v>II semestre 2013</v>
          </cell>
          <cell r="L55" t="str">
            <v>II semestre 2014</v>
          </cell>
          <cell r="N55" t="str">
            <v>var. interanual</v>
          </cell>
        </row>
        <row r="56">
          <cell r="B56" t="str">
            <v>TOTAL PLAZAS</v>
          </cell>
          <cell r="C56">
            <v>164252</v>
          </cell>
          <cell r="E56">
            <v>162089</v>
          </cell>
          <cell r="G56">
            <v>-1.316878942113338E-2</v>
          </cell>
          <cell r="I56" t="str">
            <v>TOTAL PLAZAS</v>
          </cell>
          <cell r="J56">
            <v>163645</v>
          </cell>
          <cell r="L56">
            <v>0</v>
          </cell>
          <cell r="N56">
            <v>-1</v>
          </cell>
        </row>
        <row r="57">
          <cell r="B57" t="str">
            <v>HOTELERAS</v>
          </cell>
          <cell r="C57">
            <v>88003</v>
          </cell>
          <cell r="E57">
            <v>90384</v>
          </cell>
          <cell r="G57">
            <v>2.7055895821733351E-2</v>
          </cell>
          <cell r="I57" t="str">
            <v>HOTELERAS</v>
          </cell>
          <cell r="J57">
            <v>89398</v>
          </cell>
          <cell r="L57">
            <v>0</v>
          </cell>
          <cell r="N57">
            <v>-1</v>
          </cell>
        </row>
        <row r="58">
          <cell r="B58" t="str">
            <v>5 estrellas</v>
          </cell>
          <cell r="C58">
            <v>14031</v>
          </cell>
          <cell r="E58">
            <v>13589</v>
          </cell>
          <cell r="F58">
            <v>8.3836657638704667E-2</v>
          </cell>
          <cell r="G58">
            <v>-3.1501674862803794E-2</v>
          </cell>
          <cell r="I58" t="str">
            <v>5 estrellas</v>
          </cell>
          <cell r="J58">
            <v>13495</v>
          </cell>
          <cell r="L58">
            <v>0</v>
          </cell>
          <cell r="M58" t="e">
            <v>#DIV/0!</v>
          </cell>
          <cell r="N58">
            <v>-1</v>
          </cell>
        </row>
        <row r="59">
          <cell r="B59" t="str">
            <v>4 estrellas</v>
          </cell>
          <cell r="C59">
            <v>52789</v>
          </cell>
          <cell r="E59">
            <v>54554</v>
          </cell>
          <cell r="F59">
            <v>0.33656818167796704</v>
          </cell>
          <cell r="G59">
            <v>3.3434995927181799E-2</v>
          </cell>
          <cell r="I59" t="str">
            <v>4 estrellas</v>
          </cell>
          <cell r="J59">
            <v>54566</v>
          </cell>
          <cell r="L59">
            <v>0</v>
          </cell>
          <cell r="M59" t="e">
            <v>#DIV/0!</v>
          </cell>
          <cell r="N59">
            <v>-1</v>
          </cell>
        </row>
        <row r="60">
          <cell r="B60" t="str">
            <v>3 estrellas</v>
          </cell>
          <cell r="C60">
            <v>17949</v>
          </cell>
          <cell r="E60">
            <v>18842</v>
          </cell>
          <cell r="F60">
            <v>0.11624477910283856</v>
          </cell>
          <cell r="G60">
            <v>4.9752075324530617E-2</v>
          </cell>
          <cell r="I60" t="str">
            <v>3 estrellas</v>
          </cell>
          <cell r="J60">
            <v>17983</v>
          </cell>
          <cell r="L60">
            <v>0</v>
          </cell>
          <cell r="M60" t="e">
            <v>#DIV/0!</v>
          </cell>
          <cell r="N60">
            <v>-1</v>
          </cell>
        </row>
        <row r="61">
          <cell r="B61" t="str">
            <v>2 estrellas</v>
          </cell>
          <cell r="C61">
            <v>2153</v>
          </cell>
          <cell r="E61">
            <v>2190</v>
          </cell>
          <cell r="F61">
            <v>1.3511095756035265E-2</v>
          </cell>
          <cell r="G61">
            <v>1.7185322805387832E-2</v>
          </cell>
          <cell r="I61" t="str">
            <v>2 estrellas</v>
          </cell>
          <cell r="J61">
            <v>2190</v>
          </cell>
          <cell r="L61">
            <v>0</v>
          </cell>
          <cell r="M61" t="e">
            <v>#DIV/0!</v>
          </cell>
          <cell r="N61">
            <v>-1</v>
          </cell>
        </row>
        <row r="62">
          <cell r="B62" t="str">
            <v>1 estrella</v>
          </cell>
          <cell r="C62">
            <v>1081</v>
          </cell>
          <cell r="E62">
            <v>1209</v>
          </cell>
          <cell r="F62">
            <v>7.4588651913454953E-3</v>
          </cell>
          <cell r="G62">
            <v>0.11840888066604996</v>
          </cell>
          <cell r="I62" t="str">
            <v>1 estrella</v>
          </cell>
          <cell r="J62">
            <v>1164</v>
          </cell>
          <cell r="L62">
            <v>0</v>
          </cell>
          <cell r="M62" t="e">
            <v>#DIV/0!</v>
          </cell>
          <cell r="N62">
            <v>-1</v>
          </cell>
        </row>
        <row r="63">
          <cell r="B63" t="str">
            <v>EXTRAHOTELERAS</v>
          </cell>
          <cell r="C63">
            <v>76249</v>
          </cell>
          <cell r="E63">
            <v>71705</v>
          </cell>
          <cell r="F63">
            <v>0.44238042063310895</v>
          </cell>
          <cell r="G63">
            <v>-5.959422418654671E-2</v>
          </cell>
          <cell r="I63" t="str">
            <v>EXTRAHOTELERAS</v>
          </cell>
          <cell r="J63">
            <v>74247</v>
          </cell>
          <cell r="L63">
            <v>0</v>
          </cell>
          <cell r="M63" t="e">
            <v>#DIV/0!</v>
          </cell>
          <cell r="N63">
            <v>-1</v>
          </cell>
        </row>
      </sheetData>
      <sheetData sheetId="31"/>
      <sheetData sheetId="32"/>
      <sheetData sheetId="33"/>
      <sheetData sheetId="34">
        <row r="6">
          <cell r="C6" t="str">
            <v>febrero 2014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133085</v>
          </cell>
          <cell r="D39">
            <v>82654</v>
          </cell>
          <cell r="E39">
            <v>48987</v>
          </cell>
          <cell r="F39">
            <v>541</v>
          </cell>
          <cell r="G39">
            <v>903</v>
          </cell>
        </row>
      </sheetData>
      <sheetData sheetId="35"/>
      <sheetData sheetId="36"/>
      <sheetData sheetId="37"/>
      <sheetData sheetId="38">
        <row r="6">
          <cell r="C6" t="str">
            <v>febrero 2014</v>
          </cell>
          <cell r="G6" t="str">
            <v>febrero 2014</v>
          </cell>
        </row>
        <row r="8">
          <cell r="B8" t="str">
            <v>Hoteleras</v>
          </cell>
          <cell r="D8">
            <v>0.71111904861957387</v>
          </cell>
          <cell r="F8" t="str">
            <v>Hoteleras</v>
          </cell>
          <cell r="H8">
            <v>0.42259659496380875</v>
          </cell>
        </row>
        <row r="17">
          <cell r="B17" t="str">
            <v>Apartamentos</v>
          </cell>
          <cell r="D17">
            <v>0.28812455351514898</v>
          </cell>
          <cell r="F17" t="str">
            <v>Apartamentos</v>
          </cell>
          <cell r="H17">
            <v>0.57689366907941686</v>
          </cell>
        </row>
        <row r="26">
          <cell r="B26" t="str">
            <v>Hotel Rural</v>
          </cell>
          <cell r="D26">
            <v>4.6224313989158295E-4</v>
          </cell>
          <cell r="F26" t="str">
            <v>Hotel Rural</v>
          </cell>
          <cell r="H26">
            <v>0</v>
          </cell>
        </row>
        <row r="29">
          <cell r="B29" t="str">
            <v>Casa Rural</v>
          </cell>
          <cell r="D29">
            <v>2.9415472538555282E-4</v>
          </cell>
          <cell r="F29" t="str">
            <v>Casa Rural</v>
          </cell>
          <cell r="H29">
            <v>5.0973595677439082E-4</v>
          </cell>
        </row>
        <row r="38">
          <cell r="C38" t="str">
            <v>febrero 2014</v>
          </cell>
          <cell r="G38" t="str">
            <v>febrero 2014</v>
          </cell>
        </row>
        <row r="40">
          <cell r="B40" t="str">
            <v>Hoteleras</v>
          </cell>
          <cell r="D40">
            <v>0.73530657380829134</v>
          </cell>
          <cell r="F40" t="str">
            <v>Hoteleras</v>
          </cell>
          <cell r="H40">
            <v>0.99342585829072316</v>
          </cell>
        </row>
        <row r="49">
          <cell r="B49" t="str">
            <v>Apartamentos</v>
          </cell>
          <cell r="D49">
            <v>0.2646934261917086</v>
          </cell>
          <cell r="F49" t="str">
            <v>Apartamentos</v>
          </cell>
          <cell r="H49">
            <v>3.6523009495982471E-3</v>
          </cell>
        </row>
        <row r="58">
          <cell r="B58" t="str">
            <v>Hotel Rural</v>
          </cell>
          <cell r="D58">
            <v>0</v>
          </cell>
          <cell r="F58" t="str">
            <v>Hotel Rural</v>
          </cell>
          <cell r="H58">
            <v>0</v>
          </cell>
        </row>
        <row r="61">
          <cell r="B61" t="str">
            <v>Casa Rural</v>
          </cell>
          <cell r="D61">
            <v>0</v>
          </cell>
          <cell r="F61" t="str">
            <v>Casa Rural</v>
          </cell>
          <cell r="H61">
            <v>2.9218407596785976E-3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acum. febrero 2014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B1" sqref="B1"/>
    </sheetView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4" t="s">
        <v>0</v>
      </c>
      <c r="E5" s="4"/>
      <c r="F5" s="4"/>
      <c r="G5" s="3"/>
    </row>
    <row r="6" spans="3:7" ht="20.100000000000001" customHeight="1" x14ac:dyDescent="0.25">
      <c r="C6" s="3"/>
      <c r="D6" s="4" t="str">
        <f>actualizaciones!A2</f>
        <v>acum. febrero 2014</v>
      </c>
      <c r="E6" s="4"/>
      <c r="F6" s="4"/>
      <c r="G6" s="3"/>
    </row>
    <row r="7" spans="3:7" ht="20.100000000000001" customHeight="1" x14ac:dyDescent="0.25">
      <c r="C7" s="3"/>
      <c r="D7" s="5"/>
      <c r="E7" s="5"/>
      <c r="F7" s="5"/>
      <c r="G7" s="3"/>
    </row>
    <row r="8" spans="3:7" ht="20.100000000000001" customHeight="1" x14ac:dyDescent="0.25">
      <c r="C8" s="3"/>
      <c r="D8" s="6"/>
      <c r="E8" s="6"/>
      <c r="F8" s="6"/>
      <c r="G8" s="3"/>
    </row>
    <row r="9" spans="3:7" ht="15" customHeight="1" x14ac:dyDescent="0.25">
      <c r="C9" s="3"/>
      <c r="D9" s="7"/>
      <c r="E9" s="8"/>
      <c r="F9" s="7"/>
      <c r="G9" s="3"/>
    </row>
    <row r="10" spans="3:7" ht="15" customHeight="1" x14ac:dyDescent="0.25">
      <c r="C10" s="3"/>
      <c r="D10" s="7"/>
      <c r="E10" s="8"/>
      <c r="F10" s="7"/>
      <c r="G10" s="3"/>
    </row>
    <row r="11" spans="3:7" ht="18" customHeight="1" x14ac:dyDescent="0.25">
      <c r="C11" s="3"/>
      <c r="D11" s="9"/>
      <c r="E11" s="10" t="s">
        <v>1</v>
      </c>
      <c r="F11" s="9"/>
      <c r="G11" s="3"/>
    </row>
    <row r="12" spans="3:7" ht="18" customHeight="1" x14ac:dyDescent="0.25">
      <c r="C12" s="3"/>
      <c r="D12" s="9"/>
      <c r="E12" s="11" t="s">
        <v>2</v>
      </c>
      <c r="F12" s="9"/>
      <c r="G12" s="3"/>
    </row>
    <row r="13" spans="3:7" ht="18" customHeight="1" outlineLevel="1" x14ac:dyDescent="0.25">
      <c r="C13" s="3"/>
      <c r="D13" s="9"/>
      <c r="E13" s="11" t="s">
        <v>3</v>
      </c>
      <c r="F13" s="9"/>
      <c r="G13" s="3"/>
    </row>
    <row r="14" spans="3:7" ht="18" customHeight="1" outlineLevel="1" x14ac:dyDescent="0.25">
      <c r="C14" s="3"/>
      <c r="D14" s="9"/>
      <c r="E14" s="11" t="s">
        <v>4</v>
      </c>
      <c r="F14" s="9"/>
      <c r="G14" s="3"/>
    </row>
    <row r="15" spans="3:7" ht="18" customHeight="1" outlineLevel="1" x14ac:dyDescent="0.25">
      <c r="C15" s="3"/>
      <c r="D15" s="9"/>
      <c r="E15" s="11" t="s">
        <v>5</v>
      </c>
      <c r="F15" s="9"/>
      <c r="G15" s="3"/>
    </row>
    <row r="16" spans="3:7" ht="18" customHeight="1" outlineLevel="1" x14ac:dyDescent="0.25">
      <c r="C16" s="3"/>
      <c r="D16" s="9"/>
      <c r="E16" s="11" t="s">
        <v>6</v>
      </c>
      <c r="F16" s="9"/>
      <c r="G16" s="3"/>
    </row>
    <row r="17" spans="3:10" ht="18" customHeight="1" outlineLevel="1" x14ac:dyDescent="0.25">
      <c r="C17" s="3"/>
      <c r="D17" s="9"/>
      <c r="E17" s="11" t="s">
        <v>7</v>
      </c>
      <c r="F17" s="9"/>
      <c r="G17" s="3"/>
    </row>
    <row r="18" spans="3:10" ht="18" customHeight="1" outlineLevel="1" x14ac:dyDescent="0.25">
      <c r="C18" s="3"/>
      <c r="D18" s="9"/>
      <c r="E18" s="11" t="s">
        <v>8</v>
      </c>
      <c r="F18" s="9"/>
      <c r="G18" s="3"/>
    </row>
    <row r="19" spans="3:10" ht="18" customHeight="1" outlineLevel="1" x14ac:dyDescent="0.25">
      <c r="C19" s="3"/>
      <c r="D19" s="9"/>
      <c r="E19" s="11" t="s">
        <v>9</v>
      </c>
      <c r="F19" s="9"/>
      <c r="G19" s="3"/>
    </row>
    <row r="20" spans="3:10" ht="18" customHeight="1" outlineLevel="1" x14ac:dyDescent="0.25">
      <c r="C20" s="3"/>
      <c r="D20" s="9"/>
      <c r="E20" s="11" t="s">
        <v>10</v>
      </c>
      <c r="F20" s="9"/>
      <c r="G20" s="3"/>
    </row>
    <row r="21" spans="3:10" ht="18" customHeight="1" outlineLevel="1" x14ac:dyDescent="0.25">
      <c r="C21" s="3"/>
      <c r="D21" s="9"/>
      <c r="E21" s="11" t="s">
        <v>11</v>
      </c>
      <c r="F21" s="9"/>
      <c r="G21" s="3"/>
    </row>
    <row r="22" spans="3:10" ht="18" customHeight="1" outlineLevel="1" x14ac:dyDescent="0.25">
      <c r="C22" s="3"/>
      <c r="D22" s="9"/>
      <c r="E22" s="11" t="s">
        <v>12</v>
      </c>
      <c r="F22" s="9"/>
      <c r="G22" s="3"/>
    </row>
    <row r="23" spans="3:10" ht="18" customHeight="1" outlineLevel="1" x14ac:dyDescent="0.25">
      <c r="C23" s="3"/>
      <c r="D23" s="9"/>
      <c r="E23" s="11" t="s">
        <v>13</v>
      </c>
      <c r="F23" s="9"/>
      <c r="G23" s="3"/>
    </row>
    <row r="24" spans="3:10" ht="18" customHeight="1" outlineLevel="1" x14ac:dyDescent="0.25">
      <c r="C24" s="3"/>
      <c r="D24" s="9"/>
      <c r="E24" s="11" t="s">
        <v>14</v>
      </c>
      <c r="F24" s="9"/>
      <c r="G24" s="3"/>
    </row>
    <row r="25" spans="3:10" ht="18" customHeight="1" outlineLevel="1" x14ac:dyDescent="0.25">
      <c r="C25" s="3"/>
      <c r="D25" s="9"/>
      <c r="E25" s="11" t="s">
        <v>15</v>
      </c>
      <c r="F25" s="9"/>
      <c r="G25" s="3"/>
    </row>
    <row r="26" spans="3:10" ht="18" customHeight="1" outlineLevel="1" x14ac:dyDescent="0.25">
      <c r="C26" s="3"/>
      <c r="D26" s="9"/>
      <c r="E26" s="11" t="s">
        <v>16</v>
      </c>
      <c r="F26" s="9"/>
      <c r="G26" s="3"/>
    </row>
    <row r="27" spans="3:10" ht="18" customHeight="1" x14ac:dyDescent="0.25">
      <c r="C27" s="3"/>
      <c r="D27" s="9"/>
      <c r="E27" s="10" t="s">
        <v>17</v>
      </c>
      <c r="F27" s="9"/>
      <c r="G27" s="3"/>
      <c r="J27" s="12"/>
    </row>
    <row r="28" spans="3:10" ht="18" customHeight="1" outlineLevel="1" x14ac:dyDescent="0.25">
      <c r="C28" s="3"/>
      <c r="D28" s="9"/>
      <c r="E28" s="11" t="s">
        <v>18</v>
      </c>
      <c r="F28" s="9"/>
      <c r="G28" s="3"/>
      <c r="J28" s="12"/>
    </row>
    <row r="29" spans="3:10" ht="18" customHeight="1" outlineLevel="1" x14ac:dyDescent="0.25">
      <c r="C29" s="3"/>
      <c r="D29" s="9"/>
      <c r="E29" s="11" t="s">
        <v>19</v>
      </c>
      <c r="F29" s="9"/>
      <c r="G29" s="3"/>
      <c r="J29" s="12"/>
    </row>
    <row r="30" spans="3:10" ht="18" customHeight="1" x14ac:dyDescent="0.25">
      <c r="C30" s="3"/>
      <c r="D30" s="9"/>
      <c r="E30" s="10" t="s">
        <v>20</v>
      </c>
      <c r="F30" s="9"/>
      <c r="G30" s="3"/>
      <c r="I30" s="12"/>
    </row>
    <row r="31" spans="3:10" ht="18" customHeight="1" outlineLevel="1" x14ac:dyDescent="0.25">
      <c r="C31" s="3"/>
      <c r="D31" s="9"/>
      <c r="E31" s="11" t="s">
        <v>21</v>
      </c>
      <c r="F31" s="9"/>
      <c r="G31" s="3"/>
      <c r="I31" s="12"/>
    </row>
    <row r="32" spans="3:10" ht="18" customHeight="1" outlineLevel="1" x14ac:dyDescent="0.25">
      <c r="C32" s="3"/>
      <c r="D32" s="9"/>
      <c r="E32" s="11" t="s">
        <v>22</v>
      </c>
      <c r="F32" s="9"/>
      <c r="G32" s="3"/>
      <c r="I32" s="12"/>
    </row>
    <row r="33" spans="2:9" ht="18" customHeight="1" outlineLevel="1" x14ac:dyDescent="0.25">
      <c r="C33" s="3"/>
      <c r="D33" s="9"/>
      <c r="E33" s="11" t="s">
        <v>23</v>
      </c>
      <c r="F33" s="9"/>
      <c r="G33" s="3"/>
      <c r="I33" s="12"/>
    </row>
    <row r="34" spans="2:9" ht="18.75" x14ac:dyDescent="0.25">
      <c r="C34" s="3"/>
      <c r="D34" s="9"/>
      <c r="E34" s="10"/>
      <c r="F34" s="9"/>
      <c r="G34" s="3"/>
    </row>
    <row r="35" spans="2:9" ht="20.100000000000001" customHeight="1" x14ac:dyDescent="0.25">
      <c r="C35" s="3"/>
      <c r="D35" s="9"/>
      <c r="E35" s="9"/>
      <c r="F35" s="9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14" t="s">
        <v>24</v>
      </c>
      <c r="D39" s="14"/>
      <c r="E39" s="14"/>
      <c r="F39" s="14"/>
      <c r="G39" s="14"/>
      <c r="H39" s="12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2"/>
    </row>
    <row r="45" spans="2:9" ht="14.25" x14ac:dyDescent="0.25">
      <c r="B45" s="15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88</v>
      </c>
      <c r="C5" s="44"/>
      <c r="D5" s="44"/>
      <c r="E5" s="44"/>
      <c r="F5" s="44"/>
      <c r="G5" s="44"/>
      <c r="H5" s="65"/>
      <c r="I5" s="44" t="s">
        <v>89</v>
      </c>
      <c r="J5" s="44"/>
      <c r="K5" s="44"/>
      <c r="L5" s="44"/>
      <c r="M5" s="44"/>
      <c r="N5" s="44"/>
    </row>
    <row r="6" spans="2:14" ht="38.25" x14ac:dyDescent="0.25">
      <c r="B6" s="66" t="s">
        <v>63</v>
      </c>
      <c r="C6" s="46" t="str">
        <f>actualizaciones!$A$3</f>
        <v>acum. febrero 2013</v>
      </c>
      <c r="D6" s="67" t="s">
        <v>49</v>
      </c>
      <c r="E6" s="46" t="str">
        <f>actualizaciones!$A$2</f>
        <v>acum. febrero 2014</v>
      </c>
      <c r="F6" s="67" t="s">
        <v>49</v>
      </c>
      <c r="G6" s="68" t="s">
        <v>50</v>
      </c>
      <c r="H6" s="69"/>
      <c r="I6" s="66" t="s">
        <v>63</v>
      </c>
      <c r="J6" s="46" t="str">
        <f>actualizaciones!$A$3</f>
        <v>acum. febrero 2013</v>
      </c>
      <c r="K6" s="67" t="s">
        <v>49</v>
      </c>
      <c r="L6" s="46" t="str">
        <f>actualizaciones!$A$2</f>
        <v>acum. febrero 2014</v>
      </c>
      <c r="M6" s="67" t="s">
        <v>49</v>
      </c>
      <c r="N6" s="68" t="s">
        <v>50</v>
      </c>
    </row>
    <row r="7" spans="2:14" ht="15" customHeight="1" x14ac:dyDescent="0.25">
      <c r="B7" s="70" t="s">
        <v>64</v>
      </c>
      <c r="C7" s="71"/>
      <c r="D7" s="71"/>
      <c r="E7" s="71"/>
      <c r="F7" s="71"/>
      <c r="G7" s="71"/>
      <c r="H7" s="69"/>
      <c r="I7" s="70" t="s">
        <v>64</v>
      </c>
      <c r="J7" s="71"/>
      <c r="K7" s="71"/>
      <c r="L7" s="71"/>
      <c r="M7" s="71"/>
      <c r="N7" s="71"/>
    </row>
    <row r="8" spans="2:14" ht="15" customHeight="1" x14ac:dyDescent="0.25">
      <c r="B8" s="72" t="s">
        <v>90</v>
      </c>
      <c r="C8" s="73">
        <v>2427646</v>
      </c>
      <c r="D8" s="74">
        <f>C8/$C$8</f>
        <v>1</v>
      </c>
      <c r="E8" s="73">
        <v>2525283</v>
      </c>
      <c r="F8" s="74">
        <f>E8/$E$8</f>
        <v>1</v>
      </c>
      <c r="G8" s="74">
        <f>(E8-C8)/C8</f>
        <v>4.0218796315443027E-2</v>
      </c>
      <c r="H8" s="69"/>
      <c r="I8" s="72" t="s">
        <v>90</v>
      </c>
      <c r="J8" s="73">
        <v>2005814</v>
      </c>
      <c r="K8" s="74">
        <f>J8/$J$8</f>
        <v>1</v>
      </c>
      <c r="L8" s="73">
        <v>2049705</v>
      </c>
      <c r="M8" s="74">
        <f>L8/$L$8</f>
        <v>1</v>
      </c>
      <c r="N8" s="74">
        <f>(L8-J8)/J8</f>
        <v>2.1881889347666335E-2</v>
      </c>
    </row>
    <row r="9" spans="2:14" ht="15" customHeight="1" x14ac:dyDescent="0.25">
      <c r="B9" s="70" t="s">
        <v>66</v>
      </c>
      <c r="C9" s="71"/>
      <c r="D9" s="71"/>
      <c r="E9" s="71"/>
      <c r="F9" s="75"/>
      <c r="G9" s="75"/>
      <c r="H9" s="69"/>
      <c r="I9" s="70" t="s">
        <v>66</v>
      </c>
      <c r="J9" s="71"/>
      <c r="K9" s="71"/>
      <c r="L9" s="71"/>
      <c r="M9" s="75"/>
      <c r="N9" s="75"/>
    </row>
    <row r="10" spans="2:14" ht="15" customHeight="1" x14ac:dyDescent="0.25">
      <c r="B10" s="76" t="s">
        <v>67</v>
      </c>
      <c r="C10" s="77">
        <v>1591748</v>
      </c>
      <c r="D10" s="78">
        <f>C10/$C$8</f>
        <v>0.65567549799270564</v>
      </c>
      <c r="E10" s="77">
        <v>1741511</v>
      </c>
      <c r="F10" s="78">
        <f>E10/$E$8</f>
        <v>0.68963003354475516</v>
      </c>
      <c r="G10" s="78">
        <f>(E10-C10)/C10</f>
        <v>9.4087129369724354E-2</v>
      </c>
      <c r="H10" s="69"/>
      <c r="I10" s="76" t="s">
        <v>67</v>
      </c>
      <c r="J10" s="77">
        <v>952168</v>
      </c>
      <c r="K10" s="78">
        <f t="shared" ref="K10:K15" si="0">J10/$J$8</f>
        <v>0.47470403536918176</v>
      </c>
      <c r="L10" s="77">
        <v>977540</v>
      </c>
      <c r="M10" s="78">
        <f t="shared" ref="M10:M15" si="1">L10/$L$8</f>
        <v>0.4769174100663266</v>
      </c>
      <c r="N10" s="78">
        <f t="shared" ref="N10:N15" si="2">(L10-J10)/J10</f>
        <v>2.6646558170406905E-2</v>
      </c>
    </row>
    <row r="11" spans="2:14" ht="15" hidden="1" customHeight="1" x14ac:dyDescent="0.25">
      <c r="B11" s="76"/>
      <c r="C11" s="77"/>
      <c r="D11" s="78"/>
      <c r="E11" s="77"/>
      <c r="F11" s="78"/>
      <c r="G11" s="78"/>
      <c r="H11" s="69"/>
      <c r="I11" s="79" t="s">
        <v>68</v>
      </c>
      <c r="J11" s="80">
        <v>120801</v>
      </c>
      <c r="K11" s="81">
        <f t="shared" si="0"/>
        <v>6.0225424690424932E-2</v>
      </c>
      <c r="L11" s="80">
        <v>87929</v>
      </c>
      <c r="M11" s="81">
        <f t="shared" si="1"/>
        <v>4.289836830178001E-2</v>
      </c>
      <c r="N11" s="82">
        <f t="shared" si="2"/>
        <v>-0.2721169526742328</v>
      </c>
    </row>
    <row r="12" spans="2:14" ht="15" hidden="1" customHeight="1" x14ac:dyDescent="0.25">
      <c r="B12" s="76"/>
      <c r="C12" s="77"/>
      <c r="D12" s="78"/>
      <c r="E12" s="77"/>
      <c r="F12" s="78"/>
      <c r="G12" s="78"/>
      <c r="H12" s="69"/>
      <c r="I12" s="79" t="s">
        <v>69</v>
      </c>
      <c r="J12" s="80">
        <v>530954</v>
      </c>
      <c r="K12" s="81">
        <f t="shared" si="0"/>
        <v>0.26470749531113053</v>
      </c>
      <c r="L12" s="80">
        <v>599197</v>
      </c>
      <c r="M12" s="81">
        <f t="shared" si="1"/>
        <v>0.29233328698520034</v>
      </c>
      <c r="N12" s="82">
        <f t="shared" si="2"/>
        <v>0.12852902511328665</v>
      </c>
    </row>
    <row r="13" spans="2:14" ht="15" customHeight="1" x14ac:dyDescent="0.25">
      <c r="B13" s="79" t="s">
        <v>68</v>
      </c>
      <c r="C13" s="80">
        <v>279028</v>
      </c>
      <c r="D13" s="81">
        <f>C13/$C$8</f>
        <v>0.11493768037020224</v>
      </c>
      <c r="E13" s="80">
        <v>307608</v>
      </c>
      <c r="F13" s="81">
        <f>E13/$E$8</f>
        <v>0.12181129798125596</v>
      </c>
      <c r="G13" s="82">
        <f>(E13-C13)/C13</f>
        <v>0.10242699657382055</v>
      </c>
      <c r="H13" s="69"/>
      <c r="I13" s="79" t="s">
        <v>70</v>
      </c>
      <c r="J13" s="80">
        <f>SUM(J11:J12)</f>
        <v>651755</v>
      </c>
      <c r="K13" s="81">
        <f t="shared" si="0"/>
        <v>0.32493292000155549</v>
      </c>
      <c r="L13" s="80">
        <f>SUM(L11:L12)</f>
        <v>687126</v>
      </c>
      <c r="M13" s="81">
        <f t="shared" si="1"/>
        <v>0.33523165528698035</v>
      </c>
      <c r="N13" s="82">
        <f t="shared" si="2"/>
        <v>5.4270393015780467E-2</v>
      </c>
    </row>
    <row r="14" spans="2:14" ht="15" customHeight="1" x14ac:dyDescent="0.25">
      <c r="B14" s="79" t="s">
        <v>69</v>
      </c>
      <c r="C14" s="80">
        <v>1006297</v>
      </c>
      <c r="D14" s="81">
        <f>C14/$C$8</f>
        <v>0.41451554304045979</v>
      </c>
      <c r="E14" s="80">
        <v>1085857</v>
      </c>
      <c r="F14" s="81">
        <f>E14/$E$8</f>
        <v>0.42999418283020163</v>
      </c>
      <c r="G14" s="82">
        <f>(E14-C14)/C14</f>
        <v>7.9062145668724049E-2</v>
      </c>
      <c r="H14" s="69"/>
      <c r="I14" s="79" t="s">
        <v>71</v>
      </c>
      <c r="J14" s="80">
        <v>279510</v>
      </c>
      <c r="K14" s="81">
        <f t="shared" si="0"/>
        <v>0.13934990981217601</v>
      </c>
      <c r="L14" s="80">
        <v>269192</v>
      </c>
      <c r="M14" s="81">
        <f t="shared" si="1"/>
        <v>0.13133206973686457</v>
      </c>
      <c r="N14" s="82">
        <f t="shared" si="2"/>
        <v>-3.691460055096419E-2</v>
      </c>
    </row>
    <row r="15" spans="2:14" ht="15" customHeight="1" x14ac:dyDescent="0.25">
      <c r="B15" s="79" t="s">
        <v>71</v>
      </c>
      <c r="C15" s="80">
        <v>277679</v>
      </c>
      <c r="D15" s="81">
        <f>C15/$C$8</f>
        <v>0.11438199803430978</v>
      </c>
      <c r="E15" s="80">
        <v>321942</v>
      </c>
      <c r="F15" s="81">
        <f>E15/$E$8</f>
        <v>0.12748749348092867</v>
      </c>
      <c r="G15" s="82">
        <f>(E15-C15)/C15</f>
        <v>0.15940348387886732</v>
      </c>
      <c r="H15" s="69"/>
      <c r="I15" s="79" t="s">
        <v>72</v>
      </c>
      <c r="J15" s="80">
        <v>20903</v>
      </c>
      <c r="K15" s="81">
        <f t="shared" si="0"/>
        <v>1.0421205555450307E-2</v>
      </c>
      <c r="L15" s="80">
        <v>21222</v>
      </c>
      <c r="M15" s="81">
        <f t="shared" si="1"/>
        <v>1.0353685042481723E-2</v>
      </c>
      <c r="N15" s="82">
        <f t="shared" si="2"/>
        <v>1.5260967325264316E-2</v>
      </c>
    </row>
    <row r="16" spans="2:14" ht="15" customHeight="1" x14ac:dyDescent="0.25">
      <c r="B16" s="79" t="s">
        <v>72</v>
      </c>
      <c r="C16" s="80">
        <v>28744</v>
      </c>
      <c r="D16" s="81">
        <f>C16/$C$8</f>
        <v>1.1840276547733895E-2</v>
      </c>
      <c r="E16" s="80">
        <v>26104</v>
      </c>
      <c r="F16" s="81">
        <f>E16/$E$8</f>
        <v>1.0337059252368943E-2</v>
      </c>
      <c r="G16" s="82">
        <f>(E16-C16)/C16</f>
        <v>-9.1845254661842471E-2</v>
      </c>
      <c r="H16" s="69"/>
      <c r="I16" s="70" t="s">
        <v>73</v>
      </c>
      <c r="J16" s="71"/>
      <c r="K16" s="71"/>
      <c r="L16" s="71"/>
      <c r="M16" s="75"/>
      <c r="N16" s="75"/>
    </row>
    <row r="17" spans="2:16" ht="15" customHeight="1" x14ac:dyDescent="0.25">
      <c r="B17" s="70" t="s">
        <v>73</v>
      </c>
      <c r="C17" s="71"/>
      <c r="D17" s="71"/>
      <c r="E17" s="71"/>
      <c r="F17" s="75"/>
      <c r="G17" s="75"/>
      <c r="H17" s="69"/>
      <c r="I17" s="76" t="s">
        <v>74</v>
      </c>
      <c r="J17" s="77">
        <v>1053646</v>
      </c>
      <c r="K17" s="78">
        <f>J17/$J$8</f>
        <v>0.52529596463081818</v>
      </c>
      <c r="L17" s="77">
        <v>1072165</v>
      </c>
      <c r="M17" s="78">
        <f>L17/$L$8</f>
        <v>0.5230825899336734</v>
      </c>
      <c r="N17" s="78">
        <f>(L17-J17)/J17</f>
        <v>1.7576111900961044E-2</v>
      </c>
    </row>
    <row r="18" spans="2:16" ht="15" customHeight="1" x14ac:dyDescent="0.25">
      <c r="B18" s="76" t="s">
        <v>74</v>
      </c>
      <c r="C18" s="77">
        <v>835898</v>
      </c>
      <c r="D18" s="78">
        <f>C18/$C$8</f>
        <v>0.34432450200729431</v>
      </c>
      <c r="E18" s="77">
        <v>783772</v>
      </c>
      <c r="F18" s="78">
        <f>E18/$E$8</f>
        <v>0.31036996645524484</v>
      </c>
      <c r="G18" s="78">
        <f>(E18-C18)/C18</f>
        <v>-6.2359283070422468E-2</v>
      </c>
      <c r="H18" s="69"/>
      <c r="I18" s="83" t="s">
        <v>75</v>
      </c>
      <c r="J18" s="83"/>
      <c r="K18" s="83"/>
      <c r="L18" s="83"/>
      <c r="M18" s="83"/>
      <c r="N18" s="83"/>
    </row>
    <row r="19" spans="2:16" ht="15" customHeight="1" x14ac:dyDescent="0.25">
      <c r="B19" s="83" t="s">
        <v>75</v>
      </c>
      <c r="C19" s="83"/>
      <c r="D19" s="83"/>
      <c r="E19" s="83"/>
      <c r="F19" s="83"/>
      <c r="G19" s="83"/>
      <c r="H19" s="69"/>
      <c r="I19" s="84"/>
      <c r="J19" s="84"/>
      <c r="K19" s="84"/>
      <c r="L19" s="84"/>
      <c r="M19" s="84"/>
      <c r="N19" s="84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P20" s="107"/>
    </row>
    <row r="21" spans="2:16" ht="36" customHeight="1" x14ac:dyDescent="0.25">
      <c r="B21" s="44" t="s">
        <v>91</v>
      </c>
      <c r="C21" s="44"/>
      <c r="D21" s="44"/>
      <c r="E21" s="44"/>
      <c r="F21" s="44"/>
      <c r="G21" s="44"/>
      <c r="H21" s="65"/>
      <c r="I21" s="44" t="s">
        <v>92</v>
      </c>
      <c r="J21" s="44"/>
      <c r="K21" s="44"/>
      <c r="L21" s="44"/>
      <c r="M21" s="44"/>
      <c r="N21" s="44"/>
      <c r="P21" s="62" t="s">
        <v>45</v>
      </c>
    </row>
    <row r="22" spans="2:16" ht="38.25" x14ac:dyDescent="0.25">
      <c r="B22" s="66" t="s">
        <v>63</v>
      </c>
      <c r="C22" s="46" t="str">
        <f>actualizaciones!$A$3</f>
        <v>acum. febrero 2013</v>
      </c>
      <c r="D22" s="67" t="s">
        <v>49</v>
      </c>
      <c r="E22" s="46" t="str">
        <f>actualizaciones!$A$2</f>
        <v>acum. febrero 2014</v>
      </c>
      <c r="F22" s="67" t="s">
        <v>49</v>
      </c>
      <c r="G22" s="68" t="s">
        <v>50</v>
      </c>
      <c r="H22" s="69"/>
      <c r="I22" s="66" t="s">
        <v>63</v>
      </c>
      <c r="J22" s="46" t="str">
        <f>actualizaciones!$A$3</f>
        <v>acum. febrero 2013</v>
      </c>
      <c r="K22" s="67" t="s">
        <v>49</v>
      </c>
      <c r="L22" s="46" t="str">
        <f>actualizaciones!$A$2</f>
        <v>acum. febrero 2014</v>
      </c>
      <c r="M22" s="67" t="s">
        <v>49</v>
      </c>
      <c r="N22" s="68" t="s">
        <v>50</v>
      </c>
      <c r="O22" s="107"/>
    </row>
    <row r="23" spans="2:16" ht="15" customHeight="1" x14ac:dyDescent="0.25">
      <c r="B23" s="70" t="s">
        <v>64</v>
      </c>
      <c r="C23" s="71"/>
      <c r="D23" s="71"/>
      <c r="E23" s="71"/>
      <c r="F23" s="71"/>
      <c r="G23" s="71"/>
      <c r="H23" s="69"/>
      <c r="I23" s="70" t="s">
        <v>64</v>
      </c>
      <c r="J23" s="71"/>
      <c r="K23" s="71"/>
      <c r="L23" s="71"/>
      <c r="M23" s="71"/>
      <c r="N23" s="71"/>
      <c r="O23" s="107"/>
    </row>
    <row r="24" spans="2:16" ht="15" customHeight="1" x14ac:dyDescent="0.25">
      <c r="B24" s="72" t="s">
        <v>90</v>
      </c>
      <c r="C24" s="73">
        <v>1055046</v>
      </c>
      <c r="D24" s="74">
        <f>C24/$C$24</f>
        <v>1</v>
      </c>
      <c r="E24" s="73">
        <v>1098411</v>
      </c>
      <c r="F24" s="74">
        <f>E24/$E$24</f>
        <v>1</v>
      </c>
      <c r="G24" s="74">
        <f>(E24-C24)/C24</f>
        <v>4.1102473257090211E-2</v>
      </c>
      <c r="H24" s="69"/>
      <c r="I24" s="72" t="s">
        <v>90</v>
      </c>
      <c r="J24" s="73">
        <v>74792</v>
      </c>
      <c r="K24" s="74">
        <f>J24/$J$24</f>
        <v>1</v>
      </c>
      <c r="L24" s="73">
        <v>101121</v>
      </c>
      <c r="M24" s="74">
        <f>L24/$L$24</f>
        <v>1</v>
      </c>
      <c r="N24" s="74">
        <f>(L24-J24)/J24</f>
        <v>0.35202962883730882</v>
      </c>
      <c r="O24" s="107"/>
    </row>
    <row r="25" spans="2:16" ht="15" customHeight="1" x14ac:dyDescent="0.25">
      <c r="B25" s="70" t="s">
        <v>66</v>
      </c>
      <c r="C25" s="71"/>
      <c r="D25" s="71"/>
      <c r="E25" s="71"/>
      <c r="F25" s="75"/>
      <c r="G25" s="75"/>
      <c r="H25" s="69"/>
      <c r="I25" s="70" t="s">
        <v>66</v>
      </c>
      <c r="J25" s="71"/>
      <c r="K25" s="71"/>
      <c r="L25" s="71"/>
      <c r="M25" s="75"/>
      <c r="N25" s="75"/>
      <c r="O25" s="107"/>
    </row>
    <row r="26" spans="2:16" ht="15" customHeight="1" x14ac:dyDescent="0.25">
      <c r="B26" s="76" t="s">
        <v>67</v>
      </c>
      <c r="C26" s="77">
        <v>753265</v>
      </c>
      <c r="D26" s="78">
        <f>C26/$C$24</f>
        <v>0.71396413047393192</v>
      </c>
      <c r="E26" s="77">
        <v>789918</v>
      </c>
      <c r="F26" s="78">
        <f>E26/$E$24</f>
        <v>0.71914611197447953</v>
      </c>
      <c r="G26" s="78">
        <f>(E26-C26)/C26</f>
        <v>4.8658838522963363E-2</v>
      </c>
      <c r="H26" s="69"/>
      <c r="I26" s="76" t="s">
        <v>67</v>
      </c>
      <c r="J26" s="77">
        <v>74792</v>
      </c>
      <c r="K26" s="78">
        <f>J26/$J$24</f>
        <v>1</v>
      </c>
      <c r="L26" s="77">
        <v>101121</v>
      </c>
      <c r="M26" s="78">
        <f>L26/$L$24</f>
        <v>1</v>
      </c>
      <c r="N26" s="78">
        <f>(L26-J26)/J26</f>
        <v>0.35202962883730882</v>
      </c>
      <c r="O26" s="107"/>
    </row>
    <row r="27" spans="2:16" ht="15" customHeight="1" x14ac:dyDescent="0.25">
      <c r="B27" s="79" t="s">
        <v>70</v>
      </c>
      <c r="C27" s="80">
        <v>632377</v>
      </c>
      <c r="D27" s="81">
        <f>C27/$C$24</f>
        <v>0.5993833444228972</v>
      </c>
      <c r="E27" s="80">
        <v>651507</v>
      </c>
      <c r="F27" s="81">
        <f>E27/$E$24</f>
        <v>0.59313590268123684</v>
      </c>
      <c r="G27" s="82">
        <f>(E27-C27)/C27</f>
        <v>3.0250942080436195E-2</v>
      </c>
      <c r="H27" s="69"/>
      <c r="I27" s="79" t="s">
        <v>70</v>
      </c>
      <c r="J27" s="80">
        <v>27166</v>
      </c>
      <c r="K27" s="81">
        <f>J27/$J$24</f>
        <v>0.36322066531179803</v>
      </c>
      <c r="L27" s="80">
        <v>33901</v>
      </c>
      <c r="M27" s="81">
        <f>L27/$L$24</f>
        <v>0.33525182701911571</v>
      </c>
      <c r="N27" s="82">
        <f>(L27-J27)/J27</f>
        <v>0.24792019436059781</v>
      </c>
      <c r="O27" s="107"/>
    </row>
    <row r="28" spans="2:16" ht="15" customHeight="1" x14ac:dyDescent="0.25">
      <c r="B28" s="79" t="s">
        <v>71</v>
      </c>
      <c r="C28" s="80">
        <v>113261</v>
      </c>
      <c r="D28" s="81">
        <f>C28/$C$24</f>
        <v>0.10735171736587788</v>
      </c>
      <c r="E28" s="80">
        <v>125189</v>
      </c>
      <c r="F28" s="81">
        <f>E28/$E$24</f>
        <v>0.11397282073832109</v>
      </c>
      <c r="G28" s="82">
        <f>(E28-C28)/C28</f>
        <v>0.10531427411024095</v>
      </c>
      <c r="H28" s="69"/>
      <c r="I28" s="79" t="s">
        <v>71</v>
      </c>
      <c r="J28" s="80">
        <v>28566</v>
      </c>
      <c r="K28" s="81">
        <f>J28/$J$24</f>
        <v>0.3819392448390202</v>
      </c>
      <c r="L28" s="80">
        <v>42916</v>
      </c>
      <c r="M28" s="81">
        <f>L28/$L$24</f>
        <v>0.42440244855173503</v>
      </c>
      <c r="N28" s="82">
        <f>(L28-J28)/J28</f>
        <v>0.50234544563467054</v>
      </c>
      <c r="O28" s="107"/>
    </row>
    <row r="29" spans="2:16" ht="15" customHeight="1" x14ac:dyDescent="0.25">
      <c r="B29" s="79" t="s">
        <v>72</v>
      </c>
      <c r="C29" s="80">
        <v>7627</v>
      </c>
      <c r="D29" s="81">
        <f>C29/$C$24</f>
        <v>7.2290686851568557E-3</v>
      </c>
      <c r="E29" s="80">
        <v>13222</v>
      </c>
      <c r="F29" s="81">
        <f>E29/$E$24</f>
        <v>1.203738855492161E-2</v>
      </c>
      <c r="G29" s="82">
        <f>(E29-C29)/C29</f>
        <v>0.73357807788121143</v>
      </c>
      <c r="H29" s="69"/>
      <c r="I29" s="79" t="s">
        <v>78</v>
      </c>
      <c r="J29" s="80">
        <v>13706</v>
      </c>
      <c r="K29" s="81">
        <f>J29/$J$24</f>
        <v>0.18325489357150498</v>
      </c>
      <c r="L29" s="80">
        <v>16949</v>
      </c>
      <c r="M29" s="81">
        <f>L29/$L$24</f>
        <v>0.16761107979549253</v>
      </c>
      <c r="N29" s="82">
        <f>(L29-J29)/J29</f>
        <v>0.23661170290383773</v>
      </c>
      <c r="O29" s="107"/>
    </row>
    <row r="30" spans="2:16" ht="15" customHeight="1" x14ac:dyDescent="0.25">
      <c r="B30" s="70" t="s">
        <v>73</v>
      </c>
      <c r="C30" s="71"/>
      <c r="D30" s="71"/>
      <c r="E30" s="71"/>
      <c r="F30" s="75"/>
      <c r="G30" s="75"/>
      <c r="H30" s="69"/>
      <c r="I30" s="79" t="s">
        <v>79</v>
      </c>
      <c r="J30" s="80">
        <v>5354</v>
      </c>
      <c r="K30" s="81">
        <f>J30/$J$24</f>
        <v>7.158519627767676E-2</v>
      </c>
      <c r="L30" s="80">
        <v>7355</v>
      </c>
      <c r="M30" s="81">
        <f>L30/$L$24</f>
        <v>7.2734644633656712E-2</v>
      </c>
      <c r="N30" s="82">
        <f>(L30-J30)/J30</f>
        <v>0.37373926036608146</v>
      </c>
      <c r="O30" s="107"/>
    </row>
    <row r="31" spans="2:16" ht="15" customHeight="1" x14ac:dyDescent="0.25">
      <c r="B31" s="76" t="s">
        <v>74</v>
      </c>
      <c r="C31" s="77">
        <v>301781</v>
      </c>
      <c r="D31" s="78">
        <f>C31/$C$24</f>
        <v>0.28603586952606808</v>
      </c>
      <c r="E31" s="77">
        <v>308493</v>
      </c>
      <c r="F31" s="78">
        <f>E31/$E$24</f>
        <v>0.28085388802552053</v>
      </c>
      <c r="G31" s="78">
        <f>(E31-C31)/C31</f>
        <v>2.2241294183530443E-2</v>
      </c>
      <c r="H31" s="69"/>
      <c r="I31" s="70" t="s">
        <v>73</v>
      </c>
      <c r="J31" s="71"/>
      <c r="K31" s="71"/>
      <c r="L31" s="71"/>
      <c r="M31" s="75"/>
      <c r="N31" s="75"/>
      <c r="O31" s="107"/>
    </row>
    <row r="32" spans="2:16" ht="15" customHeight="1" x14ac:dyDescent="0.25">
      <c r="B32" s="83" t="s">
        <v>75</v>
      </c>
      <c r="C32" s="83"/>
      <c r="D32" s="83"/>
      <c r="E32" s="83"/>
      <c r="F32" s="83"/>
      <c r="G32" s="83"/>
      <c r="H32" s="69"/>
      <c r="I32" s="76" t="s">
        <v>74</v>
      </c>
      <c r="J32" s="77">
        <v>0</v>
      </c>
      <c r="K32" s="78">
        <f>J32/$J$24</f>
        <v>0</v>
      </c>
      <c r="L32" s="77">
        <v>0</v>
      </c>
      <c r="M32" s="78">
        <f>L32/$L$24</f>
        <v>0</v>
      </c>
      <c r="N32" s="78" t="str">
        <f>IFERROR((L32-J32)/J32,"-")</f>
        <v>-</v>
      </c>
      <c r="O32" s="107"/>
    </row>
    <row r="33" spans="2:15" ht="15" customHeight="1" x14ac:dyDescent="0.25">
      <c r="B33" s="69"/>
      <c r="C33" s="69"/>
      <c r="D33" s="69"/>
      <c r="E33" s="69"/>
      <c r="F33" s="69"/>
      <c r="G33" s="69"/>
      <c r="H33" s="69"/>
      <c r="I33" s="83" t="s">
        <v>75</v>
      </c>
      <c r="J33" s="83"/>
      <c r="K33" s="83"/>
      <c r="L33" s="83"/>
      <c r="M33" s="83"/>
      <c r="N33" s="83"/>
      <c r="O33" s="107"/>
    </row>
    <row r="34" spans="2:15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2:15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2:15" x14ac:dyDescent="0.25">
      <c r="B36" s="44" t="s">
        <v>93</v>
      </c>
      <c r="C36" s="44"/>
      <c r="D36" s="44"/>
      <c r="E36" s="44"/>
      <c r="F36" s="44"/>
      <c r="G36" s="44"/>
      <c r="H36" s="65"/>
      <c r="I36" s="65"/>
    </row>
    <row r="37" spans="2:15" ht="18" customHeight="1" x14ac:dyDescent="0.25">
      <c r="B37" s="44"/>
      <c r="C37" s="44"/>
      <c r="D37" s="44"/>
      <c r="E37" s="44"/>
      <c r="F37" s="44"/>
      <c r="G37" s="44"/>
      <c r="H37" s="65"/>
      <c r="I37" s="65"/>
    </row>
    <row r="38" spans="2:15" ht="38.25" x14ac:dyDescent="0.25">
      <c r="B38" s="66" t="s">
        <v>63</v>
      </c>
      <c r="C38" s="46" t="str">
        <f>actualizaciones!$A$3</f>
        <v>acum. febrero 2013</v>
      </c>
      <c r="D38" s="67" t="s">
        <v>49</v>
      </c>
      <c r="E38" s="46" t="str">
        <f>actualizaciones!$A$2</f>
        <v>acum. febrero 2014</v>
      </c>
      <c r="F38" s="67" t="s">
        <v>49</v>
      </c>
      <c r="G38" s="68" t="s">
        <v>50</v>
      </c>
      <c r="H38" s="65"/>
      <c r="I38" s="65"/>
    </row>
    <row r="39" spans="2:15" ht="15" customHeight="1" x14ac:dyDescent="0.25">
      <c r="B39" s="70" t="s">
        <v>64</v>
      </c>
      <c r="C39" s="71"/>
      <c r="D39" s="71"/>
      <c r="E39" s="71"/>
      <c r="F39" s="71"/>
      <c r="G39" s="71"/>
      <c r="H39" s="65"/>
      <c r="I39" s="65"/>
    </row>
    <row r="40" spans="2:15" ht="15" customHeight="1" x14ac:dyDescent="0.25">
      <c r="B40" s="72" t="s">
        <v>90</v>
      </c>
      <c r="C40" s="73">
        <v>6641188</v>
      </c>
      <c r="D40" s="74">
        <f>C40/$C$40</f>
        <v>1</v>
      </c>
      <c r="E40" s="73">
        <v>6927926</v>
      </c>
      <c r="F40" s="74">
        <f>E40/$E$40</f>
        <v>1</v>
      </c>
      <c r="G40" s="74">
        <f>E40/C40-1</f>
        <v>4.3175708924367173E-2</v>
      </c>
      <c r="H40" s="65"/>
      <c r="I40" s="65"/>
    </row>
    <row r="41" spans="2:15" ht="15" customHeight="1" x14ac:dyDescent="0.25">
      <c r="B41" s="70" t="s">
        <v>66</v>
      </c>
      <c r="C41" s="71"/>
      <c r="D41" s="71"/>
      <c r="E41" s="71"/>
      <c r="F41" s="75"/>
      <c r="G41" s="75"/>
      <c r="H41" s="65"/>
      <c r="I41" s="65"/>
    </row>
    <row r="42" spans="2:15" ht="15" customHeight="1" x14ac:dyDescent="0.25">
      <c r="B42" s="76" t="s">
        <v>67</v>
      </c>
      <c r="C42" s="77">
        <v>3969413</v>
      </c>
      <c r="D42" s="78">
        <f t="shared" ref="D42:D47" si="3">C42/$C$40</f>
        <v>0.59769622543436507</v>
      </c>
      <c r="E42" s="77">
        <v>4276000</v>
      </c>
      <c r="F42" s="78">
        <f t="shared" ref="F42:F47" si="4">E42/$E$40</f>
        <v>0.61721213534902075</v>
      </c>
      <c r="G42" s="78">
        <f t="shared" ref="G42:G47" si="5">E42/C42-1</f>
        <v>7.7237364819433107E-2</v>
      </c>
      <c r="H42" s="65"/>
      <c r="I42" s="65"/>
    </row>
    <row r="43" spans="2:15" ht="15" customHeight="1" x14ac:dyDescent="0.25">
      <c r="B43" s="79" t="s">
        <v>68</v>
      </c>
      <c r="C43" s="80">
        <v>576864</v>
      </c>
      <c r="D43" s="81">
        <f t="shared" si="3"/>
        <v>8.6861567538819864E-2</v>
      </c>
      <c r="E43" s="80">
        <v>607346</v>
      </c>
      <c r="F43" s="81">
        <f t="shared" si="4"/>
        <v>8.7666352094407471E-2</v>
      </c>
      <c r="G43" s="82">
        <f t="shared" si="5"/>
        <v>5.2840877572530198E-2</v>
      </c>
      <c r="H43" s="65"/>
      <c r="I43" s="65"/>
    </row>
    <row r="44" spans="2:15" ht="15" customHeight="1" x14ac:dyDescent="0.25">
      <c r="B44" s="79" t="s">
        <v>69</v>
      </c>
      <c r="C44" s="80">
        <v>2469253</v>
      </c>
      <c r="D44" s="81">
        <f t="shared" si="3"/>
        <v>0.37180892936625193</v>
      </c>
      <c r="E44" s="80">
        <v>2711646</v>
      </c>
      <c r="F44" s="81">
        <f t="shared" si="4"/>
        <v>0.39140804910445059</v>
      </c>
      <c r="G44" s="82">
        <f t="shared" si="5"/>
        <v>9.8164505621740616E-2</v>
      </c>
      <c r="H44" s="65"/>
      <c r="I44" s="65"/>
    </row>
    <row r="45" spans="2:15" ht="15" customHeight="1" x14ac:dyDescent="0.25">
      <c r="B45" s="79" t="s">
        <v>71</v>
      </c>
      <c r="C45" s="80">
        <v>814976</v>
      </c>
      <c r="D45" s="81">
        <f t="shared" si="3"/>
        <v>0.12271539369161059</v>
      </c>
      <c r="E45" s="80">
        <v>834517</v>
      </c>
      <c r="F45" s="81">
        <f t="shared" si="4"/>
        <v>0.12045697370324106</v>
      </c>
      <c r="G45" s="82">
        <f t="shared" si="5"/>
        <v>2.3977393199309027E-2</v>
      </c>
      <c r="H45" s="65"/>
      <c r="I45" s="65"/>
    </row>
    <row r="46" spans="2:15" ht="15" customHeight="1" x14ac:dyDescent="0.25">
      <c r="B46" s="79" t="s">
        <v>78</v>
      </c>
      <c r="C46" s="80">
        <v>73848</v>
      </c>
      <c r="D46" s="81">
        <f t="shared" si="3"/>
        <v>1.1119697258984387E-2</v>
      </c>
      <c r="E46" s="80">
        <v>81807</v>
      </c>
      <c r="F46" s="81">
        <f t="shared" si="4"/>
        <v>1.180829587383006E-2</v>
      </c>
      <c r="G46" s="82">
        <f t="shared" si="5"/>
        <v>0.10777543061423467</v>
      </c>
      <c r="H46" s="65"/>
      <c r="I46" s="65"/>
    </row>
    <row r="47" spans="2:15" ht="15" customHeight="1" x14ac:dyDescent="0.25">
      <c r="B47" s="79" t="s">
        <v>79</v>
      </c>
      <c r="C47" s="80">
        <v>34472</v>
      </c>
      <c r="D47" s="81">
        <f t="shared" si="3"/>
        <v>5.1906375786982687E-3</v>
      </c>
      <c r="E47" s="80">
        <v>40684</v>
      </c>
      <c r="F47" s="81">
        <f t="shared" si="4"/>
        <v>5.8724645730915716E-3</v>
      </c>
      <c r="G47" s="82">
        <f t="shared" si="5"/>
        <v>0.18020422371779987</v>
      </c>
      <c r="H47" s="65"/>
      <c r="I47" s="65"/>
    </row>
    <row r="48" spans="2:15" ht="15" customHeight="1" x14ac:dyDescent="0.25">
      <c r="B48" s="70" t="s">
        <v>73</v>
      </c>
      <c r="C48" s="71"/>
      <c r="D48" s="71"/>
      <c r="E48" s="71"/>
      <c r="F48" s="75"/>
      <c r="G48" s="75"/>
      <c r="H48" s="65"/>
      <c r="I48" s="65"/>
    </row>
    <row r="49" spans="2:9" ht="15" customHeight="1" x14ac:dyDescent="0.25">
      <c r="B49" s="76" t="s">
        <v>74</v>
      </c>
      <c r="C49" s="77">
        <v>2671775</v>
      </c>
      <c r="D49" s="78">
        <f>C49/$C$40</f>
        <v>0.40230377456563493</v>
      </c>
      <c r="E49" s="77">
        <v>2651926</v>
      </c>
      <c r="F49" s="78">
        <f>E49/$E$40</f>
        <v>0.38278786465097925</v>
      </c>
      <c r="G49" s="78">
        <f>E49/C49-1</f>
        <v>-7.4291435468929468E-3</v>
      </c>
      <c r="H49" s="65"/>
      <c r="I49" s="65"/>
    </row>
    <row r="50" spans="2:9" ht="15" customHeight="1" x14ac:dyDescent="0.25">
      <c r="B50" s="83" t="s">
        <v>75</v>
      </c>
      <c r="C50" s="83"/>
      <c r="D50" s="83"/>
      <c r="E50" s="83"/>
      <c r="F50" s="83"/>
      <c r="G50" s="83"/>
      <c r="H50" s="65"/>
      <c r="I50" s="65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15"/>
  <sheetViews>
    <sheetView showGridLines="0" showRowColHeaders="0" zoomScaleNormal="100" workbookViewId="0">
      <selection activeCell="N49" sqref="N49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94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20"/>
      <c r="O6" s="20"/>
      <c r="P6" s="20"/>
    </row>
    <row r="7" spans="2:18" ht="30" customHeight="1" x14ac:dyDescent="0.25">
      <c r="B7" s="17"/>
      <c r="C7" s="21" t="s">
        <v>95</v>
      </c>
      <c r="D7" s="21" t="s">
        <v>32</v>
      </c>
      <c r="E7" s="22" t="s">
        <v>95</v>
      </c>
      <c r="F7" s="22" t="s">
        <v>32</v>
      </c>
      <c r="G7" s="21" t="s">
        <v>95</v>
      </c>
      <c r="H7" s="21" t="s">
        <v>32</v>
      </c>
      <c r="I7" s="22" t="s">
        <v>95</v>
      </c>
      <c r="J7" s="22" t="s">
        <v>32</v>
      </c>
      <c r="K7" s="21" t="s">
        <v>95</v>
      </c>
      <c r="L7" s="21" t="s">
        <v>32</v>
      </c>
      <c r="N7" s="20"/>
      <c r="O7" s="20"/>
      <c r="P7" s="20"/>
    </row>
    <row r="8" spans="2:18" x14ac:dyDescent="0.25">
      <c r="B8" s="23" t="s">
        <v>43</v>
      </c>
      <c r="C8" s="108">
        <v>73.099999999999994</v>
      </c>
      <c r="D8" s="25">
        <f t="shared" ref="D8" si="0">C8/C21-1</f>
        <v>6.4821558630735465E-2</v>
      </c>
      <c r="E8" s="109">
        <v>72.61</v>
      </c>
      <c r="F8" s="27">
        <f t="shared" ref="F8" si="1">E8/E21-1</f>
        <v>7.0644287015199092E-2</v>
      </c>
      <c r="G8" s="108">
        <v>75.78</v>
      </c>
      <c r="H8" s="25">
        <f t="shared" ref="H8:H9" si="2">G8/G21-1</f>
        <v>3.8973110150402279E-2</v>
      </c>
      <c r="I8" s="109">
        <v>75.98</v>
      </c>
      <c r="J8" s="27">
        <f t="shared" ref="J8:J9" si="3">I8/I21-1</f>
        <v>3.6805458275905201E-2</v>
      </c>
      <c r="K8" s="108">
        <v>66.349999999999994</v>
      </c>
      <c r="L8" s="25">
        <f t="shared" ref="L8:L9" si="4">K8/K21-1</f>
        <v>0.21633716750539178</v>
      </c>
    </row>
    <row r="9" spans="2:18" x14ac:dyDescent="0.25">
      <c r="B9" s="23" t="s">
        <v>44</v>
      </c>
      <c r="C9" s="108">
        <v>71.849999999999994</v>
      </c>
      <c r="D9" s="25">
        <f>C9/C22-1</f>
        <v>5.0159505127413739E-2</v>
      </c>
      <c r="E9" s="109">
        <v>73.569999999999993</v>
      </c>
      <c r="F9" s="27">
        <f>E9/E22-1</f>
        <v>5.5368931959943524E-2</v>
      </c>
      <c r="G9" s="108">
        <v>73.31</v>
      </c>
      <c r="H9" s="25">
        <f t="shared" si="2"/>
        <v>2.5620660993127986E-2</v>
      </c>
      <c r="I9" s="109">
        <v>74.72</v>
      </c>
      <c r="J9" s="27">
        <f t="shared" si="3"/>
        <v>5.9419062142864965E-2</v>
      </c>
      <c r="K9" s="108">
        <v>63.96</v>
      </c>
      <c r="L9" s="25">
        <f t="shared" si="4"/>
        <v>0.41056745898895208</v>
      </c>
    </row>
    <row r="10" spans="2:18" ht="28.5" customHeight="1" x14ac:dyDescent="0.25">
      <c r="B10" s="29" t="str">
        <f>actualizaciones!$A$2</f>
        <v>acum. febrero 2014</v>
      </c>
      <c r="C10" s="110">
        <v>72.44320995025646</v>
      </c>
      <c r="D10" s="31">
        <v>5.7096388664530817E-2</v>
      </c>
      <c r="E10" s="111">
        <v>73.111058161797345</v>
      </c>
      <c r="F10" s="33">
        <v>6.2464904867907567E-2</v>
      </c>
      <c r="G10" s="111">
        <v>74.479071094146008</v>
      </c>
      <c r="H10" s="33">
        <v>3.198131160062534E-2</v>
      </c>
      <c r="I10" s="111">
        <v>75.318130889312798</v>
      </c>
      <c r="J10" s="33">
        <v>4.847333387769015E-2</v>
      </c>
      <c r="K10" s="111">
        <v>65.093629101302241</v>
      </c>
      <c r="L10" s="33">
        <v>0.30940962914361458</v>
      </c>
      <c r="O10" s="20"/>
      <c r="P10" s="20"/>
      <c r="Q10" s="20"/>
      <c r="R10" s="20"/>
    </row>
    <row r="11" spans="2:18" outlineLevel="1" x14ac:dyDescent="0.25">
      <c r="B11" s="23" t="s">
        <v>33</v>
      </c>
      <c r="C11" s="108">
        <v>67.241166214435452</v>
      </c>
      <c r="D11" s="25">
        <f t="shared" ref="D11:D20" si="5">C11/C24-1</f>
        <v>8.6070374047204412E-2</v>
      </c>
      <c r="E11" s="109">
        <v>68.25</v>
      </c>
      <c r="F11" s="27">
        <f t="shared" ref="F11:F22" si="6">E11/E24-1</f>
        <v>7.7837812380407323E-2</v>
      </c>
      <c r="G11" s="108">
        <v>69.290000000000006</v>
      </c>
      <c r="H11" s="25">
        <f t="shared" ref="H11:H22" si="7">G11/G24-1</f>
        <v>6.597486415417686E-2</v>
      </c>
      <c r="I11" s="109">
        <v>68.260000000000005</v>
      </c>
      <c r="J11" s="27">
        <f t="shared" ref="J11:J22" si="8">I11/I24-1</f>
        <v>0.104051913684998</v>
      </c>
      <c r="K11" s="108">
        <v>60.03</v>
      </c>
      <c r="L11" s="25">
        <f t="shared" ref="L11:L22" si="9">K11/K24-1</f>
        <v>0.36754221902017292</v>
      </c>
    </row>
    <row r="12" spans="2:18" outlineLevel="1" x14ac:dyDescent="0.25">
      <c r="B12" s="23" t="s">
        <v>34</v>
      </c>
      <c r="C12" s="108">
        <v>70.404432358662547</v>
      </c>
      <c r="D12" s="25">
        <f t="shared" si="5"/>
        <v>9.7913789237438653E-2</v>
      </c>
      <c r="E12" s="109">
        <v>71.349999999999994</v>
      </c>
      <c r="F12" s="27">
        <f t="shared" si="6"/>
        <v>5.8205392920907872E-2</v>
      </c>
      <c r="G12" s="108">
        <v>72.66</v>
      </c>
      <c r="H12" s="25">
        <f t="shared" si="7"/>
        <v>4.5819157315834635E-2</v>
      </c>
      <c r="I12" s="109">
        <v>73.209999999999994</v>
      </c>
      <c r="J12" s="27">
        <f t="shared" si="8"/>
        <v>0.26478396874453303</v>
      </c>
      <c r="K12" s="108">
        <v>60.54</v>
      </c>
      <c r="L12" s="25">
        <f t="shared" si="9"/>
        <v>0.3525232171018049</v>
      </c>
    </row>
    <row r="13" spans="2:18" outlineLevel="1" x14ac:dyDescent="0.25">
      <c r="B13" s="23" t="s">
        <v>35</v>
      </c>
      <c r="C13" s="108">
        <v>65.069999999999993</v>
      </c>
      <c r="D13" s="25">
        <f t="shared" si="5"/>
        <v>4.0099119749046785E-2</v>
      </c>
      <c r="E13" s="109">
        <v>70.77</v>
      </c>
      <c r="F13" s="27">
        <f t="shared" si="6"/>
        <v>4.774152503291984E-2</v>
      </c>
      <c r="G13" s="108">
        <v>68.849999999999994</v>
      </c>
      <c r="H13" s="25">
        <f t="shared" si="7"/>
        <v>8.719588579677362E-3</v>
      </c>
      <c r="I13" s="109">
        <v>55.08</v>
      </c>
      <c r="J13" s="27">
        <f t="shared" si="8"/>
        <v>9.1252930822038225E-2</v>
      </c>
      <c r="K13" s="108">
        <v>40.18</v>
      </c>
      <c r="L13" s="25">
        <f t="shared" si="9"/>
        <v>-2.4859081419624229E-2</v>
      </c>
    </row>
    <row r="14" spans="2:18" outlineLevel="1" x14ac:dyDescent="0.25">
      <c r="B14" s="23" t="s">
        <v>36</v>
      </c>
      <c r="C14" s="108">
        <v>61.551631071323087</v>
      </c>
      <c r="D14" s="25">
        <f t="shared" si="5"/>
        <v>3.2834518463809248E-2</v>
      </c>
      <c r="E14" s="109">
        <v>64.034689778138898</v>
      </c>
      <c r="F14" s="27">
        <f t="shared" si="6"/>
        <v>2.0167300322105008E-2</v>
      </c>
      <c r="G14" s="108">
        <v>68.561235107987002</v>
      </c>
      <c r="H14" s="25">
        <f t="shared" si="7"/>
        <v>4.3926629775310255E-2</v>
      </c>
      <c r="I14" s="109">
        <v>55.327145732852372</v>
      </c>
      <c r="J14" s="27">
        <f t="shared" si="8"/>
        <v>3.170083156978265E-2</v>
      </c>
      <c r="K14" s="108">
        <v>35.300670971008991</v>
      </c>
      <c r="L14" s="25">
        <f t="shared" si="9"/>
        <v>1.9826785982699491E-2</v>
      </c>
    </row>
    <row r="15" spans="2:18" outlineLevel="1" x14ac:dyDescent="0.25">
      <c r="B15" s="23" t="s">
        <v>37</v>
      </c>
      <c r="C15" s="108">
        <v>72.48</v>
      </c>
      <c r="D15" s="25">
        <f t="shared" si="5"/>
        <v>2.9399233063485353E-2</v>
      </c>
      <c r="E15" s="109">
        <v>76.8092058562071</v>
      </c>
      <c r="F15" s="27">
        <f t="shared" si="6"/>
        <v>4.9173881746943593E-2</v>
      </c>
      <c r="G15" s="108">
        <v>78.201538747149357</v>
      </c>
      <c r="H15" s="25">
        <f t="shared" si="7"/>
        <v>7.5901465387135936E-3</v>
      </c>
      <c r="I15" s="109">
        <v>65.570304747386132</v>
      </c>
      <c r="J15" s="27">
        <f t="shared" si="8"/>
        <v>0.11472532971318694</v>
      </c>
      <c r="K15" s="108">
        <v>35.472844663881503</v>
      </c>
      <c r="L15" s="25">
        <f t="shared" si="9"/>
        <v>6.9013141199280703E-2</v>
      </c>
    </row>
    <row r="16" spans="2:18" outlineLevel="1" x14ac:dyDescent="0.25">
      <c r="B16" s="23" t="s">
        <v>38</v>
      </c>
      <c r="C16" s="108">
        <v>66.696694950418831</v>
      </c>
      <c r="D16" s="25">
        <f t="shared" si="5"/>
        <v>2.1781654464190225E-3</v>
      </c>
      <c r="E16" s="109">
        <v>69.013670744519359</v>
      </c>
      <c r="F16" s="27">
        <f t="shared" si="6"/>
        <v>-2.556400440382578E-2</v>
      </c>
      <c r="G16" s="108">
        <v>75.642554695672374</v>
      </c>
      <c r="H16" s="25">
        <f t="shared" si="7"/>
        <v>-8.002726510546565E-3</v>
      </c>
      <c r="I16" s="109">
        <v>58.343520342858788</v>
      </c>
      <c r="J16" s="27">
        <f t="shared" si="8"/>
        <v>0.41786707096330877</v>
      </c>
      <c r="K16" s="108">
        <v>37.475956531859893</v>
      </c>
      <c r="L16" s="25">
        <f t="shared" si="9"/>
        <v>6.8752250746247912E-2</v>
      </c>
    </row>
    <row r="17" spans="2:18" outlineLevel="1" x14ac:dyDescent="0.25">
      <c r="B17" s="23" t="s">
        <v>39</v>
      </c>
      <c r="C17" s="108">
        <v>56.37</v>
      </c>
      <c r="D17" s="25">
        <f t="shared" si="5"/>
        <v>6.1974951758105856E-3</v>
      </c>
      <c r="E17" s="109">
        <v>60.575466176101678</v>
      </c>
      <c r="F17" s="27">
        <f t="shared" si="6"/>
        <v>1.8783376002375896E-2</v>
      </c>
      <c r="G17" s="108">
        <v>60.399029139953861</v>
      </c>
      <c r="H17" s="25">
        <f t="shared" si="7"/>
        <v>4.466240586482817E-3</v>
      </c>
      <c r="I17" s="109">
        <v>49.954471805996334</v>
      </c>
      <c r="J17" s="27">
        <f t="shared" si="8"/>
        <v>-3.7922290375273837E-2</v>
      </c>
      <c r="K17" s="108">
        <v>33.51372549019608</v>
      </c>
      <c r="L17" s="25">
        <f t="shared" si="9"/>
        <v>-0.11043449126917904</v>
      </c>
      <c r="N17" s="28"/>
      <c r="O17" s="28"/>
      <c r="P17" s="28"/>
    </row>
    <row r="18" spans="2:18" outlineLevel="1" x14ac:dyDescent="0.25">
      <c r="B18" s="23" t="s">
        <v>40</v>
      </c>
      <c r="C18" s="108">
        <v>52.56</v>
      </c>
      <c r="D18" s="25">
        <f t="shared" si="5"/>
        <v>5.792995354593633E-2</v>
      </c>
      <c r="E18" s="109">
        <v>57.893124087945644</v>
      </c>
      <c r="F18" s="27">
        <f t="shared" si="6"/>
        <v>6.8299492040645005E-2</v>
      </c>
      <c r="G18" s="108">
        <v>55.372920099213445</v>
      </c>
      <c r="H18" s="25">
        <f t="shared" si="7"/>
        <v>7.7002853583319375E-2</v>
      </c>
      <c r="I18" s="109">
        <v>43.83535726457626</v>
      </c>
      <c r="J18" s="27">
        <f t="shared" si="8"/>
        <v>-6.3686660899215708E-2</v>
      </c>
      <c r="K18" s="108">
        <v>35.631878557874764</v>
      </c>
      <c r="L18" s="25">
        <f t="shared" si="9"/>
        <v>-0.1324387851425467</v>
      </c>
    </row>
    <row r="19" spans="2:18" outlineLevel="1" x14ac:dyDescent="0.25">
      <c r="B19" s="23" t="s">
        <v>41</v>
      </c>
      <c r="C19" s="108">
        <v>57.95</v>
      </c>
      <c r="D19" s="25">
        <f t="shared" si="5"/>
        <v>-2.7289428825036488E-2</v>
      </c>
      <c r="E19" s="109">
        <v>60.420436491345427</v>
      </c>
      <c r="F19" s="27">
        <f t="shared" si="6"/>
        <v>-4.8010880324479643E-2</v>
      </c>
      <c r="G19" s="108">
        <v>62.529826349085042</v>
      </c>
      <c r="H19" s="25">
        <f t="shared" si="7"/>
        <v>-5.4807036458219827E-3</v>
      </c>
      <c r="I19" s="109">
        <v>50.31481407089008</v>
      </c>
      <c r="J19" s="27">
        <f t="shared" si="8"/>
        <v>-8.5502494785236749E-2</v>
      </c>
      <c r="K19" s="108">
        <v>37.82483660130719</v>
      </c>
      <c r="L19" s="25">
        <f t="shared" si="9"/>
        <v>-4.0601233833853279E-2</v>
      </c>
    </row>
    <row r="20" spans="2:18" outlineLevel="1" x14ac:dyDescent="0.25">
      <c r="B20" s="23" t="s">
        <v>42</v>
      </c>
      <c r="C20" s="108">
        <v>67.652654889850609</v>
      </c>
      <c r="D20" s="25">
        <f t="shared" si="5"/>
        <v>3.9729364095761888E-2</v>
      </c>
      <c r="E20" s="109">
        <v>68.174111008310646</v>
      </c>
      <c r="F20" s="27">
        <f t="shared" si="6"/>
        <v>3.1686633067870007E-2</v>
      </c>
      <c r="G20" s="108">
        <v>72.101355487897578</v>
      </c>
      <c r="H20" s="25">
        <f t="shared" si="7"/>
        <v>5.3759024994078253E-2</v>
      </c>
      <c r="I20" s="109">
        <v>68.28</v>
      </c>
      <c r="J20" s="27">
        <f t="shared" si="8"/>
        <v>-2.1100813701886434E-2</v>
      </c>
      <c r="K20" s="108">
        <v>43.50664136622391</v>
      </c>
      <c r="L20" s="25">
        <f t="shared" si="9"/>
        <v>0.14141628714290277</v>
      </c>
    </row>
    <row r="21" spans="2:18" outlineLevel="1" x14ac:dyDescent="0.25">
      <c r="B21" s="23" t="s">
        <v>43</v>
      </c>
      <c r="C21" s="108">
        <v>68.650000000000006</v>
      </c>
      <c r="D21" s="25">
        <f>C21/C34-1</f>
        <v>-5.5791788849200774E-2</v>
      </c>
      <c r="E21" s="109">
        <v>67.81897674196361</v>
      </c>
      <c r="F21" s="27">
        <f t="shared" si="6"/>
        <v>-8.2358170216706772E-2</v>
      </c>
      <c r="G21" s="108">
        <v>72.937402575346781</v>
      </c>
      <c r="H21" s="25">
        <f t="shared" si="7"/>
        <v>-3.2566068130712056E-2</v>
      </c>
      <c r="I21" s="109">
        <v>73.28279321209061</v>
      </c>
      <c r="J21" s="27">
        <f t="shared" si="8"/>
        <v>-5.8129939006520748E-2</v>
      </c>
      <c r="K21" s="108">
        <v>54.549019607843135</v>
      </c>
      <c r="L21" s="25">
        <f t="shared" si="9"/>
        <v>-5.3405626582148646E-2</v>
      </c>
    </row>
    <row r="22" spans="2:18" outlineLevel="1" x14ac:dyDescent="0.25">
      <c r="B22" s="23" t="s">
        <v>44</v>
      </c>
      <c r="C22" s="108">
        <v>68.418178047422018</v>
      </c>
      <c r="D22" s="25">
        <f>C22/C35-1</f>
        <v>-2.1276534903934996E-2</v>
      </c>
      <c r="E22" s="109">
        <v>69.710219594366777</v>
      </c>
      <c r="F22" s="27">
        <f t="shared" si="6"/>
        <v>-5.743101624255742E-2</v>
      </c>
      <c r="G22" s="108">
        <v>71.478669246983131</v>
      </c>
      <c r="H22" s="25">
        <f t="shared" si="7"/>
        <v>-6.0963469899978362E-3</v>
      </c>
      <c r="I22" s="109">
        <v>70.52921989988117</v>
      </c>
      <c r="J22" s="27">
        <f t="shared" si="8"/>
        <v>-3.6799417313490457E-2</v>
      </c>
      <c r="K22" s="108">
        <v>45.343453510436433</v>
      </c>
      <c r="L22" s="25">
        <f t="shared" si="9"/>
        <v>7.0435203129421753E-2</v>
      </c>
    </row>
    <row r="23" spans="2:18" ht="15" customHeight="1" x14ac:dyDescent="0.25">
      <c r="B23" s="95">
        <v>2013</v>
      </c>
      <c r="C23" s="112">
        <v>64.58131253771289</v>
      </c>
      <c r="D23" s="113">
        <f>C23/C36-1</f>
        <v>2.2569885005343293E-2</v>
      </c>
      <c r="E23" s="112">
        <v>67.075670315590656</v>
      </c>
      <c r="F23" s="113">
        <f>E23/E36-1</f>
        <v>1.1138119115006173E-2</v>
      </c>
      <c r="G23" s="112">
        <v>69.001409028977648</v>
      </c>
      <c r="H23" s="113">
        <f>G23/G36-1</f>
        <v>1.9968403316671823E-2</v>
      </c>
      <c r="I23" s="112">
        <v>60.932257213974076</v>
      </c>
      <c r="J23" s="113">
        <f>I23/I36-1</f>
        <v>4.8920742278788731E-2</v>
      </c>
      <c r="K23" s="112">
        <v>43.230072873569533</v>
      </c>
      <c r="L23" s="113">
        <f>K23/K36-1</f>
        <v>6.3290127666226326E-2</v>
      </c>
      <c r="O23" s="20"/>
      <c r="P23" s="20"/>
      <c r="Q23" s="20"/>
      <c r="R23" s="20"/>
    </row>
    <row r="24" spans="2:18" hidden="1" outlineLevel="1" x14ac:dyDescent="0.25">
      <c r="B24" s="23" t="s">
        <v>33</v>
      </c>
      <c r="C24" s="108">
        <v>61.912347322267458</v>
      </c>
      <c r="D24" s="25">
        <f t="shared" ref="D24:D33" si="10">C24/C37-1</f>
        <v>9.7107755442673582E-3</v>
      </c>
      <c r="E24" s="109">
        <v>63.321215136505295</v>
      </c>
      <c r="F24" s="27">
        <f t="shared" ref="F24:F35" si="11">E24/E37-1</f>
        <v>-1.2120490794252148E-2</v>
      </c>
      <c r="G24" s="108">
        <v>65.001532709666478</v>
      </c>
      <c r="H24" s="25">
        <f t="shared" ref="H24:H35" si="12">G24/G37-1</f>
        <v>3.7719834838934041E-3</v>
      </c>
      <c r="I24" s="109">
        <v>61.826802846768643</v>
      </c>
      <c r="J24" s="27">
        <f t="shared" ref="J24:J35" si="13">I24/I37-1</f>
        <v>-4.0928276245753792E-2</v>
      </c>
      <c r="K24" s="108">
        <v>43.896268184693234</v>
      </c>
      <c r="L24" s="25">
        <f t="shared" ref="L24:L35" si="14">K24/K37-1</f>
        <v>-9.4545950554134728E-2</v>
      </c>
    </row>
    <row r="25" spans="2:18" hidden="1" outlineLevel="1" x14ac:dyDescent="0.25">
      <c r="B25" s="23" t="s">
        <v>34</v>
      </c>
      <c r="C25" s="108">
        <v>64.125647249190934</v>
      </c>
      <c r="D25" s="25">
        <f t="shared" si="10"/>
        <v>-4.1115854240655003E-2</v>
      </c>
      <c r="E25" s="109">
        <v>67.425473804340001</v>
      </c>
      <c r="F25" s="27">
        <f t="shared" si="11"/>
        <v>-3.4018999937822314E-2</v>
      </c>
      <c r="G25" s="108">
        <v>69.476638950166858</v>
      </c>
      <c r="H25" s="25">
        <f t="shared" si="12"/>
        <v>-2.1455789434269623E-2</v>
      </c>
      <c r="I25" s="109">
        <v>57.883402864973604</v>
      </c>
      <c r="J25" s="27">
        <f t="shared" si="13"/>
        <v>-0.11776554084783408</v>
      </c>
      <c r="K25" s="108">
        <v>44.760784313725487</v>
      </c>
      <c r="L25" s="25">
        <f t="shared" si="14"/>
        <v>-0.14741363211951453</v>
      </c>
    </row>
    <row r="26" spans="2:18" hidden="1" outlineLevel="1" x14ac:dyDescent="0.25">
      <c r="B26" s="23" t="s">
        <v>35</v>
      </c>
      <c r="C26" s="108">
        <v>62.561345129971812</v>
      </c>
      <c r="D26" s="25">
        <f t="shared" si="10"/>
        <v>-9.3667949581899279E-4</v>
      </c>
      <c r="E26" s="109">
        <v>67.545285081429242</v>
      </c>
      <c r="F26" s="27">
        <f t="shared" si="11"/>
        <v>-3.3548646710126806E-2</v>
      </c>
      <c r="G26" s="108">
        <v>68.254845825829449</v>
      </c>
      <c r="H26" s="25">
        <f t="shared" si="12"/>
        <v>1.4489385045027392E-2</v>
      </c>
      <c r="I26" s="109">
        <v>50.474091243455689</v>
      </c>
      <c r="J26" s="27">
        <f t="shared" si="13"/>
        <v>6.1941747179795614E-2</v>
      </c>
      <c r="K26" s="108">
        <v>41.204301075268816</v>
      </c>
      <c r="L26" s="25">
        <f t="shared" si="14"/>
        <v>-0.11331394286058061</v>
      </c>
    </row>
    <row r="27" spans="2:18" hidden="1" outlineLevel="1" x14ac:dyDescent="0.25">
      <c r="B27" s="23" t="s">
        <v>36</v>
      </c>
      <c r="C27" s="108">
        <v>59.594862459546924</v>
      </c>
      <c r="D27" s="25">
        <f t="shared" si="10"/>
        <v>-3.3821159583392824E-2</v>
      </c>
      <c r="E27" s="109">
        <v>62.768812289828098</v>
      </c>
      <c r="F27" s="27">
        <f t="shared" si="11"/>
        <v>-7.1737182826790535E-2</v>
      </c>
      <c r="G27" s="108">
        <v>65.676296736240744</v>
      </c>
      <c r="H27" s="25">
        <f t="shared" si="12"/>
        <v>1.9592429759840435E-4</v>
      </c>
      <c r="I27" s="109">
        <v>53.627121390092753</v>
      </c>
      <c r="J27" s="27">
        <f t="shared" si="13"/>
        <v>1.481047358320442E-3</v>
      </c>
      <c r="K27" s="108">
        <v>34.614379084967318</v>
      </c>
      <c r="L27" s="25">
        <f t="shared" si="14"/>
        <v>-0.25773672021586735</v>
      </c>
    </row>
    <row r="28" spans="2:18" hidden="1" outlineLevel="1" x14ac:dyDescent="0.25">
      <c r="B28" s="23" t="s">
        <v>37</v>
      </c>
      <c r="C28" s="108">
        <v>70.41</v>
      </c>
      <c r="D28" s="25">
        <f t="shared" si="10"/>
        <v>-2.48886915669152E-2</v>
      </c>
      <c r="E28" s="109">
        <v>73.209224126237984</v>
      </c>
      <c r="F28" s="27">
        <f t="shared" si="11"/>
        <v>-3.9375093475423339E-2</v>
      </c>
      <c r="G28" s="108">
        <v>77.612448886869601</v>
      </c>
      <c r="H28" s="25">
        <f t="shared" si="12"/>
        <v>1.6934602815377398E-2</v>
      </c>
      <c r="I28" s="109">
        <v>58.821938462865141</v>
      </c>
      <c r="J28" s="27">
        <f t="shared" si="13"/>
        <v>-9.6159519624075873E-2</v>
      </c>
      <c r="K28" s="108">
        <v>33.182795698924728</v>
      </c>
      <c r="L28" s="25">
        <f t="shared" si="14"/>
        <v>4.578618654033173E-2</v>
      </c>
    </row>
    <row r="29" spans="2:18" hidden="1" outlineLevel="1" x14ac:dyDescent="0.25">
      <c r="B29" s="23" t="s">
        <v>38</v>
      </c>
      <c r="C29" s="108">
        <v>66.551734262449102</v>
      </c>
      <c r="D29" s="25">
        <f t="shared" si="10"/>
        <v>5.2977605104920222E-4</v>
      </c>
      <c r="E29" s="109">
        <v>70.824221453658211</v>
      </c>
      <c r="F29" s="27">
        <f t="shared" si="11"/>
        <v>-2.7940962755171439E-2</v>
      </c>
      <c r="G29" s="108">
        <v>76.252784878724341</v>
      </c>
      <c r="H29" s="25">
        <f t="shared" si="12"/>
        <v>6.423984478331235E-2</v>
      </c>
      <c r="I29" s="109">
        <v>41.14879422597761</v>
      </c>
      <c r="J29" s="27">
        <f t="shared" si="13"/>
        <v>-0.24079715450225814</v>
      </c>
      <c r="K29" s="108">
        <v>35.065148640101199</v>
      </c>
      <c r="L29" s="25">
        <f t="shared" si="14"/>
        <v>-0.23451873699131931</v>
      </c>
    </row>
    <row r="30" spans="2:18" hidden="1" outlineLevel="1" x14ac:dyDescent="0.25">
      <c r="B30" s="23" t="s">
        <v>39</v>
      </c>
      <c r="C30" s="108">
        <v>56.022798973625541</v>
      </c>
      <c r="D30" s="25">
        <f t="shared" si="10"/>
        <v>1.601013735265755E-2</v>
      </c>
      <c r="E30" s="109">
        <v>59.458632328488648</v>
      </c>
      <c r="F30" s="27">
        <f t="shared" si="11"/>
        <v>-7.5340956686922311E-3</v>
      </c>
      <c r="G30" s="108">
        <v>60.130471985487901</v>
      </c>
      <c r="H30" s="25">
        <f t="shared" si="12"/>
        <v>1.008688032064331E-2</v>
      </c>
      <c r="I30" s="109">
        <v>51.923531026908293</v>
      </c>
      <c r="J30" s="27">
        <f t="shared" si="13"/>
        <v>5.6859984264365782E-2</v>
      </c>
      <c r="K30" s="108">
        <v>37.674263627882183</v>
      </c>
      <c r="L30" s="25">
        <f t="shared" si="14"/>
        <v>-0.12851576155720135</v>
      </c>
      <c r="N30" s="28"/>
      <c r="O30" s="28"/>
      <c r="P30" s="28"/>
    </row>
    <row r="31" spans="2:18" hidden="1" outlineLevel="1" x14ac:dyDescent="0.25">
      <c r="B31" s="23" t="s">
        <v>40</v>
      </c>
      <c r="C31" s="108">
        <v>49.681928206901645</v>
      </c>
      <c r="D31" s="25">
        <f t="shared" si="10"/>
        <v>2.494308719193894E-2</v>
      </c>
      <c r="E31" s="109">
        <v>54.19184837143311</v>
      </c>
      <c r="F31" s="27">
        <f t="shared" si="11"/>
        <v>2.406523546601691E-2</v>
      </c>
      <c r="G31" s="108">
        <v>51.413902864770513</v>
      </c>
      <c r="H31" s="25">
        <f t="shared" si="12"/>
        <v>2.9598980883504877E-2</v>
      </c>
      <c r="I31" s="109">
        <v>46.816974012860712</v>
      </c>
      <c r="J31" s="27">
        <f t="shared" si="13"/>
        <v>9.3152943585183223E-2</v>
      </c>
      <c r="K31" s="108">
        <v>41.071313410119821</v>
      </c>
      <c r="L31" s="25">
        <f t="shared" si="14"/>
        <v>-6.9326751954271626E-2</v>
      </c>
    </row>
    <row r="32" spans="2:18" hidden="1" outlineLevel="1" x14ac:dyDescent="0.25">
      <c r="B32" s="23" t="s">
        <v>41</v>
      </c>
      <c r="C32" s="108">
        <v>59.575789260725955</v>
      </c>
      <c r="D32" s="25">
        <f t="shared" si="10"/>
        <v>-7.9665830532518078E-2</v>
      </c>
      <c r="E32" s="109">
        <v>63.467570419228494</v>
      </c>
      <c r="F32" s="27">
        <f t="shared" si="11"/>
        <v>-7.3478292105916831E-2</v>
      </c>
      <c r="G32" s="108">
        <v>62.874422425300338</v>
      </c>
      <c r="H32" s="25">
        <f t="shared" si="12"/>
        <v>-6.4152365917303888E-2</v>
      </c>
      <c r="I32" s="109">
        <v>55.019082921471721</v>
      </c>
      <c r="J32" s="27">
        <f t="shared" si="13"/>
        <v>-3.4149426968933194E-2</v>
      </c>
      <c r="K32" s="108">
        <v>39.425563108090095</v>
      </c>
      <c r="L32" s="25">
        <f t="shared" si="14"/>
        <v>-0.13828500930117404</v>
      </c>
    </row>
    <row r="33" spans="2:18" hidden="1" outlineLevel="1" x14ac:dyDescent="0.25">
      <c r="B33" s="23" t="s">
        <v>42</v>
      </c>
      <c r="C33" s="108">
        <v>65.067562027246566</v>
      </c>
      <c r="D33" s="25">
        <f t="shared" si="10"/>
        <v>-3.7868025500848446E-2</v>
      </c>
      <c r="E33" s="109">
        <v>66.080250362055224</v>
      </c>
      <c r="F33" s="27">
        <f t="shared" si="11"/>
        <v>-4.4511837300146628E-2</v>
      </c>
      <c r="G33" s="108">
        <v>68.423001632942373</v>
      </c>
      <c r="H33" s="25">
        <f t="shared" si="12"/>
        <v>-3.3063532432460963E-2</v>
      </c>
      <c r="I33" s="109">
        <v>69.751820162618912</v>
      </c>
      <c r="J33" s="27">
        <f t="shared" si="13"/>
        <v>-5.3925543616295535E-3</v>
      </c>
      <c r="K33" s="108">
        <v>38.11636635668313</v>
      </c>
      <c r="L33" s="25">
        <f t="shared" si="14"/>
        <v>-0.32964552458104146</v>
      </c>
    </row>
    <row r="34" spans="2:18" hidden="1" outlineLevel="1" x14ac:dyDescent="0.25">
      <c r="B34" s="23" t="s">
        <v>43</v>
      </c>
      <c r="C34" s="108">
        <v>72.706421305454981</v>
      </c>
      <c r="D34" s="25">
        <f>C34/C47-1</f>
        <v>-7.4208695501026822E-3</v>
      </c>
      <c r="E34" s="109">
        <v>73.905716305434197</v>
      </c>
      <c r="F34" s="27">
        <f t="shared" si="11"/>
        <v>-1.2351779962124887E-2</v>
      </c>
      <c r="G34" s="108">
        <v>75.392644575135193</v>
      </c>
      <c r="H34" s="25">
        <f t="shared" si="12"/>
        <v>-6.6845247017761622E-3</v>
      </c>
      <c r="I34" s="109">
        <v>77.805629722206405</v>
      </c>
      <c r="J34" s="27">
        <f t="shared" si="13"/>
        <v>3.7961976016627652E-2</v>
      </c>
      <c r="K34" s="108">
        <v>57.626604530601597</v>
      </c>
      <c r="L34" s="25">
        <f t="shared" si="14"/>
        <v>-1.0702068144178623E-2</v>
      </c>
    </row>
    <row r="35" spans="2:18" hidden="1" outlineLevel="1" x14ac:dyDescent="0.25">
      <c r="B35" s="23" t="s">
        <v>44</v>
      </c>
      <c r="C35" s="108">
        <v>69.905525398542011</v>
      </c>
      <c r="D35" s="25">
        <f>C35/C48-1</f>
        <v>0.10663672820066972</v>
      </c>
      <c r="E35" s="109">
        <v>73.95768457866609</v>
      </c>
      <c r="F35" s="27">
        <f t="shared" si="11"/>
        <v>0.13658651573176739</v>
      </c>
      <c r="G35" s="108">
        <v>71.917100848268845</v>
      </c>
      <c r="H35" s="25">
        <f t="shared" si="12"/>
        <v>5.5431477080552405E-2</v>
      </c>
      <c r="I35" s="109">
        <v>73.22381357283308</v>
      </c>
      <c r="J35" s="27">
        <f t="shared" si="13"/>
        <v>0.11012452354204205</v>
      </c>
      <c r="K35" s="108">
        <v>42.359830261443811</v>
      </c>
      <c r="L35" s="25">
        <f t="shared" si="14"/>
        <v>-0.1112079256935834</v>
      </c>
    </row>
    <row r="36" spans="2:18" ht="15" customHeight="1" collapsed="1" x14ac:dyDescent="0.25">
      <c r="B36" s="95">
        <v>2012</v>
      </c>
      <c r="C36" s="112">
        <v>63.155891332918948</v>
      </c>
      <c r="D36" s="113">
        <f>C36/C49-1</f>
        <v>-6.3903897702469736E-3</v>
      </c>
      <c r="E36" s="112">
        <v>66.336803100943641</v>
      </c>
      <c r="F36" s="113">
        <f>E36/E49-1</f>
        <v>-1.7290611781754506E-2</v>
      </c>
      <c r="G36" s="112">
        <v>67.65053584464286</v>
      </c>
      <c r="H36" s="113">
        <f>G36/G49-1</f>
        <v>5.7628359113788274E-3</v>
      </c>
      <c r="I36" s="112">
        <v>58.090430246996789</v>
      </c>
      <c r="J36" s="113">
        <f>I36/I49-1</f>
        <v>-1.7320730175295007E-2</v>
      </c>
      <c r="K36" s="112">
        <v>40.656892929546444</v>
      </c>
      <c r="L36" s="113">
        <f>K36/K49-1</f>
        <v>-0.13079171049291038</v>
      </c>
      <c r="O36" s="20"/>
      <c r="P36" s="20"/>
      <c r="Q36" s="20"/>
      <c r="R36" s="20"/>
    </row>
    <row r="37" spans="2:18" hidden="1" outlineLevel="1" x14ac:dyDescent="0.25">
      <c r="B37" s="23" t="s">
        <v>33</v>
      </c>
      <c r="C37" s="108">
        <v>61.316912547451679</v>
      </c>
      <c r="D37" s="25">
        <f t="shared" ref="D37:D48" si="15">C37/C50-1</f>
        <v>9.5419818839440174E-2</v>
      </c>
      <c r="E37" s="109">
        <v>64.098115758484923</v>
      </c>
      <c r="F37" s="27">
        <f t="shared" ref="F37:F48" si="16">E37/E50-1</f>
        <v>9.7382567342662707E-2</v>
      </c>
      <c r="G37" s="108">
        <v>64.757269359181606</v>
      </c>
      <c r="H37" s="25">
        <f t="shared" ref="H37:H48" si="17">G37/G50-1</f>
        <v>9.5167755102005813E-2</v>
      </c>
      <c r="I37" s="109">
        <v>64.465254595089306</v>
      </c>
      <c r="J37" s="27">
        <f t="shared" ref="J37:J48" si="18">I37/I50-1</f>
        <v>0.14839140816470708</v>
      </c>
      <c r="K37" s="108">
        <v>48.479840817496587</v>
      </c>
      <c r="L37" s="25">
        <f t="shared" ref="L37:L48" si="19">K37/K50-1</f>
        <v>2.4077752798829399E-2</v>
      </c>
    </row>
    <row r="38" spans="2:18" hidden="1" outlineLevel="1" x14ac:dyDescent="0.25">
      <c r="B38" s="23" t="s">
        <v>34</v>
      </c>
      <c r="C38" s="108">
        <v>66.875281578891389</v>
      </c>
      <c r="D38" s="25">
        <f t="shared" si="15"/>
        <v>9.1118939073830729E-2</v>
      </c>
      <c r="E38" s="109">
        <v>69.8</v>
      </c>
      <c r="F38" s="27">
        <f t="shared" si="16"/>
        <v>7.9826732673267342E-2</v>
      </c>
      <c r="G38" s="108">
        <v>71</v>
      </c>
      <c r="H38" s="25">
        <f t="shared" si="17"/>
        <v>9.1803782869444905E-2</v>
      </c>
      <c r="I38" s="109">
        <v>65.61</v>
      </c>
      <c r="J38" s="27">
        <f t="shared" si="18"/>
        <v>0.13492475350285416</v>
      </c>
      <c r="K38" s="108">
        <v>52.5</v>
      </c>
      <c r="L38" s="25">
        <f t="shared" si="19"/>
        <v>8.0645161290322509E-3</v>
      </c>
    </row>
    <row r="39" spans="2:18" hidden="1" outlineLevel="1" x14ac:dyDescent="0.25">
      <c r="B39" s="23" t="s">
        <v>35</v>
      </c>
      <c r="C39" s="108">
        <v>62.62</v>
      </c>
      <c r="D39" s="25">
        <f t="shared" si="15"/>
        <v>0.11081987234246893</v>
      </c>
      <c r="E39" s="109">
        <v>69.89</v>
      </c>
      <c r="F39" s="27">
        <f t="shared" si="16"/>
        <v>0.15961506553841054</v>
      </c>
      <c r="G39" s="108">
        <v>67.28</v>
      </c>
      <c r="H39" s="25">
        <f t="shared" si="17"/>
        <v>5.2071931196246979E-2</v>
      </c>
      <c r="I39" s="109">
        <v>47.53</v>
      </c>
      <c r="J39" s="27">
        <f t="shared" si="18"/>
        <v>0.10457820125493833</v>
      </c>
      <c r="K39" s="108">
        <v>46.47</v>
      </c>
      <c r="L39" s="25">
        <f t="shared" si="19"/>
        <v>1.7245095925846332E-3</v>
      </c>
    </row>
    <row r="40" spans="2:18" hidden="1" outlineLevel="1" x14ac:dyDescent="0.25">
      <c r="B40" s="23" t="s">
        <v>36</v>
      </c>
      <c r="C40" s="108">
        <v>61.680984892869503</v>
      </c>
      <c r="D40" s="25">
        <f t="shared" si="15"/>
        <v>0.16991745383896695</v>
      </c>
      <c r="E40" s="109">
        <v>67.619655908414714</v>
      </c>
      <c r="F40" s="27">
        <f t="shared" si="16"/>
        <v>0.17931649422456308</v>
      </c>
      <c r="G40" s="108">
        <v>65.663431674512012</v>
      </c>
      <c r="H40" s="25">
        <f t="shared" si="17"/>
        <v>0.16829027928631768</v>
      </c>
      <c r="I40" s="109">
        <v>53.547814540823239</v>
      </c>
      <c r="J40" s="27">
        <f t="shared" si="18"/>
        <v>0.19598959001221661</v>
      </c>
      <c r="K40" s="108">
        <v>46.633559853633038</v>
      </c>
      <c r="L40" s="25">
        <f t="shared" si="19"/>
        <v>0.2058908407343305</v>
      </c>
    </row>
    <row r="41" spans="2:18" hidden="1" outlineLevel="1" x14ac:dyDescent="0.25">
      <c r="B41" s="23" t="s">
        <v>37</v>
      </c>
      <c r="C41" s="108">
        <v>72.207141267946596</v>
      </c>
      <c r="D41" s="25">
        <f t="shared" si="15"/>
        <v>8.8036657975689714E-2</v>
      </c>
      <c r="E41" s="109">
        <v>76.209999999999994</v>
      </c>
      <c r="F41" s="27">
        <f t="shared" si="16"/>
        <v>6.7816889574920269E-2</v>
      </c>
      <c r="G41" s="108">
        <v>76.319999999999993</v>
      </c>
      <c r="H41" s="25">
        <f t="shared" si="17"/>
        <v>7.7176603153649159E-2</v>
      </c>
      <c r="I41" s="109">
        <v>65.08</v>
      </c>
      <c r="J41" s="27">
        <f t="shared" si="18"/>
        <v>0.15999678609817281</v>
      </c>
      <c r="K41" s="108">
        <v>31.73</v>
      </c>
      <c r="L41" s="25">
        <f t="shared" si="19"/>
        <v>-0.15341515474919953</v>
      </c>
    </row>
    <row r="42" spans="2:18" hidden="1" outlineLevel="1" x14ac:dyDescent="0.25">
      <c r="B42" s="23" t="s">
        <v>38</v>
      </c>
      <c r="C42" s="108">
        <v>66.516495416177889</v>
      </c>
      <c r="D42" s="25">
        <f t="shared" si="15"/>
        <v>0.11020050561954653</v>
      </c>
      <c r="E42" s="109">
        <v>72.86</v>
      </c>
      <c r="F42" s="27">
        <f t="shared" si="16"/>
        <v>8.5459489706793068E-2</v>
      </c>
      <c r="G42" s="108">
        <v>71.650000000000006</v>
      </c>
      <c r="H42" s="25">
        <f t="shared" si="17"/>
        <v>9.3161776208295022E-2</v>
      </c>
      <c r="I42" s="109">
        <v>54.2</v>
      </c>
      <c r="J42" s="27">
        <f t="shared" si="18"/>
        <v>0.16041055270434579</v>
      </c>
      <c r="K42" s="108">
        <v>45.807977718853131</v>
      </c>
      <c r="L42" s="25">
        <f t="shared" si="19"/>
        <v>0.20547309786455603</v>
      </c>
    </row>
    <row r="43" spans="2:18" hidden="1" outlineLevel="1" x14ac:dyDescent="0.25">
      <c r="B43" s="23" t="s">
        <v>39</v>
      </c>
      <c r="C43" s="108">
        <v>55.14</v>
      </c>
      <c r="D43" s="25">
        <f t="shared" si="15"/>
        <v>0.11074921090365808</v>
      </c>
      <c r="E43" s="109">
        <v>59.91</v>
      </c>
      <c r="F43" s="27">
        <f t="shared" si="16"/>
        <v>0.14386964814812964</v>
      </c>
      <c r="G43" s="108">
        <v>59.53</v>
      </c>
      <c r="H43" s="25">
        <f t="shared" si="17"/>
        <v>0.13919814848692913</v>
      </c>
      <c r="I43" s="109">
        <v>49.13</v>
      </c>
      <c r="J43" s="27">
        <f t="shared" si="18"/>
        <v>-2.4198057001118545E-2</v>
      </c>
      <c r="K43" s="108">
        <v>43.23</v>
      </c>
      <c r="L43" s="25">
        <f t="shared" si="19"/>
        <v>0.24295572167912582</v>
      </c>
      <c r="N43" s="28"/>
      <c r="O43" s="28"/>
      <c r="P43" s="28"/>
    </row>
    <row r="44" spans="2:18" hidden="1" outlineLevel="1" x14ac:dyDescent="0.25">
      <c r="B44" s="23" t="s">
        <v>40</v>
      </c>
      <c r="C44" s="108">
        <v>48.47286530124947</v>
      </c>
      <c r="D44" s="25">
        <f t="shared" si="15"/>
        <v>9.2167922798642055E-2</v>
      </c>
      <c r="E44" s="109">
        <v>52.918355681483774</v>
      </c>
      <c r="F44" s="27">
        <f t="shared" si="16"/>
        <v>9.2383080438528165E-2</v>
      </c>
      <c r="G44" s="108">
        <v>49.935852520611419</v>
      </c>
      <c r="H44" s="25">
        <f t="shared" si="17"/>
        <v>9.6456451057660653E-2</v>
      </c>
      <c r="I44" s="109">
        <v>42.827469191379926</v>
      </c>
      <c r="J44" s="27">
        <f t="shared" si="18"/>
        <v>-3.8077040704200926E-2</v>
      </c>
      <c r="K44" s="108">
        <v>44.130755339065892</v>
      </c>
      <c r="L44" s="25">
        <f t="shared" si="19"/>
        <v>0.35313862870897883</v>
      </c>
    </row>
    <row r="45" spans="2:18" hidden="1" outlineLevel="1" x14ac:dyDescent="0.25">
      <c r="B45" s="23" t="s">
        <v>41</v>
      </c>
      <c r="C45" s="108">
        <v>64.732779937093213</v>
      </c>
      <c r="D45" s="25">
        <f t="shared" si="15"/>
        <v>0.28307588975622822</v>
      </c>
      <c r="E45" s="109">
        <v>68.500899523968727</v>
      </c>
      <c r="F45" s="27">
        <f t="shared" si="16"/>
        <v>0.2282372390336207</v>
      </c>
      <c r="G45" s="108">
        <v>67.184464794772822</v>
      </c>
      <c r="H45" s="25">
        <f t="shared" si="17"/>
        <v>0.31659261662012539</v>
      </c>
      <c r="I45" s="109">
        <v>56.964383992452234</v>
      </c>
      <c r="J45" s="27">
        <f t="shared" si="18"/>
        <v>0.23817162041391637</v>
      </c>
      <c r="K45" s="108">
        <v>45.752439650744734</v>
      </c>
      <c r="L45" s="25">
        <f t="shared" si="19"/>
        <v>0.24752205682901796</v>
      </c>
    </row>
    <row r="46" spans="2:18" hidden="1" outlineLevel="1" x14ac:dyDescent="0.25">
      <c r="B46" s="23" t="s">
        <v>42</v>
      </c>
      <c r="C46" s="108">
        <v>67.628520568727808</v>
      </c>
      <c r="D46" s="25">
        <f t="shared" si="15"/>
        <v>0.1787627117731041</v>
      </c>
      <c r="E46" s="109">
        <v>69.158627957605532</v>
      </c>
      <c r="F46" s="27">
        <f t="shared" si="16"/>
        <v>0.1947350402938457</v>
      </c>
      <c r="G46" s="108">
        <v>70.762665312509924</v>
      </c>
      <c r="H46" s="25">
        <f t="shared" si="17"/>
        <v>0.1627521780163883</v>
      </c>
      <c r="I46" s="109">
        <v>70.13</v>
      </c>
      <c r="J46" s="27">
        <f t="shared" si="18"/>
        <v>0.21428151516519223</v>
      </c>
      <c r="K46" s="108">
        <v>56.860016236724817</v>
      </c>
      <c r="L46" s="25">
        <f t="shared" si="19"/>
        <v>0.55057154412771014</v>
      </c>
    </row>
    <row r="47" spans="2:18" hidden="1" outlineLevel="1" x14ac:dyDescent="0.25">
      <c r="B47" s="23" t="s">
        <v>43</v>
      </c>
      <c r="C47" s="108">
        <v>73.25</v>
      </c>
      <c r="D47" s="25">
        <f>C47/C60-1</f>
        <v>0.20180278838738097</v>
      </c>
      <c r="E47" s="109">
        <v>74.83</v>
      </c>
      <c r="F47" s="27">
        <f t="shared" si="16"/>
        <v>0.22913929040735859</v>
      </c>
      <c r="G47" s="108">
        <v>75.900000000000006</v>
      </c>
      <c r="H47" s="25">
        <f t="shared" si="17"/>
        <v>0.21284755512943443</v>
      </c>
      <c r="I47" s="109">
        <v>74.959999999999994</v>
      </c>
      <c r="J47" s="27">
        <f t="shared" si="18"/>
        <v>9.334889148191361E-2</v>
      </c>
      <c r="K47" s="108">
        <v>58.25</v>
      </c>
      <c r="L47" s="25">
        <f t="shared" si="19"/>
        <v>0.17938854019032191</v>
      </c>
    </row>
    <row r="48" spans="2:18" hidden="1" outlineLevel="1" x14ac:dyDescent="0.25">
      <c r="B48" s="23" t="s">
        <v>44</v>
      </c>
      <c r="C48" s="108">
        <v>63.169352342213095</v>
      </c>
      <c r="D48" s="25">
        <f t="shared" si="15"/>
        <v>8.4178259266423305E-2</v>
      </c>
      <c r="E48" s="109">
        <v>65.069999999999993</v>
      </c>
      <c r="F48" s="27">
        <f t="shared" si="16"/>
        <v>0.10082896295043131</v>
      </c>
      <c r="G48" s="108">
        <v>68.14</v>
      </c>
      <c r="H48" s="25">
        <f t="shared" si="17"/>
        <v>0.10923001790656039</v>
      </c>
      <c r="I48" s="109">
        <v>65.959999999999994</v>
      </c>
      <c r="J48" s="27">
        <f t="shared" si="18"/>
        <v>1.9632091513371419E-2</v>
      </c>
      <c r="K48" s="108">
        <v>47.66</v>
      </c>
      <c r="L48" s="25">
        <f t="shared" si="19"/>
        <v>0.29159891598915988</v>
      </c>
    </row>
    <row r="49" spans="2:18" ht="15" customHeight="1" collapsed="1" x14ac:dyDescent="0.25">
      <c r="B49" s="37">
        <v>2011</v>
      </c>
      <c r="C49" s="114">
        <v>63.562077784569098</v>
      </c>
      <c r="D49" s="39">
        <f>C49/C62-1</f>
        <v>0.13292697783112573</v>
      </c>
      <c r="E49" s="114">
        <v>67.503988357350664</v>
      </c>
      <c r="F49" s="39">
        <f>E49/E62-1</f>
        <v>0.13531091400353445</v>
      </c>
      <c r="G49" s="114">
        <v>67.262910727200278</v>
      </c>
      <c r="H49" s="39">
        <f>G49/G62-1</f>
        <v>0.13004998387293454</v>
      </c>
      <c r="I49" s="114">
        <v>59.114333669986991</v>
      </c>
      <c r="J49" s="39">
        <f>I49/I62-1</f>
        <v>0.11515895252531783</v>
      </c>
      <c r="K49" s="114">
        <v>46.774626312643825</v>
      </c>
      <c r="L49" s="39">
        <f>K49/K62-1</f>
        <v>0.16478959207441468</v>
      </c>
      <c r="O49" s="20"/>
      <c r="P49" s="20"/>
      <c r="Q49" s="20"/>
      <c r="R49" s="20"/>
    </row>
    <row r="50" spans="2:18" hidden="1" outlineLevel="1" x14ac:dyDescent="0.25">
      <c r="B50" s="23" t="s">
        <v>33</v>
      </c>
      <c r="C50" s="108">
        <v>55.975719530448927</v>
      </c>
      <c r="D50" s="25">
        <f>C50/C63-1</f>
        <v>4.5511903302423162E-2</v>
      </c>
      <c r="E50" s="109">
        <v>58.41</v>
      </c>
      <c r="F50" s="27">
        <f>E50/E63-1</f>
        <v>5.2397657741426018E-2</v>
      </c>
      <c r="G50" s="108">
        <v>59.13</v>
      </c>
      <c r="H50" s="25">
        <f>G50/G63-1</f>
        <v>8.7612937132006019E-2</v>
      </c>
      <c r="I50" s="109">
        <v>56.135263758298194</v>
      </c>
      <c r="J50" s="27">
        <f>I50/I63-1</f>
        <v>-2.387901905193468E-2</v>
      </c>
      <c r="K50" s="108">
        <v>47.34</v>
      </c>
      <c r="L50" s="25">
        <f>K50/K63-1</f>
        <v>1.8605211220756424E-2</v>
      </c>
    </row>
    <row r="51" spans="2:18" hidden="1" outlineLevel="1" x14ac:dyDescent="0.25">
      <c r="B51" s="23" t="s">
        <v>34</v>
      </c>
      <c r="C51" s="108">
        <v>61.290551546705636</v>
      </c>
      <c r="D51" s="25">
        <f t="shared" ref="D51:F101" si="20">C51/C64-1</f>
        <v>0.11613351176960762</v>
      </c>
      <c r="E51" s="109">
        <v>64.64</v>
      </c>
      <c r="F51" s="27">
        <f t="shared" si="20"/>
        <v>0.10085730566187268</v>
      </c>
      <c r="G51" s="108">
        <v>65.03</v>
      </c>
      <c r="H51" s="25">
        <f t="shared" ref="H51:H61" si="21">G51/G64-1</f>
        <v>0.19095136466173446</v>
      </c>
      <c r="I51" s="109">
        <v>57.81</v>
      </c>
      <c r="J51" s="27">
        <f t="shared" ref="J51:J61" si="22">I51/I64-1</f>
        <v>1.3015310863451646E-2</v>
      </c>
      <c r="K51" s="108">
        <v>52.08</v>
      </c>
      <c r="L51" s="25">
        <f t="shared" ref="L51:L61" si="23">K51/K64-1</f>
        <v>0.41216055443257282</v>
      </c>
    </row>
    <row r="52" spans="2:18" hidden="1" outlineLevel="1" x14ac:dyDescent="0.25">
      <c r="B52" s="23" t="s">
        <v>35</v>
      </c>
      <c r="C52" s="108">
        <v>56.372776144118234</v>
      </c>
      <c r="D52" s="25">
        <f t="shared" si="20"/>
        <v>0.1051149329562584</v>
      </c>
      <c r="E52" s="109">
        <v>60.27</v>
      </c>
      <c r="F52" s="27">
        <f t="shared" si="20"/>
        <v>0.10150459793136801</v>
      </c>
      <c r="G52" s="108">
        <v>63.95</v>
      </c>
      <c r="H52" s="25">
        <f t="shared" si="21"/>
        <v>0.15475616110037338</v>
      </c>
      <c r="I52" s="109">
        <v>43.03</v>
      </c>
      <c r="J52" s="27">
        <f t="shared" si="22"/>
        <v>1.3513729680979303E-2</v>
      </c>
      <c r="K52" s="108">
        <v>46.39</v>
      </c>
      <c r="L52" s="25">
        <f t="shared" si="23"/>
        <v>0.24300219537452539</v>
      </c>
    </row>
    <row r="53" spans="2:18" hidden="1" outlineLevel="1" x14ac:dyDescent="0.25">
      <c r="B53" s="23" t="s">
        <v>36</v>
      </c>
      <c r="C53" s="108">
        <v>52.722510199732064</v>
      </c>
      <c r="D53" s="25">
        <f t="shared" si="20"/>
        <v>5.9118230753032686E-2</v>
      </c>
      <c r="E53" s="109">
        <v>57.338005734310293</v>
      </c>
      <c r="F53" s="27">
        <f t="shared" si="20"/>
        <v>5.3233022305479327E-2</v>
      </c>
      <c r="G53" s="108">
        <v>56.204723122941957</v>
      </c>
      <c r="H53" s="25">
        <f t="shared" si="21"/>
        <v>8.148399312953547E-2</v>
      </c>
      <c r="I53" s="109">
        <v>44.772809887313706</v>
      </c>
      <c r="J53" s="27">
        <f t="shared" si="22"/>
        <v>-2.3919557721523654E-2</v>
      </c>
      <c r="K53" s="108">
        <v>38.671460366375619</v>
      </c>
      <c r="L53" s="25">
        <f t="shared" si="23"/>
        <v>0.12319083259876917</v>
      </c>
    </row>
    <row r="54" spans="2:18" hidden="1" outlineLevel="1" x14ac:dyDescent="0.25">
      <c r="B54" s="23" t="s">
        <v>37</v>
      </c>
      <c r="C54" s="108">
        <v>66.364621760345088</v>
      </c>
      <c r="D54" s="25">
        <f t="shared" si="20"/>
        <v>4.8647891791392839E-2</v>
      </c>
      <c r="E54" s="109">
        <v>71.369914396407324</v>
      </c>
      <c r="F54" s="27">
        <f t="shared" si="20"/>
        <v>2.5724552980846971E-2</v>
      </c>
      <c r="G54" s="108">
        <v>70.851891673619704</v>
      </c>
      <c r="H54" s="25">
        <f t="shared" si="21"/>
        <v>9.2887423625169108E-2</v>
      </c>
      <c r="I54" s="109">
        <v>56.103603716788363</v>
      </c>
      <c r="J54" s="27">
        <f t="shared" si="22"/>
        <v>-0.12173444400769629</v>
      </c>
      <c r="K54" s="108">
        <v>37.479999999999997</v>
      </c>
      <c r="L54" s="25">
        <f t="shared" si="23"/>
        <v>0.36043557168784024</v>
      </c>
    </row>
    <row r="55" spans="2:18" hidden="1" outlineLevel="1" x14ac:dyDescent="0.25">
      <c r="B55" s="23" t="s">
        <v>38</v>
      </c>
      <c r="C55" s="108">
        <v>59.913948047662259</v>
      </c>
      <c r="D55" s="25">
        <f t="shared" si="20"/>
        <v>6.3081132242310378E-2</v>
      </c>
      <c r="E55" s="109">
        <v>67.123647350193707</v>
      </c>
      <c r="F55" s="27">
        <f t="shared" si="20"/>
        <v>9.6075234327134273E-2</v>
      </c>
      <c r="G55" s="108">
        <v>65.543821197739675</v>
      </c>
      <c r="H55" s="25">
        <f t="shared" si="21"/>
        <v>8.6421700608978469E-2</v>
      </c>
      <c r="I55" s="109">
        <v>46.707606953148165</v>
      </c>
      <c r="J55" s="27">
        <f t="shared" si="22"/>
        <v>-9.28800358681654E-2</v>
      </c>
      <c r="K55" s="108">
        <v>38</v>
      </c>
      <c r="L55" s="25">
        <f t="shared" si="23"/>
        <v>8.2004555808656177E-2</v>
      </c>
    </row>
    <row r="56" spans="2:18" hidden="1" outlineLevel="1" x14ac:dyDescent="0.25">
      <c r="B56" s="23" t="s">
        <v>39</v>
      </c>
      <c r="C56" s="108">
        <v>49.642168960120578</v>
      </c>
      <c r="D56" s="25">
        <f t="shared" si="20"/>
        <v>7.3443333386952414E-2</v>
      </c>
      <c r="E56" s="109">
        <v>52.37484891481423</v>
      </c>
      <c r="F56" s="27">
        <f t="shared" si="20"/>
        <v>6.2154692517966126E-2</v>
      </c>
      <c r="G56" s="108">
        <v>52.256054031572219</v>
      </c>
      <c r="H56" s="25">
        <f t="shared" si="21"/>
        <v>7.410205102281453E-2</v>
      </c>
      <c r="I56" s="109">
        <v>50.348331802877254</v>
      </c>
      <c r="J56" s="27">
        <f t="shared" si="22"/>
        <v>7.8898167490600635E-2</v>
      </c>
      <c r="K56" s="108">
        <v>34.78</v>
      </c>
      <c r="L56" s="25">
        <f t="shared" si="23"/>
        <v>-6.0264251654686407E-2</v>
      </c>
      <c r="N56" s="28"/>
      <c r="O56" s="28"/>
      <c r="P56" s="28"/>
    </row>
    <row r="57" spans="2:18" hidden="1" outlineLevel="1" x14ac:dyDescent="0.25">
      <c r="B57" s="23" t="s">
        <v>40</v>
      </c>
      <c r="C57" s="108">
        <v>44.382245888562132</v>
      </c>
      <c r="D57" s="25">
        <f t="shared" si="20"/>
        <v>5.1243076318947756E-2</v>
      </c>
      <c r="E57" s="109">
        <v>48.443038554057559</v>
      </c>
      <c r="F57" s="27">
        <f t="shared" si="20"/>
        <v>9.0813748121088889E-2</v>
      </c>
      <c r="G57" s="108">
        <v>45.54294196768366</v>
      </c>
      <c r="H57" s="25">
        <f t="shared" si="21"/>
        <v>4.7204919928343525E-2</v>
      </c>
      <c r="I57" s="109">
        <v>44.522764299890397</v>
      </c>
      <c r="J57" s="27">
        <f t="shared" si="22"/>
        <v>5.3045513242440778E-2</v>
      </c>
      <c r="K57" s="108">
        <v>32.613624652169435</v>
      </c>
      <c r="L57" s="25">
        <f t="shared" si="23"/>
        <v>-0.15112897834020211</v>
      </c>
    </row>
    <row r="58" spans="2:18" hidden="1" outlineLevel="1" x14ac:dyDescent="0.25">
      <c r="B58" s="23" t="s">
        <v>41</v>
      </c>
      <c r="C58" s="108">
        <v>50.451248015728673</v>
      </c>
      <c r="D58" s="25">
        <f t="shared" si="20"/>
        <v>-3.9832716267403034E-2</v>
      </c>
      <c r="E58" s="109">
        <v>55.771716853224028</v>
      </c>
      <c r="F58" s="27">
        <f t="shared" si="20"/>
        <v>-4.5498430163541936E-3</v>
      </c>
      <c r="G58" s="108">
        <v>51.02904569466947</v>
      </c>
      <c r="H58" s="25">
        <f t="shared" si="21"/>
        <v>-5.466754919100647E-2</v>
      </c>
      <c r="I58" s="109">
        <v>46.00685644322008</v>
      </c>
      <c r="J58" s="27">
        <f t="shared" si="22"/>
        <v>-0.11712039065016155</v>
      </c>
      <c r="K58" s="108">
        <v>36.674653887113948</v>
      </c>
      <c r="L58" s="25">
        <f t="shared" si="23"/>
        <v>-6.6802700073436361E-2</v>
      </c>
    </row>
    <row r="59" spans="2:18" hidden="1" outlineLevel="1" x14ac:dyDescent="0.25">
      <c r="B59" s="23" t="s">
        <v>42</v>
      </c>
      <c r="C59" s="108">
        <v>57.372463425654566</v>
      </c>
      <c r="D59" s="25">
        <f t="shared" si="20"/>
        <v>2.2417830811127804E-3</v>
      </c>
      <c r="E59" s="109">
        <v>57.886163563593087</v>
      </c>
      <c r="F59" s="27">
        <f t="shared" si="20"/>
        <v>1.5190521985146921E-2</v>
      </c>
      <c r="G59" s="108">
        <v>60.857908202957212</v>
      </c>
      <c r="H59" s="25">
        <f t="shared" si="21"/>
        <v>1.0425173550675959E-2</v>
      </c>
      <c r="I59" s="109">
        <v>57.754317367220594</v>
      </c>
      <c r="J59" s="27">
        <f t="shared" si="22"/>
        <v>-5.6610301090810222E-2</v>
      </c>
      <c r="K59" s="108">
        <v>36.670359682572403</v>
      </c>
      <c r="L59" s="25">
        <f t="shared" si="23"/>
        <v>-0.21527156681848048</v>
      </c>
    </row>
    <row r="60" spans="2:18" hidden="1" outlineLevel="1" x14ac:dyDescent="0.25">
      <c r="B60" s="23" t="s">
        <v>43</v>
      </c>
      <c r="C60" s="108">
        <v>60.950099889757524</v>
      </c>
      <c r="D60" s="25">
        <f t="shared" si="20"/>
        <v>4.05339196311294E-3</v>
      </c>
      <c r="E60" s="109">
        <v>60.88</v>
      </c>
      <c r="F60" s="27">
        <f t="shared" si="20"/>
        <v>7.1133167907362349E-3</v>
      </c>
      <c r="G60" s="108">
        <v>62.58</v>
      </c>
      <c r="H60" s="25">
        <f t="shared" si="21"/>
        <v>-2.931596091205213E-2</v>
      </c>
      <c r="I60" s="109">
        <v>68.56</v>
      </c>
      <c r="J60" s="27">
        <f t="shared" si="22"/>
        <v>4.2262085740346622E-2</v>
      </c>
      <c r="K60" s="108">
        <v>49.39</v>
      </c>
      <c r="L60" s="25">
        <f t="shared" si="23"/>
        <v>-0.10880548538433776</v>
      </c>
    </row>
    <row r="61" spans="2:18" hidden="1" outlineLevel="1" x14ac:dyDescent="0.25">
      <c r="B61" s="23" t="s">
        <v>44</v>
      </c>
      <c r="C61" s="108">
        <v>58.264728887807387</v>
      </c>
      <c r="D61" s="25">
        <f t="shared" si="20"/>
        <v>-2.2362553070906399E-2</v>
      </c>
      <c r="E61" s="109">
        <v>59.11</v>
      </c>
      <c r="F61" s="27">
        <f t="shared" si="20"/>
        <v>-3.4150326797385722E-2</v>
      </c>
      <c r="G61" s="108">
        <v>61.43</v>
      </c>
      <c r="H61" s="25">
        <f t="shared" si="21"/>
        <v>-2.4456090201683378E-2</v>
      </c>
      <c r="I61" s="109">
        <v>64.69</v>
      </c>
      <c r="J61" s="27">
        <f t="shared" si="22"/>
        <v>-2.6632560938910532E-2</v>
      </c>
      <c r="K61" s="108">
        <v>36.9</v>
      </c>
      <c r="L61" s="25">
        <f t="shared" si="23"/>
        <v>-0.12205567451820132</v>
      </c>
    </row>
    <row r="62" spans="2:18" collapsed="1" x14ac:dyDescent="0.25">
      <c r="B62" s="37">
        <v>2010</v>
      </c>
      <c r="C62" s="114">
        <v>56.104302420489866</v>
      </c>
      <c r="D62" s="39">
        <f>C62/C75-1</f>
        <v>4.0435818049023187E-2</v>
      </c>
      <c r="E62" s="114">
        <v>59.458591936992967</v>
      </c>
      <c r="F62" s="39">
        <f>E62/E75-1</f>
        <v>4.5572847159077501E-2</v>
      </c>
      <c r="G62" s="114">
        <v>59.522066888293921</v>
      </c>
      <c r="H62" s="39">
        <f>G62/G75-1</f>
        <v>5.8326171297294671E-2</v>
      </c>
      <c r="I62" s="114">
        <v>53.009782628853443</v>
      </c>
      <c r="J62" s="39">
        <f>I62/I75-1</f>
        <v>-2.4803804613551916E-2</v>
      </c>
      <c r="K62" s="114">
        <v>40.157146518918708</v>
      </c>
      <c r="L62" s="39">
        <f>K62/K75-1</f>
        <v>1.2990317321541989E-2</v>
      </c>
    </row>
    <row r="63" spans="2:18" ht="15" hidden="1" customHeight="1" outlineLevel="1" x14ac:dyDescent="0.25">
      <c r="B63" s="23" t="s">
        <v>33</v>
      </c>
      <c r="C63" s="108">
        <v>53.539055226095769</v>
      </c>
      <c r="D63" s="25">
        <f t="shared" si="20"/>
        <v>-7.6514199942942507E-2</v>
      </c>
      <c r="E63" s="109">
        <v>55.501833903122694</v>
      </c>
      <c r="F63" s="27">
        <f t="shared" si="20"/>
        <v>-6.8292195683688162E-2</v>
      </c>
      <c r="G63" s="108">
        <v>54.36676779141996</v>
      </c>
      <c r="H63" s="25">
        <f t="shared" ref="H63:H100" si="24">G63/G76-1</f>
        <v>-0.10285861730330104</v>
      </c>
      <c r="I63" s="109">
        <v>57.508510578039591</v>
      </c>
      <c r="J63" s="27">
        <f t="shared" ref="J63:J100" si="25">I63/I76-1</f>
        <v>-9.0055212372791349E-2</v>
      </c>
      <c r="K63" s="108">
        <v>46.475316912295163</v>
      </c>
      <c r="L63" s="25">
        <f t="shared" ref="L63:L100" si="26">K63/K76-1</f>
        <v>5.2430183702336208E-2</v>
      </c>
      <c r="N63" s="28"/>
      <c r="O63" s="28"/>
      <c r="P63" s="28"/>
    </row>
    <row r="64" spans="2:18" ht="15" hidden="1" customHeight="1" outlineLevel="1" x14ac:dyDescent="0.25">
      <c r="B64" s="23" t="s">
        <v>34</v>
      </c>
      <c r="C64" s="108">
        <v>54.913279549801061</v>
      </c>
      <c r="D64" s="25">
        <f t="shared" si="20"/>
        <v>-9.5231853005462996E-2</v>
      </c>
      <c r="E64" s="109">
        <v>58.71787348600666</v>
      </c>
      <c r="F64" s="27">
        <f t="shared" si="20"/>
        <v>-6.8118179876104357E-2</v>
      </c>
      <c r="G64" s="108">
        <v>54.603405251960439</v>
      </c>
      <c r="H64" s="25">
        <f t="shared" si="24"/>
        <v>-0.14628822307754163</v>
      </c>
      <c r="I64" s="109">
        <v>57.06725197541703</v>
      </c>
      <c r="J64" s="27">
        <f t="shared" si="25"/>
        <v>-7.5085057124521404E-2</v>
      </c>
      <c r="K64" s="108">
        <v>36.879659211927581</v>
      </c>
      <c r="L64" s="25">
        <f t="shared" si="26"/>
        <v>-0.27316398872826997</v>
      </c>
      <c r="O64" s="28"/>
      <c r="P64" s="28"/>
      <c r="Q64" s="28"/>
    </row>
    <row r="65" spans="2:17" ht="15" hidden="1" customHeight="1" outlineLevel="1" x14ac:dyDescent="0.25">
      <c r="B65" s="23" t="s">
        <v>35</v>
      </c>
      <c r="C65" s="108">
        <v>51.010781288890179</v>
      </c>
      <c r="D65" s="25">
        <f t="shared" si="20"/>
        <v>-0.10228116041542146</v>
      </c>
      <c r="E65" s="109">
        <v>54.716067561758173</v>
      </c>
      <c r="F65" s="27">
        <f t="shared" si="20"/>
        <v>-0.12384199260595408</v>
      </c>
      <c r="G65" s="108">
        <v>55.379656895756852</v>
      </c>
      <c r="H65" s="25">
        <f t="shared" si="24"/>
        <v>-7.6389978389645563E-2</v>
      </c>
      <c r="I65" s="109">
        <v>42.456257611373871</v>
      </c>
      <c r="J65" s="27">
        <f t="shared" si="25"/>
        <v>-0.18416107587675112</v>
      </c>
      <c r="K65" s="108">
        <v>37.320931670617334</v>
      </c>
      <c r="L65" s="25">
        <f t="shared" si="26"/>
        <v>-0.25178565215282012</v>
      </c>
    </row>
    <row r="66" spans="2:17" ht="15" hidden="1" customHeight="1" outlineLevel="1" x14ac:dyDescent="0.25">
      <c r="B66" s="23" t="s">
        <v>36</v>
      </c>
      <c r="C66" s="108">
        <v>49.779626739355038</v>
      </c>
      <c r="D66" s="25">
        <f t="shared" si="20"/>
        <v>-9.6216339181741883E-2</v>
      </c>
      <c r="E66" s="109">
        <v>54.44</v>
      </c>
      <c r="F66" s="27">
        <f t="shared" si="20"/>
        <v>-8.9784317003845593E-2</v>
      </c>
      <c r="G66" s="108">
        <v>51.97</v>
      </c>
      <c r="H66" s="25">
        <f t="shared" si="24"/>
        <v>-8.1639865700653846E-2</v>
      </c>
      <c r="I66" s="109">
        <v>45.87</v>
      </c>
      <c r="J66" s="27">
        <f t="shared" si="25"/>
        <v>-0.19441517386722873</v>
      </c>
      <c r="K66" s="108">
        <v>34.43</v>
      </c>
      <c r="L66" s="25">
        <f t="shared" si="26"/>
        <v>-0.15654091131798142</v>
      </c>
    </row>
    <row r="67" spans="2:17" ht="15" hidden="1" customHeight="1" outlineLevel="1" x14ac:dyDescent="0.25">
      <c r="B67" s="23" t="s">
        <v>37</v>
      </c>
      <c r="C67" s="108">
        <v>63.285896324051336</v>
      </c>
      <c r="D67" s="25">
        <f t="shared" si="20"/>
        <v>-0.11812677448346953</v>
      </c>
      <c r="E67" s="109">
        <v>69.58</v>
      </c>
      <c r="F67" s="27">
        <f t="shared" si="20"/>
        <v>-0.10346604818966632</v>
      </c>
      <c r="G67" s="108">
        <v>64.83</v>
      </c>
      <c r="H67" s="25">
        <f t="shared" si="24"/>
        <v>-9.7954640322805098E-2</v>
      </c>
      <c r="I67" s="109">
        <v>63.88</v>
      </c>
      <c r="J67" s="27">
        <f t="shared" si="25"/>
        <v>-0.21242756750092462</v>
      </c>
      <c r="K67" s="108">
        <v>27.55</v>
      </c>
      <c r="L67" s="25">
        <f t="shared" si="26"/>
        <v>-0.25338753387533874</v>
      </c>
    </row>
    <row r="68" spans="2:17" ht="15" hidden="1" customHeight="1" outlineLevel="1" x14ac:dyDescent="0.25">
      <c r="B68" s="23" t="s">
        <v>38</v>
      </c>
      <c r="C68" s="108">
        <v>56.358772844823612</v>
      </c>
      <c r="D68" s="25">
        <f t="shared" si="20"/>
        <v>-0.14143615653805086</v>
      </c>
      <c r="E68" s="109">
        <v>61.24</v>
      </c>
      <c r="F68" s="27">
        <f t="shared" si="20"/>
        <v>-0.1560088202866593</v>
      </c>
      <c r="G68" s="108">
        <v>60.33</v>
      </c>
      <c r="H68" s="25">
        <f t="shared" si="24"/>
        <v>-0.11617345443891014</v>
      </c>
      <c r="I68" s="109">
        <v>51.49</v>
      </c>
      <c r="J68" s="27">
        <f t="shared" si="25"/>
        <v>-0.21124387254901955</v>
      </c>
      <c r="K68" s="108">
        <v>35.119999999999997</v>
      </c>
      <c r="L68" s="25">
        <f t="shared" si="26"/>
        <v>-0.28165268971159751</v>
      </c>
      <c r="O68" s="20"/>
      <c r="P68" s="20"/>
      <c r="Q68" s="20"/>
    </row>
    <row r="69" spans="2:17" ht="15" hidden="1" customHeight="1" outlineLevel="1" x14ac:dyDescent="0.25">
      <c r="B69" s="23" t="s">
        <v>39</v>
      </c>
      <c r="C69" s="108">
        <v>46.245728503887108</v>
      </c>
      <c r="D69" s="25">
        <f t="shared" si="20"/>
        <v>-0.16609189311090755</v>
      </c>
      <c r="E69" s="109">
        <v>49.310000966670231</v>
      </c>
      <c r="F69" s="27">
        <f t="shared" si="20"/>
        <v>-0.17789261476041629</v>
      </c>
      <c r="G69" s="108">
        <v>48.650921001232007</v>
      </c>
      <c r="H69" s="25">
        <f t="shared" si="24"/>
        <v>-0.18027091826062336</v>
      </c>
      <c r="I69" s="109">
        <v>46.666435554322959</v>
      </c>
      <c r="J69" s="27">
        <f t="shared" si="25"/>
        <v>-0.18013992350100216</v>
      </c>
      <c r="K69" s="108">
        <v>37.010404319768206</v>
      </c>
      <c r="L69" s="25">
        <f t="shared" si="26"/>
        <v>-0.20901038000067951</v>
      </c>
    </row>
    <row r="70" spans="2:17" ht="15" hidden="1" customHeight="1" outlineLevel="1" x14ac:dyDescent="0.25">
      <c r="B70" s="23" t="s">
        <v>40</v>
      </c>
      <c r="C70" s="108">
        <v>42.218823494154968</v>
      </c>
      <c r="D70" s="25">
        <f t="shared" si="20"/>
        <v>-0.18192074877661413</v>
      </c>
      <c r="E70" s="109">
        <v>44.41</v>
      </c>
      <c r="F70" s="27">
        <f t="shared" si="20"/>
        <v>-0.22400838720950556</v>
      </c>
      <c r="G70" s="108">
        <v>43.49</v>
      </c>
      <c r="H70" s="25">
        <f t="shared" si="24"/>
        <v>-0.14909019761299158</v>
      </c>
      <c r="I70" s="109">
        <v>42.28</v>
      </c>
      <c r="J70" s="27">
        <f t="shared" si="25"/>
        <v>-0.23709852038975099</v>
      </c>
      <c r="K70" s="108">
        <v>38.42</v>
      </c>
      <c r="L70" s="25">
        <f t="shared" si="26"/>
        <v>-0.29979952615272454</v>
      </c>
    </row>
    <row r="71" spans="2:17" ht="15" hidden="1" customHeight="1" outlineLevel="1" x14ac:dyDescent="0.25">
      <c r="B71" s="23" t="s">
        <v>41</v>
      </c>
      <c r="C71" s="108">
        <v>52.544227313809579</v>
      </c>
      <c r="D71" s="25">
        <f t="shared" si="20"/>
        <v>-0.13382983920848956</v>
      </c>
      <c r="E71" s="109">
        <v>56.026629220914671</v>
      </c>
      <c r="F71" s="27">
        <f t="shared" si="20"/>
        <v>-0.13725547858154186</v>
      </c>
      <c r="G71" s="108">
        <v>53.98</v>
      </c>
      <c r="H71" s="25">
        <f t="shared" si="24"/>
        <v>-8.2440931497535286E-2</v>
      </c>
      <c r="I71" s="109">
        <v>52.11</v>
      </c>
      <c r="J71" s="27">
        <f t="shared" si="25"/>
        <v>-0.24324716816729597</v>
      </c>
      <c r="K71" s="108">
        <v>39.299999999999997</v>
      </c>
      <c r="L71" s="25">
        <f t="shared" si="26"/>
        <v>-0.22147385103011097</v>
      </c>
    </row>
    <row r="72" spans="2:17" ht="15" hidden="1" customHeight="1" outlineLevel="1" x14ac:dyDescent="0.25">
      <c r="B72" s="23" t="s">
        <v>42</v>
      </c>
      <c r="C72" s="108">
        <v>57.244134493454197</v>
      </c>
      <c r="D72" s="25">
        <f t="shared" si="20"/>
        <v>-0.1732634566793938</v>
      </c>
      <c r="E72" s="109">
        <v>57.02</v>
      </c>
      <c r="F72" s="27">
        <f t="shared" si="20"/>
        <v>-0.20871495975575904</v>
      </c>
      <c r="G72" s="108">
        <v>60.23</v>
      </c>
      <c r="H72" s="25">
        <f t="shared" si="24"/>
        <v>-0.16102521242512902</v>
      </c>
      <c r="I72" s="109">
        <v>61.22</v>
      </c>
      <c r="J72" s="27">
        <f t="shared" si="25"/>
        <v>-0.14995834490419324</v>
      </c>
      <c r="K72" s="108">
        <v>46.73</v>
      </c>
      <c r="L72" s="25">
        <f t="shared" si="26"/>
        <v>-0.15998561927017807</v>
      </c>
    </row>
    <row r="73" spans="2:17" ht="15" hidden="1" customHeight="1" outlineLevel="1" x14ac:dyDescent="0.25">
      <c r="B73" s="23" t="s">
        <v>43</v>
      </c>
      <c r="C73" s="108">
        <v>60.704042611308388</v>
      </c>
      <c r="D73" s="25">
        <f t="shared" si="20"/>
        <v>-0.12847181637072957</v>
      </c>
      <c r="E73" s="109">
        <v>60.45</v>
      </c>
      <c r="F73" s="27">
        <f t="shared" si="20"/>
        <v>-0.15134072722167624</v>
      </c>
      <c r="G73" s="108">
        <v>64.47</v>
      </c>
      <c r="H73" s="25">
        <f t="shared" si="24"/>
        <v>-0.13509525087201513</v>
      </c>
      <c r="I73" s="109">
        <v>65.78</v>
      </c>
      <c r="J73" s="27">
        <f t="shared" si="25"/>
        <v>-0.10564242012236569</v>
      </c>
      <c r="K73" s="108">
        <v>55.42</v>
      </c>
      <c r="L73" s="25">
        <f t="shared" si="26"/>
        <v>-7.7102414654454554E-2</v>
      </c>
    </row>
    <row r="74" spans="2:17" ht="15" hidden="1" customHeight="1" outlineLevel="1" x14ac:dyDescent="0.25">
      <c r="B74" s="23" t="s">
        <v>44</v>
      </c>
      <c r="C74" s="108">
        <v>59.597480713147469</v>
      </c>
      <c r="D74" s="25">
        <f t="shared" si="20"/>
        <v>-9.7720527496153009E-2</v>
      </c>
      <c r="E74" s="109">
        <v>61.2</v>
      </c>
      <c r="F74" s="27">
        <f t="shared" si="20"/>
        <v>-0.11560693641618491</v>
      </c>
      <c r="G74" s="108">
        <v>62.97</v>
      </c>
      <c r="H74" s="25">
        <f t="shared" si="24"/>
        <v>-0.10324693819424668</v>
      </c>
      <c r="I74" s="109">
        <v>66.459999999999994</v>
      </c>
      <c r="J74" s="27">
        <f t="shared" si="25"/>
        <v>-4.0981240981241007E-2</v>
      </c>
      <c r="K74" s="108">
        <v>42.03</v>
      </c>
      <c r="L74" s="25">
        <f t="shared" si="26"/>
        <v>-0.15568501406187218</v>
      </c>
    </row>
    <row r="75" spans="2:17" collapsed="1" x14ac:dyDescent="0.25">
      <c r="B75" s="37">
        <v>2009</v>
      </c>
      <c r="C75" s="114">
        <v>53.92384753313668</v>
      </c>
      <c r="D75" s="39">
        <f t="shared" si="20"/>
        <v>-0.12627383890505806</v>
      </c>
      <c r="E75" s="114">
        <v>56.867000801089766</v>
      </c>
      <c r="F75" s="39">
        <f>E75/E88-1</f>
        <v>-0.13599251003488066</v>
      </c>
      <c r="G75" s="114">
        <v>56.241703647309272</v>
      </c>
      <c r="H75" s="39">
        <f>G75/G88-1</f>
        <v>-0.12002217254634506</v>
      </c>
      <c r="I75" s="114">
        <v>54.358069565526627</v>
      </c>
      <c r="J75" s="39">
        <f>I75/I88-1</f>
        <v>-0.15964622936945139</v>
      </c>
      <c r="K75" s="114">
        <v>39.642181995479113</v>
      </c>
      <c r="L75" s="39">
        <f>K75/K88-1</f>
        <v>-0.19169539818276027</v>
      </c>
    </row>
    <row r="76" spans="2:17" ht="15" hidden="1" customHeight="1" outlineLevel="1" x14ac:dyDescent="0.25">
      <c r="B76" s="23" t="s">
        <v>33</v>
      </c>
      <c r="C76" s="108">
        <v>57.974963148093735</v>
      </c>
      <c r="D76" s="25">
        <f t="shared" si="20"/>
        <v>-7.7130545293367381E-2</v>
      </c>
      <c r="E76" s="109">
        <v>59.57</v>
      </c>
      <c r="F76" s="27">
        <f t="shared" si="20"/>
        <v>-7.6863474353014105E-2</v>
      </c>
      <c r="G76" s="108">
        <v>60.6</v>
      </c>
      <c r="H76" s="25">
        <f t="shared" si="24"/>
        <v>-9.1181763647270597E-2</v>
      </c>
      <c r="I76" s="109">
        <v>63.2</v>
      </c>
      <c r="J76" s="27">
        <f t="shared" si="25"/>
        <v>-3.8198143357175307E-2</v>
      </c>
      <c r="K76" s="108">
        <v>44.16</v>
      </c>
      <c r="L76" s="25">
        <f t="shared" si="26"/>
        <v>-0.12692763938315543</v>
      </c>
    </row>
    <row r="77" spans="2:17" ht="15" hidden="1" customHeight="1" outlineLevel="1" x14ac:dyDescent="0.25">
      <c r="B77" s="23" t="s">
        <v>34</v>
      </c>
      <c r="C77" s="108">
        <v>60.693206024341421</v>
      </c>
      <c r="D77" s="25">
        <f t="shared" si="20"/>
        <v>-7.1829271559538221E-2</v>
      </c>
      <c r="E77" s="109">
        <v>63.01</v>
      </c>
      <c r="F77" s="27">
        <f t="shared" si="20"/>
        <v>-7.1196933962264231E-2</v>
      </c>
      <c r="G77" s="108">
        <v>63.96</v>
      </c>
      <c r="H77" s="25">
        <f t="shared" si="24"/>
        <v>-7.1967498549042386E-2</v>
      </c>
      <c r="I77" s="109">
        <v>61.7</v>
      </c>
      <c r="J77" s="27">
        <f t="shared" si="25"/>
        <v>-5.9881151912235198E-2</v>
      </c>
      <c r="K77" s="108">
        <v>50.74</v>
      </c>
      <c r="L77" s="25">
        <f t="shared" si="26"/>
        <v>-6.4872834500552812E-2</v>
      </c>
    </row>
    <row r="78" spans="2:17" ht="15" hidden="1" customHeight="1" outlineLevel="1" x14ac:dyDescent="0.25">
      <c r="B78" s="23" t="s">
        <v>35</v>
      </c>
      <c r="C78" s="108">
        <v>56.822669904639113</v>
      </c>
      <c r="D78" s="25">
        <f t="shared" si="20"/>
        <v>-4.9017781936257276E-2</v>
      </c>
      <c r="E78" s="109">
        <v>62.45</v>
      </c>
      <c r="F78" s="27">
        <f t="shared" si="20"/>
        <v>-4.2618427104093248E-2</v>
      </c>
      <c r="G78" s="108">
        <v>59.96</v>
      </c>
      <c r="H78" s="25">
        <f t="shared" si="24"/>
        <v>-2.1540469973890364E-2</v>
      </c>
      <c r="I78" s="109">
        <v>52.04</v>
      </c>
      <c r="J78" s="27">
        <f t="shared" si="25"/>
        <v>-4.0029514849658776E-2</v>
      </c>
      <c r="K78" s="108">
        <v>49.88</v>
      </c>
      <c r="L78" s="25">
        <f t="shared" si="26"/>
        <v>-5.7979225684608116E-2</v>
      </c>
    </row>
    <row r="79" spans="2:17" ht="15" hidden="1" customHeight="1" outlineLevel="1" x14ac:dyDescent="0.25">
      <c r="B79" s="23" t="s">
        <v>36</v>
      </c>
      <c r="C79" s="108">
        <v>55.079139950689175</v>
      </c>
      <c r="D79" s="25">
        <f t="shared" si="20"/>
        <v>-4.5257818262839034E-2</v>
      </c>
      <c r="E79" s="109">
        <v>59.81</v>
      </c>
      <c r="F79" s="27">
        <f t="shared" si="20"/>
        <v>-1.9025750369033867E-2</v>
      </c>
      <c r="G79" s="108">
        <v>56.59</v>
      </c>
      <c r="H79" s="25">
        <f t="shared" si="24"/>
        <v>-2.1611341632088554E-2</v>
      </c>
      <c r="I79" s="109">
        <v>56.94</v>
      </c>
      <c r="J79" s="27">
        <f t="shared" si="25"/>
        <v>-5.9153998678122988E-2</v>
      </c>
      <c r="K79" s="108">
        <v>40.82</v>
      </c>
      <c r="L79" s="25">
        <f t="shared" si="26"/>
        <v>-0.11778690296088179</v>
      </c>
    </row>
    <row r="80" spans="2:17" ht="13.5" hidden="1" customHeight="1" outlineLevel="1" x14ac:dyDescent="0.25">
      <c r="B80" s="23" t="s">
        <v>37</v>
      </c>
      <c r="C80" s="108">
        <v>71.763031797437264</v>
      </c>
      <c r="D80" s="25">
        <f t="shared" si="20"/>
        <v>-2.1725537089390734E-2</v>
      </c>
      <c r="E80" s="109">
        <v>77.61</v>
      </c>
      <c r="F80" s="27">
        <f t="shared" si="20"/>
        <v>-9.0113285272919175E-4</v>
      </c>
      <c r="G80" s="108">
        <v>71.87</v>
      </c>
      <c r="H80" s="25">
        <f t="shared" si="24"/>
        <v>-8.3414430696515662E-4</v>
      </c>
      <c r="I80" s="109">
        <v>81.11</v>
      </c>
      <c r="J80" s="27">
        <f t="shared" si="25"/>
        <v>3.4640603736235676E-3</v>
      </c>
      <c r="K80" s="108">
        <v>36.9</v>
      </c>
      <c r="L80" s="25">
        <f t="shared" si="26"/>
        <v>0.12226277372262762</v>
      </c>
    </row>
    <row r="81" spans="2:14" ht="13.5" hidden="1" customHeight="1" outlineLevel="1" x14ac:dyDescent="0.25">
      <c r="B81" s="23" t="s">
        <v>38</v>
      </c>
      <c r="C81" s="108">
        <v>65.643077418180823</v>
      </c>
      <c r="D81" s="25">
        <f t="shared" si="20"/>
        <v>2.7911086986943445E-2</v>
      </c>
      <c r="E81" s="109">
        <v>72.56</v>
      </c>
      <c r="F81" s="27">
        <f t="shared" si="20"/>
        <v>8.282345918519618E-2</v>
      </c>
      <c r="G81" s="108">
        <v>68.260000000000005</v>
      </c>
      <c r="H81" s="25">
        <f t="shared" si="24"/>
        <v>4.3730886850152917E-2</v>
      </c>
      <c r="I81" s="109">
        <v>65.28</v>
      </c>
      <c r="J81" s="27">
        <f t="shared" si="25"/>
        <v>-4.7980166253463463E-2</v>
      </c>
      <c r="K81" s="108">
        <v>48.89</v>
      </c>
      <c r="L81" s="25">
        <f t="shared" si="26"/>
        <v>-3.9677862895305394E-2</v>
      </c>
    </row>
    <row r="82" spans="2:14" ht="15" hidden="1" customHeight="1" outlineLevel="1" x14ac:dyDescent="0.25">
      <c r="B82" s="23" t="s">
        <v>39</v>
      </c>
      <c r="C82" s="108">
        <v>55.456624203364015</v>
      </c>
      <c r="D82" s="25">
        <f t="shared" si="20"/>
        <v>5.0001488404924466E-2</v>
      </c>
      <c r="E82" s="109">
        <v>59.98</v>
      </c>
      <c r="F82" s="27">
        <f t="shared" si="20"/>
        <v>0.1134211991832188</v>
      </c>
      <c r="G82" s="108">
        <v>59.35</v>
      </c>
      <c r="H82" s="25">
        <f t="shared" si="24"/>
        <v>0.11602106054907857</v>
      </c>
      <c r="I82" s="109">
        <v>56.92</v>
      </c>
      <c r="J82" s="27">
        <f t="shared" si="25"/>
        <v>-9.3978419770275323E-3</v>
      </c>
      <c r="K82" s="108">
        <v>46.79</v>
      </c>
      <c r="L82" s="25">
        <f t="shared" si="26"/>
        <v>-0.12705223880597016</v>
      </c>
    </row>
    <row r="83" spans="2:14" ht="15" hidden="1" customHeight="1" outlineLevel="1" x14ac:dyDescent="0.25">
      <c r="B83" s="23" t="s">
        <v>40</v>
      </c>
      <c r="C83" s="108">
        <v>51.607253736137892</v>
      </c>
      <c r="D83" s="25">
        <f t="shared" si="20"/>
        <v>9.2375821819973281E-2</v>
      </c>
      <c r="E83" s="109">
        <v>57.23</v>
      </c>
      <c r="F83" s="27">
        <f t="shared" si="20"/>
        <v>0.19903624554787336</v>
      </c>
      <c r="G83" s="108">
        <v>51.11</v>
      </c>
      <c r="H83" s="25">
        <f t="shared" si="24"/>
        <v>2.5275827482447388E-2</v>
      </c>
      <c r="I83" s="109">
        <v>55.42</v>
      </c>
      <c r="J83" s="27">
        <f t="shared" si="25"/>
        <v>0.2058311575282854</v>
      </c>
      <c r="K83" s="108">
        <v>54.87</v>
      </c>
      <c r="L83" s="25">
        <f t="shared" si="26"/>
        <v>1.8563207722294361E-2</v>
      </c>
    </row>
    <row r="84" spans="2:14" ht="15" hidden="1" customHeight="1" outlineLevel="1" x14ac:dyDescent="0.25">
      <c r="B84" s="23" t="s">
        <v>41</v>
      </c>
      <c r="C84" s="108">
        <v>60.662707736080876</v>
      </c>
      <c r="D84" s="25">
        <f t="shared" si="20"/>
        <v>1.989692699997514E-2</v>
      </c>
      <c r="E84" s="109">
        <v>64.94</v>
      </c>
      <c r="F84" s="27">
        <f t="shared" si="20"/>
        <v>2.0427404148334327E-2</v>
      </c>
      <c r="G84" s="108">
        <v>58.83</v>
      </c>
      <c r="H84" s="25">
        <f t="shared" si="24"/>
        <v>4.5680767863490956E-2</v>
      </c>
      <c r="I84" s="109">
        <v>68.86</v>
      </c>
      <c r="J84" s="27">
        <f t="shared" si="25"/>
        <v>0.1242448979591837</v>
      </c>
      <c r="K84" s="108">
        <v>50.48</v>
      </c>
      <c r="L84" s="25">
        <f t="shared" si="26"/>
        <v>-0.10401135960241403</v>
      </c>
    </row>
    <row r="85" spans="2:14" ht="15" hidden="1" customHeight="1" outlineLevel="1" x14ac:dyDescent="0.25">
      <c r="B85" s="23" t="s">
        <v>42</v>
      </c>
      <c r="C85" s="108">
        <v>69.241084062320297</v>
      </c>
      <c r="D85" s="25">
        <f t="shared" si="20"/>
        <v>2.7754726081888892E-2</v>
      </c>
      <c r="E85" s="109">
        <v>72.06</v>
      </c>
      <c r="F85" s="27">
        <f t="shared" si="20"/>
        <v>7.0251002524877482E-2</v>
      </c>
      <c r="G85" s="108">
        <v>71.790000000000006</v>
      </c>
      <c r="H85" s="25">
        <f t="shared" si="24"/>
        <v>4.6044004079848655E-2</v>
      </c>
      <c r="I85" s="109">
        <v>72.02</v>
      </c>
      <c r="J85" s="27">
        <f t="shared" si="25"/>
        <v>-9.3535075653371491E-3</v>
      </c>
      <c r="K85" s="108">
        <v>55.63</v>
      </c>
      <c r="L85" s="25">
        <f t="shared" si="26"/>
        <v>-8.45812078328122E-2</v>
      </c>
    </row>
    <row r="86" spans="2:14" ht="15" hidden="1" customHeight="1" outlineLevel="1" x14ac:dyDescent="0.25">
      <c r="B86" s="23" t="s">
        <v>43</v>
      </c>
      <c r="C86" s="108">
        <v>69.652414863419494</v>
      </c>
      <c r="D86" s="25">
        <f t="shared" si="20"/>
        <v>1.9612984767295005E-2</v>
      </c>
      <c r="E86" s="109">
        <v>71.23</v>
      </c>
      <c r="F86" s="27">
        <f t="shared" si="20"/>
        <v>5.1055039102847921E-2</v>
      </c>
      <c r="G86" s="108">
        <v>74.540000000000006</v>
      </c>
      <c r="H86" s="25">
        <f t="shared" si="24"/>
        <v>4.779308405960081E-2</v>
      </c>
      <c r="I86" s="109">
        <v>73.55</v>
      </c>
      <c r="J86" s="27">
        <f t="shared" si="25"/>
        <v>-4.6014345648938138E-3</v>
      </c>
      <c r="K86" s="108">
        <v>60.05</v>
      </c>
      <c r="L86" s="25">
        <f t="shared" si="26"/>
        <v>9.8810612991765856E-2</v>
      </c>
    </row>
    <row r="87" spans="2:14" ht="15" hidden="1" customHeight="1" outlineLevel="1" x14ac:dyDescent="0.25">
      <c r="B87" s="23" t="s">
        <v>44</v>
      </c>
      <c r="C87" s="108">
        <v>66.052129666391551</v>
      </c>
      <c r="D87" s="25">
        <f t="shared" si="20"/>
        <v>1.1932664685926131E-2</v>
      </c>
      <c r="E87" s="109">
        <v>69.2</v>
      </c>
      <c r="F87" s="27">
        <f t="shared" si="20"/>
        <v>3.7636827110511417E-2</v>
      </c>
      <c r="G87" s="108">
        <v>70.22</v>
      </c>
      <c r="H87" s="25">
        <f t="shared" si="24"/>
        <v>4.6030090868464324E-2</v>
      </c>
      <c r="I87" s="109">
        <v>69.3</v>
      </c>
      <c r="J87" s="27">
        <f t="shared" si="25"/>
        <v>4.93039443155463E-3</v>
      </c>
      <c r="K87" s="108">
        <v>49.78</v>
      </c>
      <c r="L87" s="25">
        <f t="shared" si="26"/>
        <v>4.4262638976295454E-2</v>
      </c>
    </row>
    <row r="88" spans="2:14" collapsed="1" x14ac:dyDescent="0.25">
      <c r="B88" s="37">
        <v>2008</v>
      </c>
      <c r="C88" s="114">
        <v>61.717103063000927</v>
      </c>
      <c r="D88" s="39">
        <f t="shared" si="20"/>
        <v>-3.5023520967877309E-3</v>
      </c>
      <c r="E88" s="114">
        <v>65.817717394308161</v>
      </c>
      <c r="F88" s="39">
        <f>E88/E101-1</f>
        <v>2.5365732768151794E-2</v>
      </c>
      <c r="G88" s="114">
        <v>63.912637219568246</v>
      </c>
      <c r="H88" s="39">
        <f>G88/G101-1</f>
        <v>1.1812566476002706E-2</v>
      </c>
      <c r="I88" s="114">
        <v>64.684745240971253</v>
      </c>
      <c r="J88" s="39">
        <f>I88/I101-1</f>
        <v>1.0161953465488427E-3</v>
      </c>
      <c r="K88" s="114">
        <v>49.043617846978854</v>
      </c>
      <c r="L88" s="39">
        <f>K88/K101-1</f>
        <v>-4.1529867590950564E-2</v>
      </c>
    </row>
    <row r="89" spans="2:14" ht="15" hidden="1" customHeight="1" outlineLevel="1" x14ac:dyDescent="0.25">
      <c r="B89" s="23" t="s">
        <v>33</v>
      </c>
      <c r="C89" s="108">
        <v>62.820329411079243</v>
      </c>
      <c r="D89" s="25">
        <f t="shared" si="20"/>
        <v>5.1172792302491832E-3</v>
      </c>
      <c r="E89" s="109">
        <v>64.53</v>
      </c>
      <c r="F89" s="27">
        <f t="shared" si="20"/>
        <v>3.5628310062590263E-2</v>
      </c>
      <c r="G89" s="108">
        <v>66.680000000000007</v>
      </c>
      <c r="H89" s="25">
        <f t="shared" si="24"/>
        <v>8.621993646952264E-3</v>
      </c>
      <c r="I89" s="109">
        <v>65.709999999999994</v>
      </c>
      <c r="J89" s="27">
        <f t="shared" si="25"/>
        <v>9.6803933620159821E-3</v>
      </c>
      <c r="K89" s="108">
        <v>50.58</v>
      </c>
      <c r="L89" s="25">
        <f t="shared" si="26"/>
        <v>-9.9358974358974339E-2</v>
      </c>
    </row>
    <row r="90" spans="2:14" ht="15" hidden="1" customHeight="1" outlineLevel="1" x14ac:dyDescent="0.25">
      <c r="B90" s="23" t="s">
        <v>34</v>
      </c>
      <c r="C90" s="108">
        <v>65.39013154004526</v>
      </c>
      <c r="D90" s="25">
        <f t="shared" si="20"/>
        <v>1.2115844891495975E-2</v>
      </c>
      <c r="E90" s="109">
        <v>67.84</v>
      </c>
      <c r="F90" s="27">
        <f t="shared" si="20"/>
        <v>4.3050430504304904E-2</v>
      </c>
      <c r="G90" s="108">
        <v>68.92</v>
      </c>
      <c r="H90" s="25">
        <f t="shared" si="24"/>
        <v>3.1119090365050894E-2</v>
      </c>
      <c r="I90" s="109">
        <v>65.63</v>
      </c>
      <c r="J90" s="27">
        <f t="shared" si="25"/>
        <v>-1.2042751768779336E-2</v>
      </c>
      <c r="K90" s="108">
        <v>54.26</v>
      </c>
      <c r="L90" s="25">
        <f t="shared" si="26"/>
        <v>-6.5449534963830547E-2</v>
      </c>
    </row>
    <row r="91" spans="2:14" ht="15" hidden="1" customHeight="1" outlineLevel="1" x14ac:dyDescent="0.25">
      <c r="B91" s="23" t="s">
        <v>35</v>
      </c>
      <c r="C91" s="108">
        <v>59.75155878343709</v>
      </c>
      <c r="D91" s="25">
        <f t="shared" si="20"/>
        <v>-7.0934011952755394E-2</v>
      </c>
      <c r="E91" s="109">
        <v>65.23</v>
      </c>
      <c r="F91" s="27">
        <f t="shared" si="20"/>
        <v>-2.4233358264771687E-2</v>
      </c>
      <c r="G91" s="108">
        <v>61.28</v>
      </c>
      <c r="H91" s="25">
        <f t="shared" si="24"/>
        <v>-0.10761613513907098</v>
      </c>
      <c r="I91" s="109">
        <v>54.21</v>
      </c>
      <c r="J91" s="27">
        <f t="shared" si="25"/>
        <v>-9.7252289758534505E-2</v>
      </c>
      <c r="K91" s="108">
        <v>52.95</v>
      </c>
      <c r="L91" s="25">
        <f t="shared" si="26"/>
        <v>6.3893911995177799E-2</v>
      </c>
    </row>
    <row r="92" spans="2:14" ht="15" hidden="1" customHeight="1" outlineLevel="1" x14ac:dyDescent="0.25">
      <c r="B92" s="23" t="s">
        <v>36</v>
      </c>
      <c r="C92" s="108">
        <v>57.690066495723741</v>
      </c>
      <c r="D92" s="25">
        <f t="shared" si="20"/>
        <v>-8.1787987863093048E-2</v>
      </c>
      <c r="E92" s="109">
        <v>60.97</v>
      </c>
      <c r="F92" s="27">
        <f t="shared" si="20"/>
        <v>-5.7067738942158996E-2</v>
      </c>
      <c r="G92" s="108">
        <v>57.84</v>
      </c>
      <c r="H92" s="25">
        <f t="shared" si="24"/>
        <v>-9.0994813767090954E-2</v>
      </c>
      <c r="I92" s="109">
        <v>60.52</v>
      </c>
      <c r="J92" s="27">
        <f t="shared" si="25"/>
        <v>-0.11221945137157108</v>
      </c>
      <c r="K92" s="108">
        <v>46.27</v>
      </c>
      <c r="L92" s="25">
        <f t="shared" si="26"/>
        <v>-4.2028985507246208E-2</v>
      </c>
    </row>
    <row r="93" spans="2:14" ht="15" hidden="1" customHeight="1" outlineLevel="1" x14ac:dyDescent="0.25">
      <c r="B93" s="23" t="s">
        <v>37</v>
      </c>
      <c r="C93" s="108">
        <v>73.356746514597177</v>
      </c>
      <c r="D93" s="25">
        <f t="shared" si="20"/>
        <v>-7.486000149323413E-2</v>
      </c>
      <c r="E93" s="109">
        <v>77.680000000000007</v>
      </c>
      <c r="F93" s="27">
        <f t="shared" si="20"/>
        <v>-5.7738961669092537E-2</v>
      </c>
      <c r="G93" s="108">
        <v>71.930000000000007</v>
      </c>
      <c r="H93" s="25">
        <f t="shared" si="24"/>
        <v>-9.9974974974974873E-2</v>
      </c>
      <c r="I93" s="109">
        <v>80.83</v>
      </c>
      <c r="J93" s="27">
        <f t="shared" si="25"/>
        <v>-3.3596365375418435E-2</v>
      </c>
      <c r="K93" s="108">
        <v>32.880000000000003</v>
      </c>
      <c r="L93" s="25">
        <f t="shared" si="26"/>
        <v>-0.18634001484780982</v>
      </c>
    </row>
    <row r="94" spans="2:14" ht="15" hidden="1" customHeight="1" outlineLevel="1" x14ac:dyDescent="0.25">
      <c r="B94" s="23" t="s">
        <v>38</v>
      </c>
      <c r="C94" s="108">
        <v>63.860657063828924</v>
      </c>
      <c r="D94" s="25">
        <f t="shared" si="20"/>
        <v>-9.0719090399179803E-2</v>
      </c>
      <c r="E94" s="109">
        <v>67.010000000000005</v>
      </c>
      <c r="F94" s="27">
        <f t="shared" si="20"/>
        <v>-7.661568141105124E-2</v>
      </c>
      <c r="G94" s="108">
        <v>65.400000000000006</v>
      </c>
      <c r="H94" s="25">
        <f t="shared" si="24"/>
        <v>-8.1718618365627549E-2</v>
      </c>
      <c r="I94" s="109">
        <v>68.569999999999993</v>
      </c>
      <c r="J94" s="27">
        <f t="shared" si="25"/>
        <v>-9.5501912676428047E-2</v>
      </c>
      <c r="K94" s="108">
        <v>50.91</v>
      </c>
      <c r="L94" s="25">
        <f t="shared" si="26"/>
        <v>0.14020156774916015</v>
      </c>
    </row>
    <row r="95" spans="2:14" ht="15" hidden="1" customHeight="1" outlineLevel="1" thickBot="1" x14ac:dyDescent="0.3">
      <c r="B95" s="23" t="s">
        <v>39</v>
      </c>
      <c r="C95" s="108">
        <v>52.815757706790627</v>
      </c>
      <c r="D95" s="25">
        <f t="shared" si="20"/>
        <v>-8.1411747683396096E-2</v>
      </c>
      <c r="E95" s="109">
        <v>53.87</v>
      </c>
      <c r="F95" s="27">
        <f t="shared" si="20"/>
        <v>-9.0033783783783905E-2</v>
      </c>
      <c r="G95" s="108">
        <v>53.18</v>
      </c>
      <c r="H95" s="25">
        <f t="shared" si="24"/>
        <v>-9.5732018364223848E-2</v>
      </c>
      <c r="I95" s="109">
        <v>57.46</v>
      </c>
      <c r="J95" s="27">
        <f t="shared" si="25"/>
        <v>-5.4156378600823007E-2</v>
      </c>
      <c r="K95" s="108">
        <v>53.6</v>
      </c>
      <c r="L95" s="25">
        <f t="shared" si="26"/>
        <v>0.20179372197309409</v>
      </c>
    </row>
    <row r="96" spans="2:14" ht="16.5" hidden="1" customHeight="1" outlineLevel="1" thickBot="1" x14ac:dyDescent="0.3">
      <c r="B96" s="23" t="s">
        <v>40</v>
      </c>
      <c r="C96" s="108">
        <v>47.243130711330338</v>
      </c>
      <c r="D96" s="25">
        <f t="shared" si="20"/>
        <v>-9.5136023733904174E-2</v>
      </c>
      <c r="E96" s="109">
        <v>47.73</v>
      </c>
      <c r="F96" s="27">
        <f t="shared" si="20"/>
        <v>-0.11447124304267164</v>
      </c>
      <c r="G96" s="108">
        <v>49.85</v>
      </c>
      <c r="H96" s="25">
        <f t="shared" si="24"/>
        <v>-5.5871212121212044E-2</v>
      </c>
      <c r="I96" s="109">
        <v>45.96</v>
      </c>
      <c r="J96" s="27">
        <f t="shared" si="25"/>
        <v>-0.15592286501377417</v>
      </c>
      <c r="K96" s="108">
        <v>53.87</v>
      </c>
      <c r="L96" s="25">
        <f t="shared" si="26"/>
        <v>0.27021928790379635</v>
      </c>
      <c r="N96" s="40" t="s">
        <v>45</v>
      </c>
    </row>
    <row r="97" spans="2:12" ht="15" hidden="1" customHeight="1" outlineLevel="1" x14ac:dyDescent="0.25">
      <c r="B97" s="23" t="s">
        <v>41</v>
      </c>
      <c r="C97" s="108">
        <v>59.479253373691513</v>
      </c>
      <c r="D97" s="25">
        <f t="shared" si="20"/>
        <v>-8.0337278871136064E-2</v>
      </c>
      <c r="E97" s="109">
        <v>63.64</v>
      </c>
      <c r="F97" s="27">
        <f t="shared" si="20"/>
        <v>-8.1408775981524295E-2</v>
      </c>
      <c r="G97" s="108">
        <v>56.26</v>
      </c>
      <c r="H97" s="25">
        <f t="shared" si="24"/>
        <v>-0.12490278425882728</v>
      </c>
      <c r="I97" s="109">
        <v>61.25</v>
      </c>
      <c r="J97" s="27">
        <f t="shared" si="25"/>
        <v>-6.0870898497393466E-2</v>
      </c>
      <c r="K97" s="108">
        <v>56.34</v>
      </c>
      <c r="L97" s="25">
        <f t="shared" si="26"/>
        <v>0.19415006358626541</v>
      </c>
    </row>
    <row r="98" spans="2:12" ht="15" hidden="1" customHeight="1" outlineLevel="1" x14ac:dyDescent="0.25">
      <c r="B98" s="23" t="s">
        <v>42</v>
      </c>
      <c r="C98" s="108">
        <v>67.371214459200985</v>
      </c>
      <c r="D98" s="25">
        <f t="shared" si="20"/>
        <v>-3.1740398771837874E-3</v>
      </c>
      <c r="E98" s="109">
        <v>67.33</v>
      </c>
      <c r="F98" s="27">
        <f t="shared" si="20"/>
        <v>-1.8942153577152787E-2</v>
      </c>
      <c r="G98" s="108">
        <v>68.63</v>
      </c>
      <c r="H98" s="25">
        <f t="shared" si="24"/>
        <v>-1.0382119682768587E-2</v>
      </c>
      <c r="I98" s="109">
        <v>72.7</v>
      </c>
      <c r="J98" s="27">
        <f t="shared" si="25"/>
        <v>-9.1317977374949511E-3</v>
      </c>
      <c r="K98" s="108">
        <v>60.77</v>
      </c>
      <c r="L98" s="25">
        <f t="shared" si="26"/>
        <v>0.12976389663506227</v>
      </c>
    </row>
    <row r="99" spans="2:12" ht="15" hidden="1" customHeight="1" outlineLevel="1" x14ac:dyDescent="0.25">
      <c r="B99" s="23" t="s">
        <v>43</v>
      </c>
      <c r="C99" s="108">
        <v>68.312600863273801</v>
      </c>
      <c r="D99" s="25">
        <f t="shared" si="20"/>
        <v>-1.1654096319740681E-2</v>
      </c>
      <c r="E99" s="109">
        <v>67.77</v>
      </c>
      <c r="F99" s="27">
        <f t="shared" si="20"/>
        <v>-3.0749427917620253E-2</v>
      </c>
      <c r="G99" s="108">
        <v>71.14</v>
      </c>
      <c r="H99" s="25">
        <f t="shared" si="24"/>
        <v>-1.6839741790626306E-3</v>
      </c>
      <c r="I99" s="109">
        <v>73.89</v>
      </c>
      <c r="J99" s="27">
        <f t="shared" si="25"/>
        <v>-9.7829000268024879E-3</v>
      </c>
      <c r="K99" s="108">
        <v>54.65</v>
      </c>
      <c r="L99" s="25">
        <f t="shared" si="26"/>
        <v>-6.8677573278800308E-2</v>
      </c>
    </row>
    <row r="100" spans="2:12" ht="15" hidden="1" customHeight="1" outlineLevel="1" x14ac:dyDescent="0.25">
      <c r="B100" s="23" t="s">
        <v>44</v>
      </c>
      <c r="C100" s="108">
        <v>65.27324590998569</v>
      </c>
      <c r="D100" s="25">
        <f t="shared" si="20"/>
        <v>-6.6156871770760572E-3</v>
      </c>
      <c r="E100" s="109">
        <v>66.69</v>
      </c>
      <c r="F100" s="27">
        <f t="shared" si="20"/>
        <v>-4.5239799570508166E-2</v>
      </c>
      <c r="G100" s="108">
        <v>67.13</v>
      </c>
      <c r="H100" s="25">
        <f t="shared" si="24"/>
        <v>-1.7849305047549335E-2</v>
      </c>
      <c r="I100" s="109">
        <v>68.959999999999994</v>
      </c>
      <c r="J100" s="27">
        <f t="shared" si="25"/>
        <v>3.0638170677028898E-2</v>
      </c>
      <c r="K100" s="108">
        <v>47.67</v>
      </c>
      <c r="L100" s="25">
        <f t="shared" si="26"/>
        <v>0.14895155459146792</v>
      </c>
    </row>
    <row r="101" spans="2:12" collapsed="1" x14ac:dyDescent="0.25">
      <c r="B101" s="37">
        <v>2007</v>
      </c>
      <c r="C101" s="114">
        <v>61.934017800105615</v>
      </c>
      <c r="D101" s="39">
        <f t="shared" si="20"/>
        <v>-4.782533547071699E-2</v>
      </c>
      <c r="E101" s="114">
        <v>64.189503599483345</v>
      </c>
      <c r="F101" s="39">
        <f>E101/E114-1</f>
        <v>-4.2822574517340728E-2</v>
      </c>
      <c r="G101" s="114">
        <v>63.166478987473681</v>
      </c>
      <c r="H101" s="39">
        <f>G101/G114-1</f>
        <v>-5.3994960589662244E-2</v>
      </c>
      <c r="I101" s="114">
        <v>64.619079632949976</v>
      </c>
      <c r="J101" s="39">
        <f>I101/I114-1</f>
        <v>-4.7618018101246662E-2</v>
      </c>
      <c r="K101" s="114">
        <v>51.168644894245226</v>
      </c>
      <c r="L101" s="39">
        <f>K101/K114-1</f>
        <v>5.062093020086289E-2</v>
      </c>
    </row>
    <row r="102" spans="2:12" ht="15" hidden="1" customHeight="1" outlineLevel="1" x14ac:dyDescent="0.25">
      <c r="B102" s="23" t="s">
        <v>33</v>
      </c>
      <c r="C102" s="108">
        <v>62.500496916329055</v>
      </c>
      <c r="D102" s="24"/>
      <c r="E102" s="109">
        <v>62.31</v>
      </c>
      <c r="F102" s="27"/>
      <c r="G102" s="108">
        <v>66.11</v>
      </c>
      <c r="H102" s="24"/>
      <c r="I102" s="109">
        <v>65.08</v>
      </c>
      <c r="J102" s="27"/>
      <c r="K102" s="108">
        <v>56.16</v>
      </c>
      <c r="L102" s="24"/>
    </row>
    <row r="103" spans="2:12" ht="15" hidden="1" customHeight="1" outlineLevel="1" x14ac:dyDescent="0.25">
      <c r="B103" s="23" t="s">
        <v>34</v>
      </c>
      <c r="C103" s="108">
        <v>64.607358801951591</v>
      </c>
      <c r="D103" s="24"/>
      <c r="E103" s="109">
        <v>65.040000000000006</v>
      </c>
      <c r="F103" s="27"/>
      <c r="G103" s="108">
        <v>66.84</v>
      </c>
      <c r="H103" s="24"/>
      <c r="I103" s="109">
        <v>66.430000000000007</v>
      </c>
      <c r="J103" s="27"/>
      <c r="K103" s="108">
        <v>58.06</v>
      </c>
      <c r="L103" s="24"/>
    </row>
    <row r="104" spans="2:12" ht="15" hidden="1" customHeight="1" outlineLevel="1" x14ac:dyDescent="0.25">
      <c r="B104" s="23" t="s">
        <v>35</v>
      </c>
      <c r="C104" s="108">
        <v>64.313578962271322</v>
      </c>
      <c r="D104" s="24"/>
      <c r="E104" s="109">
        <v>66.849999999999994</v>
      </c>
      <c r="F104" s="27"/>
      <c r="G104" s="108">
        <v>68.67</v>
      </c>
      <c r="H104" s="24"/>
      <c r="I104" s="109">
        <v>60.05</v>
      </c>
      <c r="J104" s="27"/>
      <c r="K104" s="108">
        <v>49.77</v>
      </c>
      <c r="L104" s="24"/>
    </row>
    <row r="105" spans="2:12" ht="15" hidden="1" customHeight="1" outlineLevel="1" x14ac:dyDescent="0.25">
      <c r="B105" s="23" t="s">
        <v>36</v>
      </c>
      <c r="C105" s="108">
        <v>62.828699399678577</v>
      </c>
      <c r="D105" s="24"/>
      <c r="E105" s="109">
        <v>64.66</v>
      </c>
      <c r="F105" s="27"/>
      <c r="G105" s="108">
        <v>63.63</v>
      </c>
      <c r="H105" s="24"/>
      <c r="I105" s="109">
        <v>68.17</v>
      </c>
      <c r="J105" s="27"/>
      <c r="K105" s="108">
        <v>48.3</v>
      </c>
      <c r="L105" s="24"/>
    </row>
    <row r="106" spans="2:12" ht="15" hidden="1" customHeight="1" outlineLevel="1" x14ac:dyDescent="0.25">
      <c r="B106" s="23" t="s">
        <v>37</v>
      </c>
      <c r="C106" s="108">
        <v>79.292589913958508</v>
      </c>
      <c r="D106" s="24"/>
      <c r="E106" s="109">
        <v>82.44</v>
      </c>
      <c r="F106" s="27"/>
      <c r="G106" s="108">
        <v>79.92</v>
      </c>
      <c r="H106" s="24"/>
      <c r="I106" s="109">
        <v>83.64</v>
      </c>
      <c r="J106" s="27"/>
      <c r="K106" s="108">
        <v>40.409999999999997</v>
      </c>
      <c r="L106" s="24"/>
    </row>
    <row r="107" spans="2:12" ht="15" hidden="1" customHeight="1" outlineLevel="1" x14ac:dyDescent="0.25">
      <c r="B107" s="23" t="s">
        <v>38</v>
      </c>
      <c r="C107" s="108">
        <v>70.232044233573689</v>
      </c>
      <c r="D107" s="24"/>
      <c r="E107" s="109">
        <v>72.569999999999993</v>
      </c>
      <c r="F107" s="27"/>
      <c r="G107" s="108">
        <v>71.22</v>
      </c>
      <c r="H107" s="24"/>
      <c r="I107" s="109">
        <v>75.81</v>
      </c>
      <c r="J107" s="27"/>
      <c r="K107" s="108">
        <v>44.65</v>
      </c>
      <c r="L107" s="24"/>
    </row>
    <row r="108" spans="2:12" ht="15" hidden="1" customHeight="1" outlineLevel="1" x14ac:dyDescent="0.25">
      <c r="B108" s="23" t="s">
        <v>39</v>
      </c>
      <c r="C108" s="108">
        <v>57.496661397088019</v>
      </c>
      <c r="D108" s="24"/>
      <c r="E108" s="109">
        <v>59.2</v>
      </c>
      <c r="F108" s="27"/>
      <c r="G108" s="108">
        <v>58.81</v>
      </c>
      <c r="H108" s="24"/>
      <c r="I108" s="109">
        <v>60.75</v>
      </c>
      <c r="J108" s="27"/>
      <c r="K108" s="108">
        <v>44.6</v>
      </c>
      <c r="L108" s="24"/>
    </row>
    <row r="109" spans="2:12" ht="15" hidden="1" customHeight="1" outlineLevel="1" x14ac:dyDescent="0.25">
      <c r="B109" s="23" t="s">
        <v>40</v>
      </c>
      <c r="C109" s="108">
        <v>52.210201699351792</v>
      </c>
      <c r="D109" s="24"/>
      <c r="E109" s="109">
        <v>53.9</v>
      </c>
      <c r="F109" s="27"/>
      <c r="G109" s="108">
        <v>52.8</v>
      </c>
      <c r="H109" s="24"/>
      <c r="I109" s="109">
        <v>54.45</v>
      </c>
      <c r="J109" s="27"/>
      <c r="K109" s="108">
        <v>42.41</v>
      </c>
      <c r="L109" s="24"/>
    </row>
    <row r="110" spans="2:12" ht="15" hidden="1" customHeight="1" outlineLevel="1" x14ac:dyDescent="0.25">
      <c r="B110" s="23" t="s">
        <v>41</v>
      </c>
      <c r="C110" s="108">
        <v>64.675072727403972</v>
      </c>
      <c r="D110" s="24"/>
      <c r="E110" s="109">
        <v>69.28</v>
      </c>
      <c r="F110" s="27"/>
      <c r="G110" s="108">
        <v>64.290000000000006</v>
      </c>
      <c r="H110" s="24"/>
      <c r="I110" s="109">
        <v>65.22</v>
      </c>
      <c r="J110" s="27"/>
      <c r="K110" s="108">
        <v>47.18</v>
      </c>
      <c r="L110" s="24"/>
    </row>
    <row r="111" spans="2:12" ht="15" hidden="1" customHeight="1" outlineLevel="1" x14ac:dyDescent="0.25">
      <c r="B111" s="23" t="s">
        <v>42</v>
      </c>
      <c r="C111" s="108">
        <v>67.585734274918323</v>
      </c>
      <c r="D111" s="24"/>
      <c r="E111" s="109">
        <v>68.63</v>
      </c>
      <c r="F111" s="27"/>
      <c r="G111" s="108">
        <v>69.349999999999994</v>
      </c>
      <c r="H111" s="24"/>
      <c r="I111" s="109">
        <v>73.37</v>
      </c>
      <c r="J111" s="27"/>
      <c r="K111" s="108">
        <v>53.79</v>
      </c>
      <c r="L111" s="24"/>
    </row>
    <row r="112" spans="2:12" ht="15" hidden="1" customHeight="1" outlineLevel="1" x14ac:dyDescent="0.25">
      <c r="B112" s="23" t="s">
        <v>43</v>
      </c>
      <c r="C112" s="108">
        <v>69.118109974353345</v>
      </c>
      <c r="D112" s="24"/>
      <c r="E112" s="109">
        <v>69.92</v>
      </c>
      <c r="F112" s="27"/>
      <c r="G112" s="108">
        <v>71.260000000000005</v>
      </c>
      <c r="H112" s="24"/>
      <c r="I112" s="109">
        <v>74.62</v>
      </c>
      <c r="J112" s="27"/>
      <c r="K112" s="108">
        <v>58.68</v>
      </c>
      <c r="L112" s="24"/>
    </row>
    <row r="113" spans="2:12" ht="15" hidden="1" customHeight="1" outlineLevel="1" x14ac:dyDescent="0.25">
      <c r="B113" s="23" t="s">
        <v>44</v>
      </c>
      <c r="C113" s="108">
        <v>65.707949146586728</v>
      </c>
      <c r="D113" s="24"/>
      <c r="E113" s="109">
        <v>69.849999999999994</v>
      </c>
      <c r="F113" s="27"/>
      <c r="G113" s="108">
        <v>68.349999999999994</v>
      </c>
      <c r="H113" s="24"/>
      <c r="I113" s="109">
        <v>66.91</v>
      </c>
      <c r="J113" s="27"/>
      <c r="K113" s="108">
        <v>41.49</v>
      </c>
      <c r="L113" s="24"/>
    </row>
    <row r="114" spans="2:12" collapsed="1" x14ac:dyDescent="0.25">
      <c r="B114" s="37">
        <v>2006</v>
      </c>
      <c r="C114" s="114">
        <v>65.044807541401354</v>
      </c>
      <c r="D114" s="38"/>
      <c r="E114" s="114">
        <v>67.06123848158623</v>
      </c>
      <c r="F114" s="39"/>
      <c r="G114" s="114">
        <v>66.771820821215186</v>
      </c>
      <c r="H114" s="39"/>
      <c r="I114" s="114">
        <v>67.849960269218485</v>
      </c>
      <c r="J114" s="39"/>
      <c r="K114" s="114">
        <v>48.703241505442456</v>
      </c>
      <c r="L114" s="39"/>
    </row>
    <row r="115" spans="2:12" ht="15" customHeight="1" x14ac:dyDescent="0.25">
      <c r="B115" s="41" t="s">
        <v>46</v>
      </c>
      <c r="C115" s="41"/>
      <c r="D115" s="41"/>
      <c r="E115" s="41"/>
      <c r="F115" s="41"/>
      <c r="G115" s="41"/>
      <c r="H115" s="41"/>
      <c r="I115" s="42"/>
      <c r="J115" s="42"/>
      <c r="K115" s="42"/>
      <c r="L115" s="42"/>
    </row>
  </sheetData>
  <mergeCells count="7">
    <mergeCell ref="B115:H115"/>
    <mergeCell ref="B5:L5"/>
    <mergeCell ref="C6:D6"/>
    <mergeCell ref="E6:F6"/>
    <mergeCell ref="G6:H6"/>
    <mergeCell ref="I6:J6"/>
    <mergeCell ref="K6:L6"/>
  </mergeCells>
  <hyperlinks>
    <hyperlink ref="N9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115" customWidth="1"/>
    <col min="2" max="2" width="21.7109375" style="115" customWidth="1"/>
    <col min="3" max="4" width="11.140625" style="115" customWidth="1"/>
    <col min="5" max="6" width="10.7109375" style="115" customWidth="1"/>
    <col min="7" max="12" width="11.42578125" style="115"/>
    <col min="13" max="13" width="13.7109375" style="115" customWidth="1"/>
    <col min="14" max="256" width="11.42578125" style="115"/>
    <col min="257" max="257" width="13.28515625" style="115" customWidth="1"/>
    <col min="258" max="258" width="30.85546875" style="115" customWidth="1"/>
    <col min="259" max="261" width="12.7109375" style="115" customWidth="1"/>
    <col min="262" max="262" width="10.7109375" style="115" customWidth="1"/>
    <col min="263" max="268" width="11.42578125" style="115"/>
    <col min="269" max="269" width="13.7109375" style="115" customWidth="1"/>
    <col min="270" max="512" width="11.42578125" style="115"/>
    <col min="513" max="513" width="13.28515625" style="115" customWidth="1"/>
    <col min="514" max="514" width="30.85546875" style="115" customWidth="1"/>
    <col min="515" max="517" width="12.7109375" style="115" customWidth="1"/>
    <col min="518" max="518" width="10.7109375" style="115" customWidth="1"/>
    <col min="519" max="524" width="11.42578125" style="115"/>
    <col min="525" max="525" width="13.7109375" style="115" customWidth="1"/>
    <col min="526" max="768" width="11.42578125" style="115"/>
    <col min="769" max="769" width="13.28515625" style="115" customWidth="1"/>
    <col min="770" max="770" width="30.85546875" style="115" customWidth="1"/>
    <col min="771" max="773" width="12.7109375" style="115" customWidth="1"/>
    <col min="774" max="774" width="10.7109375" style="115" customWidth="1"/>
    <col min="775" max="780" width="11.42578125" style="115"/>
    <col min="781" max="781" width="13.7109375" style="115" customWidth="1"/>
    <col min="782" max="1024" width="11.42578125" style="115"/>
    <col min="1025" max="1025" width="13.28515625" style="115" customWidth="1"/>
    <col min="1026" max="1026" width="30.85546875" style="115" customWidth="1"/>
    <col min="1027" max="1029" width="12.7109375" style="115" customWidth="1"/>
    <col min="1030" max="1030" width="10.7109375" style="115" customWidth="1"/>
    <col min="1031" max="1036" width="11.42578125" style="115"/>
    <col min="1037" max="1037" width="13.7109375" style="115" customWidth="1"/>
    <col min="1038" max="1280" width="11.42578125" style="115"/>
    <col min="1281" max="1281" width="13.28515625" style="115" customWidth="1"/>
    <col min="1282" max="1282" width="30.85546875" style="115" customWidth="1"/>
    <col min="1283" max="1285" width="12.7109375" style="115" customWidth="1"/>
    <col min="1286" max="1286" width="10.7109375" style="115" customWidth="1"/>
    <col min="1287" max="1292" width="11.42578125" style="115"/>
    <col min="1293" max="1293" width="13.7109375" style="115" customWidth="1"/>
    <col min="1294" max="1536" width="11.42578125" style="115"/>
    <col min="1537" max="1537" width="13.28515625" style="115" customWidth="1"/>
    <col min="1538" max="1538" width="30.85546875" style="115" customWidth="1"/>
    <col min="1539" max="1541" width="12.7109375" style="115" customWidth="1"/>
    <col min="1542" max="1542" width="10.7109375" style="115" customWidth="1"/>
    <col min="1543" max="1548" width="11.42578125" style="115"/>
    <col min="1549" max="1549" width="13.7109375" style="115" customWidth="1"/>
    <col min="1550" max="1792" width="11.42578125" style="115"/>
    <col min="1793" max="1793" width="13.28515625" style="115" customWidth="1"/>
    <col min="1794" max="1794" width="30.85546875" style="115" customWidth="1"/>
    <col min="1795" max="1797" width="12.7109375" style="115" customWidth="1"/>
    <col min="1798" max="1798" width="10.7109375" style="115" customWidth="1"/>
    <col min="1799" max="1804" width="11.42578125" style="115"/>
    <col min="1805" max="1805" width="13.7109375" style="115" customWidth="1"/>
    <col min="1806" max="2048" width="11.42578125" style="115"/>
    <col min="2049" max="2049" width="13.28515625" style="115" customWidth="1"/>
    <col min="2050" max="2050" width="30.85546875" style="115" customWidth="1"/>
    <col min="2051" max="2053" width="12.7109375" style="115" customWidth="1"/>
    <col min="2054" max="2054" width="10.7109375" style="115" customWidth="1"/>
    <col min="2055" max="2060" width="11.42578125" style="115"/>
    <col min="2061" max="2061" width="13.7109375" style="115" customWidth="1"/>
    <col min="2062" max="2304" width="11.42578125" style="115"/>
    <col min="2305" max="2305" width="13.28515625" style="115" customWidth="1"/>
    <col min="2306" max="2306" width="30.85546875" style="115" customWidth="1"/>
    <col min="2307" max="2309" width="12.7109375" style="115" customWidth="1"/>
    <col min="2310" max="2310" width="10.7109375" style="115" customWidth="1"/>
    <col min="2311" max="2316" width="11.42578125" style="115"/>
    <col min="2317" max="2317" width="13.7109375" style="115" customWidth="1"/>
    <col min="2318" max="2560" width="11.42578125" style="115"/>
    <col min="2561" max="2561" width="13.28515625" style="115" customWidth="1"/>
    <col min="2562" max="2562" width="30.85546875" style="115" customWidth="1"/>
    <col min="2563" max="2565" width="12.7109375" style="115" customWidth="1"/>
    <col min="2566" max="2566" width="10.7109375" style="115" customWidth="1"/>
    <col min="2567" max="2572" width="11.42578125" style="115"/>
    <col min="2573" max="2573" width="13.7109375" style="115" customWidth="1"/>
    <col min="2574" max="2816" width="11.42578125" style="115"/>
    <col min="2817" max="2817" width="13.28515625" style="115" customWidth="1"/>
    <col min="2818" max="2818" width="30.85546875" style="115" customWidth="1"/>
    <col min="2819" max="2821" width="12.7109375" style="115" customWidth="1"/>
    <col min="2822" max="2822" width="10.7109375" style="115" customWidth="1"/>
    <col min="2823" max="2828" width="11.42578125" style="115"/>
    <col min="2829" max="2829" width="13.7109375" style="115" customWidth="1"/>
    <col min="2830" max="3072" width="11.42578125" style="115"/>
    <col min="3073" max="3073" width="13.28515625" style="115" customWidth="1"/>
    <col min="3074" max="3074" width="30.85546875" style="115" customWidth="1"/>
    <col min="3075" max="3077" width="12.7109375" style="115" customWidth="1"/>
    <col min="3078" max="3078" width="10.7109375" style="115" customWidth="1"/>
    <col min="3079" max="3084" width="11.42578125" style="115"/>
    <col min="3085" max="3085" width="13.7109375" style="115" customWidth="1"/>
    <col min="3086" max="3328" width="11.42578125" style="115"/>
    <col min="3329" max="3329" width="13.28515625" style="115" customWidth="1"/>
    <col min="3330" max="3330" width="30.85546875" style="115" customWidth="1"/>
    <col min="3331" max="3333" width="12.7109375" style="115" customWidth="1"/>
    <col min="3334" max="3334" width="10.7109375" style="115" customWidth="1"/>
    <col min="3335" max="3340" width="11.42578125" style="115"/>
    <col min="3341" max="3341" width="13.7109375" style="115" customWidth="1"/>
    <col min="3342" max="3584" width="11.42578125" style="115"/>
    <col min="3585" max="3585" width="13.28515625" style="115" customWidth="1"/>
    <col min="3586" max="3586" width="30.85546875" style="115" customWidth="1"/>
    <col min="3587" max="3589" width="12.7109375" style="115" customWidth="1"/>
    <col min="3590" max="3590" width="10.7109375" style="115" customWidth="1"/>
    <col min="3591" max="3596" width="11.42578125" style="115"/>
    <col min="3597" max="3597" width="13.7109375" style="115" customWidth="1"/>
    <col min="3598" max="3840" width="11.42578125" style="115"/>
    <col min="3841" max="3841" width="13.28515625" style="115" customWidth="1"/>
    <col min="3842" max="3842" width="30.85546875" style="115" customWidth="1"/>
    <col min="3843" max="3845" width="12.7109375" style="115" customWidth="1"/>
    <col min="3846" max="3846" width="10.7109375" style="115" customWidth="1"/>
    <col min="3847" max="3852" width="11.42578125" style="115"/>
    <col min="3853" max="3853" width="13.7109375" style="115" customWidth="1"/>
    <col min="3854" max="4096" width="11.42578125" style="115"/>
    <col min="4097" max="4097" width="13.28515625" style="115" customWidth="1"/>
    <col min="4098" max="4098" width="30.85546875" style="115" customWidth="1"/>
    <col min="4099" max="4101" width="12.7109375" style="115" customWidth="1"/>
    <col min="4102" max="4102" width="10.7109375" style="115" customWidth="1"/>
    <col min="4103" max="4108" width="11.42578125" style="115"/>
    <col min="4109" max="4109" width="13.7109375" style="115" customWidth="1"/>
    <col min="4110" max="4352" width="11.42578125" style="115"/>
    <col min="4353" max="4353" width="13.28515625" style="115" customWidth="1"/>
    <col min="4354" max="4354" width="30.85546875" style="115" customWidth="1"/>
    <col min="4355" max="4357" width="12.7109375" style="115" customWidth="1"/>
    <col min="4358" max="4358" width="10.7109375" style="115" customWidth="1"/>
    <col min="4359" max="4364" width="11.42578125" style="115"/>
    <col min="4365" max="4365" width="13.7109375" style="115" customWidth="1"/>
    <col min="4366" max="4608" width="11.42578125" style="115"/>
    <col min="4609" max="4609" width="13.28515625" style="115" customWidth="1"/>
    <col min="4610" max="4610" width="30.85546875" style="115" customWidth="1"/>
    <col min="4611" max="4613" width="12.7109375" style="115" customWidth="1"/>
    <col min="4614" max="4614" width="10.7109375" style="115" customWidth="1"/>
    <col min="4615" max="4620" width="11.42578125" style="115"/>
    <col min="4621" max="4621" width="13.7109375" style="115" customWidth="1"/>
    <col min="4622" max="4864" width="11.42578125" style="115"/>
    <col min="4865" max="4865" width="13.28515625" style="115" customWidth="1"/>
    <col min="4866" max="4866" width="30.85546875" style="115" customWidth="1"/>
    <col min="4867" max="4869" width="12.7109375" style="115" customWidth="1"/>
    <col min="4870" max="4870" width="10.7109375" style="115" customWidth="1"/>
    <col min="4871" max="4876" width="11.42578125" style="115"/>
    <col min="4877" max="4877" width="13.7109375" style="115" customWidth="1"/>
    <col min="4878" max="5120" width="11.42578125" style="115"/>
    <col min="5121" max="5121" width="13.28515625" style="115" customWidth="1"/>
    <col min="5122" max="5122" width="30.85546875" style="115" customWidth="1"/>
    <col min="5123" max="5125" width="12.7109375" style="115" customWidth="1"/>
    <col min="5126" max="5126" width="10.7109375" style="115" customWidth="1"/>
    <col min="5127" max="5132" width="11.42578125" style="115"/>
    <col min="5133" max="5133" width="13.7109375" style="115" customWidth="1"/>
    <col min="5134" max="5376" width="11.42578125" style="115"/>
    <col min="5377" max="5377" width="13.28515625" style="115" customWidth="1"/>
    <col min="5378" max="5378" width="30.85546875" style="115" customWidth="1"/>
    <col min="5379" max="5381" width="12.7109375" style="115" customWidth="1"/>
    <col min="5382" max="5382" width="10.7109375" style="115" customWidth="1"/>
    <col min="5383" max="5388" width="11.42578125" style="115"/>
    <col min="5389" max="5389" width="13.7109375" style="115" customWidth="1"/>
    <col min="5390" max="5632" width="11.42578125" style="115"/>
    <col min="5633" max="5633" width="13.28515625" style="115" customWidth="1"/>
    <col min="5634" max="5634" width="30.85546875" style="115" customWidth="1"/>
    <col min="5635" max="5637" width="12.7109375" style="115" customWidth="1"/>
    <col min="5638" max="5638" width="10.7109375" style="115" customWidth="1"/>
    <col min="5639" max="5644" width="11.42578125" style="115"/>
    <col min="5645" max="5645" width="13.7109375" style="115" customWidth="1"/>
    <col min="5646" max="5888" width="11.42578125" style="115"/>
    <col min="5889" max="5889" width="13.28515625" style="115" customWidth="1"/>
    <col min="5890" max="5890" width="30.85546875" style="115" customWidth="1"/>
    <col min="5891" max="5893" width="12.7109375" style="115" customWidth="1"/>
    <col min="5894" max="5894" width="10.7109375" style="115" customWidth="1"/>
    <col min="5895" max="5900" width="11.42578125" style="115"/>
    <col min="5901" max="5901" width="13.7109375" style="115" customWidth="1"/>
    <col min="5902" max="6144" width="11.42578125" style="115"/>
    <col min="6145" max="6145" width="13.28515625" style="115" customWidth="1"/>
    <col min="6146" max="6146" width="30.85546875" style="115" customWidth="1"/>
    <col min="6147" max="6149" width="12.7109375" style="115" customWidth="1"/>
    <col min="6150" max="6150" width="10.7109375" style="115" customWidth="1"/>
    <col min="6151" max="6156" width="11.42578125" style="115"/>
    <col min="6157" max="6157" width="13.7109375" style="115" customWidth="1"/>
    <col min="6158" max="6400" width="11.42578125" style="115"/>
    <col min="6401" max="6401" width="13.28515625" style="115" customWidth="1"/>
    <col min="6402" max="6402" width="30.85546875" style="115" customWidth="1"/>
    <col min="6403" max="6405" width="12.7109375" style="115" customWidth="1"/>
    <col min="6406" max="6406" width="10.7109375" style="115" customWidth="1"/>
    <col min="6407" max="6412" width="11.42578125" style="115"/>
    <col min="6413" max="6413" width="13.7109375" style="115" customWidth="1"/>
    <col min="6414" max="6656" width="11.42578125" style="115"/>
    <col min="6657" max="6657" width="13.28515625" style="115" customWidth="1"/>
    <col min="6658" max="6658" width="30.85546875" style="115" customWidth="1"/>
    <col min="6659" max="6661" width="12.7109375" style="115" customWidth="1"/>
    <col min="6662" max="6662" width="10.7109375" style="115" customWidth="1"/>
    <col min="6663" max="6668" width="11.42578125" style="115"/>
    <col min="6669" max="6669" width="13.7109375" style="115" customWidth="1"/>
    <col min="6670" max="6912" width="11.42578125" style="115"/>
    <col min="6913" max="6913" width="13.28515625" style="115" customWidth="1"/>
    <col min="6914" max="6914" width="30.85546875" style="115" customWidth="1"/>
    <col min="6915" max="6917" width="12.7109375" style="115" customWidth="1"/>
    <col min="6918" max="6918" width="10.7109375" style="115" customWidth="1"/>
    <col min="6919" max="6924" width="11.42578125" style="115"/>
    <col min="6925" max="6925" width="13.7109375" style="115" customWidth="1"/>
    <col min="6926" max="7168" width="11.42578125" style="115"/>
    <col min="7169" max="7169" width="13.28515625" style="115" customWidth="1"/>
    <col min="7170" max="7170" width="30.85546875" style="115" customWidth="1"/>
    <col min="7171" max="7173" width="12.7109375" style="115" customWidth="1"/>
    <col min="7174" max="7174" width="10.7109375" style="115" customWidth="1"/>
    <col min="7175" max="7180" width="11.42578125" style="115"/>
    <col min="7181" max="7181" width="13.7109375" style="115" customWidth="1"/>
    <col min="7182" max="7424" width="11.42578125" style="115"/>
    <col min="7425" max="7425" width="13.28515625" style="115" customWidth="1"/>
    <col min="7426" max="7426" width="30.85546875" style="115" customWidth="1"/>
    <col min="7427" max="7429" width="12.7109375" style="115" customWidth="1"/>
    <col min="7430" max="7430" width="10.7109375" style="115" customWidth="1"/>
    <col min="7431" max="7436" width="11.42578125" style="115"/>
    <col min="7437" max="7437" width="13.7109375" style="115" customWidth="1"/>
    <col min="7438" max="7680" width="11.42578125" style="115"/>
    <col min="7681" max="7681" width="13.28515625" style="115" customWidth="1"/>
    <col min="7682" max="7682" width="30.85546875" style="115" customWidth="1"/>
    <col min="7683" max="7685" width="12.7109375" style="115" customWidth="1"/>
    <col min="7686" max="7686" width="10.7109375" style="115" customWidth="1"/>
    <col min="7687" max="7692" width="11.42578125" style="115"/>
    <col min="7693" max="7693" width="13.7109375" style="115" customWidth="1"/>
    <col min="7694" max="7936" width="11.42578125" style="115"/>
    <col min="7937" max="7937" width="13.28515625" style="115" customWidth="1"/>
    <col min="7938" max="7938" width="30.85546875" style="115" customWidth="1"/>
    <col min="7939" max="7941" width="12.7109375" style="115" customWidth="1"/>
    <col min="7942" max="7942" width="10.7109375" style="115" customWidth="1"/>
    <col min="7943" max="7948" width="11.42578125" style="115"/>
    <col min="7949" max="7949" width="13.7109375" style="115" customWidth="1"/>
    <col min="7950" max="8192" width="11.42578125" style="115"/>
    <col min="8193" max="8193" width="13.28515625" style="115" customWidth="1"/>
    <col min="8194" max="8194" width="30.85546875" style="115" customWidth="1"/>
    <col min="8195" max="8197" width="12.7109375" style="115" customWidth="1"/>
    <col min="8198" max="8198" width="10.7109375" style="115" customWidth="1"/>
    <col min="8199" max="8204" width="11.42578125" style="115"/>
    <col min="8205" max="8205" width="13.7109375" style="115" customWidth="1"/>
    <col min="8206" max="8448" width="11.42578125" style="115"/>
    <col min="8449" max="8449" width="13.28515625" style="115" customWidth="1"/>
    <col min="8450" max="8450" width="30.85546875" style="115" customWidth="1"/>
    <col min="8451" max="8453" width="12.7109375" style="115" customWidth="1"/>
    <col min="8454" max="8454" width="10.7109375" style="115" customWidth="1"/>
    <col min="8455" max="8460" width="11.42578125" style="115"/>
    <col min="8461" max="8461" width="13.7109375" style="115" customWidth="1"/>
    <col min="8462" max="8704" width="11.42578125" style="115"/>
    <col min="8705" max="8705" width="13.28515625" style="115" customWidth="1"/>
    <col min="8706" max="8706" width="30.85546875" style="115" customWidth="1"/>
    <col min="8707" max="8709" width="12.7109375" style="115" customWidth="1"/>
    <col min="8710" max="8710" width="10.7109375" style="115" customWidth="1"/>
    <col min="8711" max="8716" width="11.42578125" style="115"/>
    <col min="8717" max="8717" width="13.7109375" style="115" customWidth="1"/>
    <col min="8718" max="8960" width="11.42578125" style="115"/>
    <col min="8961" max="8961" width="13.28515625" style="115" customWidth="1"/>
    <col min="8962" max="8962" width="30.85546875" style="115" customWidth="1"/>
    <col min="8963" max="8965" width="12.7109375" style="115" customWidth="1"/>
    <col min="8966" max="8966" width="10.7109375" style="115" customWidth="1"/>
    <col min="8967" max="8972" width="11.42578125" style="115"/>
    <col min="8973" max="8973" width="13.7109375" style="115" customWidth="1"/>
    <col min="8974" max="9216" width="11.42578125" style="115"/>
    <col min="9217" max="9217" width="13.28515625" style="115" customWidth="1"/>
    <col min="9218" max="9218" width="30.85546875" style="115" customWidth="1"/>
    <col min="9219" max="9221" width="12.7109375" style="115" customWidth="1"/>
    <col min="9222" max="9222" width="10.7109375" style="115" customWidth="1"/>
    <col min="9223" max="9228" width="11.42578125" style="115"/>
    <col min="9229" max="9229" width="13.7109375" style="115" customWidth="1"/>
    <col min="9230" max="9472" width="11.42578125" style="115"/>
    <col min="9473" max="9473" width="13.28515625" style="115" customWidth="1"/>
    <col min="9474" max="9474" width="30.85546875" style="115" customWidth="1"/>
    <col min="9475" max="9477" width="12.7109375" style="115" customWidth="1"/>
    <col min="9478" max="9478" width="10.7109375" style="115" customWidth="1"/>
    <col min="9479" max="9484" width="11.42578125" style="115"/>
    <col min="9485" max="9485" width="13.7109375" style="115" customWidth="1"/>
    <col min="9486" max="9728" width="11.42578125" style="115"/>
    <col min="9729" max="9729" width="13.28515625" style="115" customWidth="1"/>
    <col min="9730" max="9730" width="30.85546875" style="115" customWidth="1"/>
    <col min="9731" max="9733" width="12.7109375" style="115" customWidth="1"/>
    <col min="9734" max="9734" width="10.7109375" style="115" customWidth="1"/>
    <col min="9735" max="9740" width="11.42578125" style="115"/>
    <col min="9741" max="9741" width="13.7109375" style="115" customWidth="1"/>
    <col min="9742" max="9984" width="11.42578125" style="115"/>
    <col min="9985" max="9985" width="13.28515625" style="115" customWidth="1"/>
    <col min="9986" max="9986" width="30.85546875" style="115" customWidth="1"/>
    <col min="9987" max="9989" width="12.7109375" style="115" customWidth="1"/>
    <col min="9990" max="9990" width="10.7109375" style="115" customWidth="1"/>
    <col min="9991" max="9996" width="11.42578125" style="115"/>
    <col min="9997" max="9997" width="13.7109375" style="115" customWidth="1"/>
    <col min="9998" max="10240" width="11.42578125" style="115"/>
    <col min="10241" max="10241" width="13.28515625" style="115" customWidth="1"/>
    <col min="10242" max="10242" width="30.85546875" style="115" customWidth="1"/>
    <col min="10243" max="10245" width="12.7109375" style="115" customWidth="1"/>
    <col min="10246" max="10246" width="10.7109375" style="115" customWidth="1"/>
    <col min="10247" max="10252" width="11.42578125" style="115"/>
    <col min="10253" max="10253" width="13.7109375" style="115" customWidth="1"/>
    <col min="10254" max="10496" width="11.42578125" style="115"/>
    <col min="10497" max="10497" width="13.28515625" style="115" customWidth="1"/>
    <col min="10498" max="10498" width="30.85546875" style="115" customWidth="1"/>
    <col min="10499" max="10501" width="12.7109375" style="115" customWidth="1"/>
    <col min="10502" max="10502" width="10.7109375" style="115" customWidth="1"/>
    <col min="10503" max="10508" width="11.42578125" style="115"/>
    <col min="10509" max="10509" width="13.7109375" style="115" customWidth="1"/>
    <col min="10510" max="10752" width="11.42578125" style="115"/>
    <col min="10753" max="10753" width="13.28515625" style="115" customWidth="1"/>
    <col min="10754" max="10754" width="30.85546875" style="115" customWidth="1"/>
    <col min="10755" max="10757" width="12.7109375" style="115" customWidth="1"/>
    <col min="10758" max="10758" width="10.7109375" style="115" customWidth="1"/>
    <col min="10759" max="10764" width="11.42578125" style="115"/>
    <col min="10765" max="10765" width="13.7109375" style="115" customWidth="1"/>
    <col min="10766" max="11008" width="11.42578125" style="115"/>
    <col min="11009" max="11009" width="13.28515625" style="115" customWidth="1"/>
    <col min="11010" max="11010" width="30.85546875" style="115" customWidth="1"/>
    <col min="11011" max="11013" width="12.7109375" style="115" customWidth="1"/>
    <col min="11014" max="11014" width="10.7109375" style="115" customWidth="1"/>
    <col min="11015" max="11020" width="11.42578125" style="115"/>
    <col min="11021" max="11021" width="13.7109375" style="115" customWidth="1"/>
    <col min="11022" max="11264" width="11.42578125" style="115"/>
    <col min="11265" max="11265" width="13.28515625" style="115" customWidth="1"/>
    <col min="11266" max="11266" width="30.85546875" style="115" customWidth="1"/>
    <col min="11267" max="11269" width="12.7109375" style="115" customWidth="1"/>
    <col min="11270" max="11270" width="10.7109375" style="115" customWidth="1"/>
    <col min="11271" max="11276" width="11.42578125" style="115"/>
    <col min="11277" max="11277" width="13.7109375" style="115" customWidth="1"/>
    <col min="11278" max="11520" width="11.42578125" style="115"/>
    <col min="11521" max="11521" width="13.28515625" style="115" customWidth="1"/>
    <col min="11522" max="11522" width="30.85546875" style="115" customWidth="1"/>
    <col min="11523" max="11525" width="12.7109375" style="115" customWidth="1"/>
    <col min="11526" max="11526" width="10.7109375" style="115" customWidth="1"/>
    <col min="11527" max="11532" width="11.42578125" style="115"/>
    <col min="11533" max="11533" width="13.7109375" style="115" customWidth="1"/>
    <col min="11534" max="11776" width="11.42578125" style="115"/>
    <col min="11777" max="11777" width="13.28515625" style="115" customWidth="1"/>
    <col min="11778" max="11778" width="30.85546875" style="115" customWidth="1"/>
    <col min="11779" max="11781" width="12.7109375" style="115" customWidth="1"/>
    <col min="11782" max="11782" width="10.7109375" style="115" customWidth="1"/>
    <col min="11783" max="11788" width="11.42578125" style="115"/>
    <col min="11789" max="11789" width="13.7109375" style="115" customWidth="1"/>
    <col min="11790" max="12032" width="11.42578125" style="115"/>
    <col min="12033" max="12033" width="13.28515625" style="115" customWidth="1"/>
    <col min="12034" max="12034" width="30.85546875" style="115" customWidth="1"/>
    <col min="12035" max="12037" width="12.7109375" style="115" customWidth="1"/>
    <col min="12038" max="12038" width="10.7109375" style="115" customWidth="1"/>
    <col min="12039" max="12044" width="11.42578125" style="115"/>
    <col min="12045" max="12045" width="13.7109375" style="115" customWidth="1"/>
    <col min="12046" max="12288" width="11.42578125" style="115"/>
    <col min="12289" max="12289" width="13.28515625" style="115" customWidth="1"/>
    <col min="12290" max="12290" width="30.85546875" style="115" customWidth="1"/>
    <col min="12291" max="12293" width="12.7109375" style="115" customWidth="1"/>
    <col min="12294" max="12294" width="10.7109375" style="115" customWidth="1"/>
    <col min="12295" max="12300" width="11.42578125" style="115"/>
    <col min="12301" max="12301" width="13.7109375" style="115" customWidth="1"/>
    <col min="12302" max="12544" width="11.42578125" style="115"/>
    <col min="12545" max="12545" width="13.28515625" style="115" customWidth="1"/>
    <col min="12546" max="12546" width="30.85546875" style="115" customWidth="1"/>
    <col min="12547" max="12549" width="12.7109375" style="115" customWidth="1"/>
    <col min="12550" max="12550" width="10.7109375" style="115" customWidth="1"/>
    <col min="12551" max="12556" width="11.42578125" style="115"/>
    <col min="12557" max="12557" width="13.7109375" style="115" customWidth="1"/>
    <col min="12558" max="12800" width="11.42578125" style="115"/>
    <col min="12801" max="12801" width="13.28515625" style="115" customWidth="1"/>
    <col min="12802" max="12802" width="30.85546875" style="115" customWidth="1"/>
    <col min="12803" max="12805" width="12.7109375" style="115" customWidth="1"/>
    <col min="12806" max="12806" width="10.7109375" style="115" customWidth="1"/>
    <col min="12807" max="12812" width="11.42578125" style="115"/>
    <col min="12813" max="12813" width="13.7109375" style="115" customWidth="1"/>
    <col min="12814" max="13056" width="11.42578125" style="115"/>
    <col min="13057" max="13057" width="13.28515625" style="115" customWidth="1"/>
    <col min="13058" max="13058" width="30.85546875" style="115" customWidth="1"/>
    <col min="13059" max="13061" width="12.7109375" style="115" customWidth="1"/>
    <col min="13062" max="13062" width="10.7109375" style="115" customWidth="1"/>
    <col min="13063" max="13068" width="11.42578125" style="115"/>
    <col min="13069" max="13069" width="13.7109375" style="115" customWidth="1"/>
    <col min="13070" max="13312" width="11.42578125" style="115"/>
    <col min="13313" max="13313" width="13.28515625" style="115" customWidth="1"/>
    <col min="13314" max="13314" width="30.85546875" style="115" customWidth="1"/>
    <col min="13315" max="13317" width="12.7109375" style="115" customWidth="1"/>
    <col min="13318" max="13318" width="10.7109375" style="115" customWidth="1"/>
    <col min="13319" max="13324" width="11.42578125" style="115"/>
    <col min="13325" max="13325" width="13.7109375" style="115" customWidth="1"/>
    <col min="13326" max="13568" width="11.42578125" style="115"/>
    <col min="13569" max="13569" width="13.28515625" style="115" customWidth="1"/>
    <col min="13570" max="13570" width="30.85546875" style="115" customWidth="1"/>
    <col min="13571" max="13573" width="12.7109375" style="115" customWidth="1"/>
    <col min="13574" max="13574" width="10.7109375" style="115" customWidth="1"/>
    <col min="13575" max="13580" width="11.42578125" style="115"/>
    <col min="13581" max="13581" width="13.7109375" style="115" customWidth="1"/>
    <col min="13582" max="13824" width="11.42578125" style="115"/>
    <col min="13825" max="13825" width="13.28515625" style="115" customWidth="1"/>
    <col min="13826" max="13826" width="30.85546875" style="115" customWidth="1"/>
    <col min="13827" max="13829" width="12.7109375" style="115" customWidth="1"/>
    <col min="13830" max="13830" width="10.7109375" style="115" customWidth="1"/>
    <col min="13831" max="13836" width="11.42578125" style="115"/>
    <col min="13837" max="13837" width="13.7109375" style="115" customWidth="1"/>
    <col min="13838" max="14080" width="11.42578125" style="115"/>
    <col min="14081" max="14081" width="13.28515625" style="115" customWidth="1"/>
    <col min="14082" max="14082" width="30.85546875" style="115" customWidth="1"/>
    <col min="14083" max="14085" width="12.7109375" style="115" customWidth="1"/>
    <col min="14086" max="14086" width="10.7109375" style="115" customWidth="1"/>
    <col min="14087" max="14092" width="11.42578125" style="115"/>
    <col min="14093" max="14093" width="13.7109375" style="115" customWidth="1"/>
    <col min="14094" max="14336" width="11.42578125" style="115"/>
    <col min="14337" max="14337" width="13.28515625" style="115" customWidth="1"/>
    <col min="14338" max="14338" width="30.85546875" style="115" customWidth="1"/>
    <col min="14339" max="14341" width="12.7109375" style="115" customWidth="1"/>
    <col min="14342" max="14342" width="10.7109375" style="115" customWidth="1"/>
    <col min="14343" max="14348" width="11.42578125" style="115"/>
    <col min="14349" max="14349" width="13.7109375" style="115" customWidth="1"/>
    <col min="14350" max="14592" width="11.42578125" style="115"/>
    <col min="14593" max="14593" width="13.28515625" style="115" customWidth="1"/>
    <col min="14594" max="14594" width="30.85546875" style="115" customWidth="1"/>
    <col min="14595" max="14597" width="12.7109375" style="115" customWidth="1"/>
    <col min="14598" max="14598" width="10.7109375" style="115" customWidth="1"/>
    <col min="14599" max="14604" width="11.42578125" style="115"/>
    <col min="14605" max="14605" width="13.7109375" style="115" customWidth="1"/>
    <col min="14606" max="14848" width="11.42578125" style="115"/>
    <col min="14849" max="14849" width="13.28515625" style="115" customWidth="1"/>
    <col min="14850" max="14850" width="30.85546875" style="115" customWidth="1"/>
    <col min="14851" max="14853" width="12.7109375" style="115" customWidth="1"/>
    <col min="14854" max="14854" width="10.7109375" style="115" customWidth="1"/>
    <col min="14855" max="14860" width="11.42578125" style="115"/>
    <col min="14861" max="14861" width="13.7109375" style="115" customWidth="1"/>
    <col min="14862" max="15104" width="11.42578125" style="115"/>
    <col min="15105" max="15105" width="13.28515625" style="115" customWidth="1"/>
    <col min="15106" max="15106" width="30.85546875" style="115" customWidth="1"/>
    <col min="15107" max="15109" width="12.7109375" style="115" customWidth="1"/>
    <col min="15110" max="15110" width="10.7109375" style="115" customWidth="1"/>
    <col min="15111" max="15116" width="11.42578125" style="115"/>
    <col min="15117" max="15117" width="13.7109375" style="115" customWidth="1"/>
    <col min="15118" max="15360" width="11.42578125" style="115"/>
    <col min="15361" max="15361" width="13.28515625" style="115" customWidth="1"/>
    <col min="15362" max="15362" width="30.85546875" style="115" customWidth="1"/>
    <col min="15363" max="15365" width="12.7109375" style="115" customWidth="1"/>
    <col min="15366" max="15366" width="10.7109375" style="115" customWidth="1"/>
    <col min="15367" max="15372" width="11.42578125" style="115"/>
    <col min="15373" max="15373" width="13.7109375" style="115" customWidth="1"/>
    <col min="15374" max="15616" width="11.42578125" style="115"/>
    <col min="15617" max="15617" width="13.28515625" style="115" customWidth="1"/>
    <col min="15618" max="15618" width="30.85546875" style="115" customWidth="1"/>
    <col min="15619" max="15621" width="12.7109375" style="115" customWidth="1"/>
    <col min="15622" max="15622" width="10.7109375" style="115" customWidth="1"/>
    <col min="15623" max="15628" width="11.42578125" style="115"/>
    <col min="15629" max="15629" width="13.7109375" style="115" customWidth="1"/>
    <col min="15630" max="15872" width="11.42578125" style="115"/>
    <col min="15873" max="15873" width="13.28515625" style="115" customWidth="1"/>
    <col min="15874" max="15874" width="30.85546875" style="115" customWidth="1"/>
    <col min="15875" max="15877" width="12.7109375" style="115" customWidth="1"/>
    <col min="15878" max="15878" width="10.7109375" style="115" customWidth="1"/>
    <col min="15879" max="15884" width="11.42578125" style="115"/>
    <col min="15885" max="15885" width="13.7109375" style="115" customWidth="1"/>
    <col min="15886" max="16128" width="11.42578125" style="115"/>
    <col min="16129" max="16129" width="13.28515625" style="115" customWidth="1"/>
    <col min="16130" max="16130" width="30.85546875" style="115" customWidth="1"/>
    <col min="16131" max="16133" width="12.7109375" style="115" customWidth="1"/>
    <col min="16134" max="16134" width="10.7109375" style="115" customWidth="1"/>
    <col min="16135" max="16140" width="11.42578125" style="115"/>
    <col min="16141" max="16141" width="13.7109375" style="115" customWidth="1"/>
    <col min="16142" max="16384" width="11.42578125" style="115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16" t="s">
        <v>96</v>
      </c>
      <c r="C5" s="116"/>
      <c r="D5" s="116"/>
      <c r="E5" s="116"/>
    </row>
    <row r="6" spans="2:6" ht="45.75" customHeight="1" x14ac:dyDescent="0.25">
      <c r="B6" s="117" t="s">
        <v>48</v>
      </c>
      <c r="C6" s="46" t="str">
        <f>actualizaciones!A3</f>
        <v>acum. febrero 2013</v>
      </c>
      <c r="D6" s="46" t="str">
        <f>actualizaciones!A2</f>
        <v>acum. febrero 2014</v>
      </c>
      <c r="E6" s="118" t="s">
        <v>97</v>
      </c>
    </row>
    <row r="7" spans="2:6" ht="15" customHeight="1" x14ac:dyDescent="0.25">
      <c r="B7" s="119" t="s">
        <v>51</v>
      </c>
      <c r="C7" s="120"/>
      <c r="D7" s="120"/>
      <c r="E7" s="120"/>
    </row>
    <row r="8" spans="2:6" ht="15" customHeight="1" x14ac:dyDescent="0.2">
      <c r="B8" s="121" t="s">
        <v>98</v>
      </c>
      <c r="C8" s="122">
        <v>68.530373130662809</v>
      </c>
      <c r="D8" s="122">
        <v>72.44320995025646</v>
      </c>
      <c r="E8" s="123">
        <f>D8/C8-1</f>
        <v>5.7096388664530817E-2</v>
      </c>
    </row>
    <row r="9" spans="2:6" ht="15" customHeight="1" x14ac:dyDescent="0.2">
      <c r="B9" s="124" t="s">
        <v>67</v>
      </c>
      <c r="C9" s="125">
        <v>76.449878345826804</v>
      </c>
      <c r="D9" s="125">
        <v>80.185183518306829</v>
      </c>
      <c r="E9" s="126">
        <f t="shared" ref="E9:E25" si="0">D9/C9-1</f>
        <v>4.8859530627152647E-2</v>
      </c>
      <c r="F9" s="127"/>
    </row>
    <row r="10" spans="2:6" ht="15" customHeight="1" x14ac:dyDescent="0.2">
      <c r="B10" s="124" t="s">
        <v>74</v>
      </c>
      <c r="C10" s="125">
        <v>59.390053684505112</v>
      </c>
      <c r="D10" s="125">
        <v>62.684468733121463</v>
      </c>
      <c r="E10" s="126">
        <f t="shared" si="0"/>
        <v>5.5470821193681852E-2</v>
      </c>
      <c r="F10" s="127"/>
    </row>
    <row r="11" spans="2:6" ht="15" customHeight="1" x14ac:dyDescent="0.25">
      <c r="B11" s="119" t="s">
        <v>55</v>
      </c>
      <c r="C11" s="128"/>
      <c r="D11" s="128"/>
      <c r="E11" s="129"/>
    </row>
    <row r="12" spans="2:6" ht="15" customHeight="1" x14ac:dyDescent="0.2">
      <c r="B12" s="121" t="s">
        <v>98</v>
      </c>
      <c r="C12" s="122">
        <v>68.812680613565277</v>
      </c>
      <c r="D12" s="122">
        <v>73.111058161797345</v>
      </c>
      <c r="E12" s="123">
        <f t="shared" si="0"/>
        <v>6.2464904867907567E-2</v>
      </c>
    </row>
    <row r="13" spans="2:6" ht="15" customHeight="1" x14ac:dyDescent="0.2">
      <c r="B13" s="124" t="s">
        <v>67</v>
      </c>
      <c r="C13" s="125">
        <v>79.442814078377353</v>
      </c>
      <c r="D13" s="125">
        <v>82.720442768882492</v>
      </c>
      <c r="E13" s="126">
        <f t="shared" si="0"/>
        <v>4.1257711330208835E-2</v>
      </c>
      <c r="F13" s="127"/>
    </row>
    <row r="14" spans="2:6" ht="15" customHeight="1" x14ac:dyDescent="0.2">
      <c r="B14" s="124" t="s">
        <v>74</v>
      </c>
      <c r="C14" s="125">
        <v>54.839414406287624</v>
      </c>
      <c r="D14" s="125">
        <v>58.111422512863861</v>
      </c>
      <c r="E14" s="126">
        <f t="shared" si="0"/>
        <v>5.9665263424131032E-2</v>
      </c>
      <c r="F14" s="127"/>
    </row>
    <row r="15" spans="2:6" ht="15" customHeight="1" x14ac:dyDescent="0.25">
      <c r="B15" s="119" t="s">
        <v>56</v>
      </c>
      <c r="C15" s="128"/>
      <c r="D15" s="128"/>
      <c r="E15" s="129"/>
      <c r="F15" s="127"/>
    </row>
    <row r="16" spans="2:6" ht="15" customHeight="1" x14ac:dyDescent="0.2">
      <c r="B16" s="121" t="s">
        <v>98</v>
      </c>
      <c r="C16" s="122">
        <v>72.170949470613337</v>
      </c>
      <c r="D16" s="122">
        <v>74.479071094146008</v>
      </c>
      <c r="E16" s="123">
        <f t="shared" si="0"/>
        <v>3.198131160062534E-2</v>
      </c>
    </row>
    <row r="17" spans="2:12" ht="15" customHeight="1" x14ac:dyDescent="0.2">
      <c r="B17" s="124" t="s">
        <v>67</v>
      </c>
      <c r="C17" s="125">
        <v>82.83769981504004</v>
      </c>
      <c r="D17" s="125">
        <v>82.776151959788095</v>
      </c>
      <c r="E17" s="126">
        <f t="shared" si="0"/>
        <v>-7.4299329157334615E-4</v>
      </c>
      <c r="F17" s="127"/>
    </row>
    <row r="18" spans="2:12" ht="15" customHeight="1" x14ac:dyDescent="0.2">
      <c r="B18" s="124" t="s">
        <v>74</v>
      </c>
      <c r="C18" s="125">
        <v>64.648156601726825</v>
      </c>
      <c r="D18" s="125">
        <v>68.242473001589318</v>
      </c>
      <c r="E18" s="126">
        <f t="shared" si="0"/>
        <v>5.5598126672129711E-2</v>
      </c>
      <c r="F18" s="127"/>
    </row>
    <row r="19" spans="2:12" ht="15" customHeight="1" x14ac:dyDescent="0.25">
      <c r="B19" s="119" t="s">
        <v>57</v>
      </c>
      <c r="C19" s="128"/>
      <c r="D19" s="128"/>
      <c r="E19" s="129"/>
      <c r="F19" s="127"/>
    </row>
    <row r="20" spans="2:12" ht="15" customHeight="1" x14ac:dyDescent="0.2">
      <c r="B20" s="121" t="s">
        <v>98</v>
      </c>
      <c r="C20" s="122">
        <v>71.836000454828024</v>
      </c>
      <c r="D20" s="122">
        <v>75.318130889312798</v>
      </c>
      <c r="E20" s="123">
        <f t="shared" si="0"/>
        <v>4.847333387769015E-2</v>
      </c>
    </row>
    <row r="21" spans="2:12" ht="15" customHeight="1" x14ac:dyDescent="0.2">
      <c r="B21" s="124" t="s">
        <v>67</v>
      </c>
      <c r="C21" s="125">
        <v>76.878445172701319</v>
      </c>
      <c r="D21" s="125">
        <v>80.401397297418342</v>
      </c>
      <c r="E21" s="126">
        <f t="shared" si="0"/>
        <v>4.5824965851000155E-2</v>
      </c>
      <c r="F21" s="127"/>
    </row>
    <row r="22" spans="2:12" ht="15" customHeight="1" x14ac:dyDescent="0.2">
      <c r="B22" s="124" t="s">
        <v>74</v>
      </c>
      <c r="C22" s="125">
        <v>61.729811771540312</v>
      </c>
      <c r="D22" s="125">
        <v>64.82388935351149</v>
      </c>
      <c r="E22" s="126">
        <f t="shared" si="0"/>
        <v>5.0122906472195972E-2</v>
      </c>
      <c r="F22" s="127"/>
    </row>
    <row r="23" spans="2:12" ht="15" customHeight="1" x14ac:dyDescent="0.25">
      <c r="B23" s="119" t="s">
        <v>58</v>
      </c>
      <c r="C23" s="128"/>
      <c r="D23" s="128"/>
      <c r="E23" s="129"/>
      <c r="F23" s="127"/>
    </row>
    <row r="24" spans="2:12" ht="15" customHeight="1" x14ac:dyDescent="0.2">
      <c r="B24" s="121" t="s">
        <v>98</v>
      </c>
      <c r="C24" s="122">
        <v>49.712196743104023</v>
      </c>
      <c r="D24" s="122">
        <v>65.093629101302241</v>
      </c>
      <c r="E24" s="123">
        <f t="shared" si="0"/>
        <v>0.30940962914361458</v>
      </c>
    </row>
    <row r="25" spans="2:12" ht="15" customHeight="1" x14ac:dyDescent="0.2">
      <c r="B25" s="124" t="s">
        <v>67</v>
      </c>
      <c r="C25" s="125">
        <v>49.712196743104023</v>
      </c>
      <c r="D25" s="125">
        <v>65.093629101302241</v>
      </c>
      <c r="E25" s="126">
        <f t="shared" si="0"/>
        <v>0.30940962914361458</v>
      </c>
    </row>
    <row r="26" spans="2:12" ht="15" customHeight="1" x14ac:dyDescent="0.2">
      <c r="B26" s="124" t="s">
        <v>74</v>
      </c>
      <c r="C26" s="125" t="s">
        <v>87</v>
      </c>
      <c r="D26" s="125" t="s">
        <v>87</v>
      </c>
      <c r="E26" s="126" t="s">
        <v>87</v>
      </c>
    </row>
    <row r="27" spans="2:12" ht="15" customHeight="1" x14ac:dyDescent="0.25">
      <c r="B27" s="83" t="s">
        <v>75</v>
      </c>
      <c r="C27" s="83"/>
      <c r="D27" s="83"/>
      <c r="E27" s="83"/>
    </row>
    <row r="28" spans="2:12" ht="15" customHeight="1" x14ac:dyDescent="0.2">
      <c r="B28" s="130"/>
      <c r="C28" s="131"/>
      <c r="D28" s="131"/>
    </row>
    <row r="29" spans="2:12" ht="30" customHeight="1" x14ac:dyDescent="0.25">
      <c r="B29" s="132"/>
      <c r="C29" s="132"/>
      <c r="D29" s="132"/>
      <c r="E29" s="62" t="s">
        <v>45</v>
      </c>
      <c r="F29" s="132"/>
      <c r="G29" s="132"/>
      <c r="H29" s="132"/>
      <c r="I29" s="132"/>
      <c r="J29" s="132"/>
      <c r="K29" s="132"/>
      <c r="L29" s="132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33"/>
    </row>
    <row r="4" spans="21:21" x14ac:dyDescent="0.25">
      <c r="U4" s="133"/>
    </row>
    <row r="5" spans="21:21" x14ac:dyDescent="0.25">
      <c r="U5" s="133"/>
    </row>
    <row r="8" spans="21:21" ht="25.5" customHeight="1" x14ac:dyDescent="0.25"/>
    <row r="9" spans="21:21" ht="25.5" customHeight="1" x14ac:dyDescent="0.25"/>
    <row r="11" spans="21:21" x14ac:dyDescent="0.25">
      <c r="U11" s="133"/>
    </row>
    <row r="12" spans="21:21" x14ac:dyDescent="0.25">
      <c r="U12" s="133"/>
    </row>
    <row r="15" spans="21:21" x14ac:dyDescent="0.25">
      <c r="U15" s="133"/>
    </row>
    <row r="16" spans="21:21" x14ac:dyDescent="0.25">
      <c r="U16" s="133"/>
    </row>
    <row r="17" spans="2:21" x14ac:dyDescent="0.25">
      <c r="U17" s="133"/>
    </row>
    <row r="19" spans="2:21" x14ac:dyDescent="0.25">
      <c r="U19" s="133"/>
    </row>
    <row r="20" spans="2:21" x14ac:dyDescent="0.25">
      <c r="U20" s="133"/>
    </row>
    <row r="21" spans="2:21" x14ac:dyDescent="0.25">
      <c r="U21" s="133"/>
    </row>
    <row r="23" spans="2:21" x14ac:dyDescent="0.25">
      <c r="U23" s="133"/>
    </row>
    <row r="24" spans="2:21" ht="16.5" customHeight="1" x14ac:dyDescent="0.25">
      <c r="U24" s="133"/>
    </row>
    <row r="25" spans="2:21" x14ac:dyDescent="0.25">
      <c r="U25" s="133"/>
    </row>
    <row r="26" spans="2:21" ht="15" customHeight="1" x14ac:dyDescent="0.25"/>
    <row r="27" spans="2:21" ht="30" customHeight="1" x14ac:dyDescent="0.25">
      <c r="I27" s="62" t="s">
        <v>60</v>
      </c>
    </row>
    <row r="28" spans="2:21" x14ac:dyDescent="0.25">
      <c r="B28" s="12"/>
      <c r="C28" s="12"/>
      <c r="D28" s="12"/>
      <c r="E28" s="12"/>
      <c r="F28" s="12"/>
      <c r="G28" s="12"/>
      <c r="L28" s="12"/>
    </row>
    <row r="29" spans="2:21" x14ac:dyDescent="0.25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4" width="11.140625" style="64" customWidth="1"/>
    <col min="5" max="5" width="10.7109375" style="64" customWidth="1"/>
    <col min="6" max="6" width="11.42578125" style="64"/>
    <col min="7" max="7" width="23.7109375" style="64" customWidth="1"/>
    <col min="8" max="9" width="11.140625" style="64" customWidth="1"/>
    <col min="10" max="11" width="10.7109375" style="64" customWidth="1"/>
    <col min="12" max="253" width="11.42578125" style="64"/>
    <col min="254" max="254" width="36.7109375" style="64" customWidth="1"/>
    <col min="255" max="255" width="12.7109375" style="64" customWidth="1"/>
    <col min="256" max="256" width="10.7109375" style="64" customWidth="1"/>
    <col min="257" max="257" width="12.7109375" style="64" customWidth="1"/>
    <col min="258" max="259" width="10.7109375" style="64" customWidth="1"/>
    <col min="260" max="266" width="11.42578125" style="64"/>
    <col min="267" max="267" width="13.28515625" style="64" customWidth="1"/>
    <col min="268" max="509" width="11.42578125" style="64"/>
    <col min="510" max="510" width="36.7109375" style="64" customWidth="1"/>
    <col min="511" max="511" width="12.7109375" style="64" customWidth="1"/>
    <col min="512" max="512" width="10.7109375" style="64" customWidth="1"/>
    <col min="513" max="513" width="12.7109375" style="64" customWidth="1"/>
    <col min="514" max="515" width="10.7109375" style="64" customWidth="1"/>
    <col min="516" max="522" width="11.42578125" style="64"/>
    <col min="523" max="523" width="13.28515625" style="64" customWidth="1"/>
    <col min="524" max="765" width="11.42578125" style="64"/>
    <col min="766" max="766" width="36.7109375" style="64" customWidth="1"/>
    <col min="767" max="767" width="12.7109375" style="64" customWidth="1"/>
    <col min="768" max="768" width="10.7109375" style="64" customWidth="1"/>
    <col min="769" max="769" width="12.7109375" style="64" customWidth="1"/>
    <col min="770" max="771" width="10.7109375" style="64" customWidth="1"/>
    <col min="772" max="778" width="11.42578125" style="64"/>
    <col min="779" max="779" width="13.28515625" style="64" customWidth="1"/>
    <col min="780" max="1021" width="11.42578125" style="64"/>
    <col min="1022" max="1022" width="36.7109375" style="64" customWidth="1"/>
    <col min="1023" max="1023" width="12.7109375" style="64" customWidth="1"/>
    <col min="1024" max="1024" width="10.7109375" style="64" customWidth="1"/>
    <col min="1025" max="1025" width="12.7109375" style="64" customWidth="1"/>
    <col min="1026" max="1027" width="10.7109375" style="64" customWidth="1"/>
    <col min="1028" max="1034" width="11.42578125" style="64"/>
    <col min="1035" max="1035" width="13.28515625" style="64" customWidth="1"/>
    <col min="1036" max="1277" width="11.42578125" style="64"/>
    <col min="1278" max="1278" width="36.7109375" style="64" customWidth="1"/>
    <col min="1279" max="1279" width="12.7109375" style="64" customWidth="1"/>
    <col min="1280" max="1280" width="10.7109375" style="64" customWidth="1"/>
    <col min="1281" max="1281" width="12.7109375" style="64" customWidth="1"/>
    <col min="1282" max="1283" width="10.7109375" style="64" customWidth="1"/>
    <col min="1284" max="1290" width="11.42578125" style="64"/>
    <col min="1291" max="1291" width="13.28515625" style="64" customWidth="1"/>
    <col min="1292" max="1533" width="11.42578125" style="64"/>
    <col min="1534" max="1534" width="36.7109375" style="64" customWidth="1"/>
    <col min="1535" max="1535" width="12.7109375" style="64" customWidth="1"/>
    <col min="1536" max="1536" width="10.7109375" style="64" customWidth="1"/>
    <col min="1537" max="1537" width="12.7109375" style="64" customWidth="1"/>
    <col min="1538" max="1539" width="10.7109375" style="64" customWidth="1"/>
    <col min="1540" max="1546" width="11.42578125" style="64"/>
    <col min="1547" max="1547" width="13.28515625" style="64" customWidth="1"/>
    <col min="1548" max="1789" width="11.42578125" style="64"/>
    <col min="1790" max="1790" width="36.7109375" style="64" customWidth="1"/>
    <col min="1791" max="1791" width="12.7109375" style="64" customWidth="1"/>
    <col min="1792" max="1792" width="10.7109375" style="64" customWidth="1"/>
    <col min="1793" max="1793" width="12.7109375" style="64" customWidth="1"/>
    <col min="1794" max="1795" width="10.7109375" style="64" customWidth="1"/>
    <col min="1796" max="1802" width="11.42578125" style="64"/>
    <col min="1803" max="1803" width="13.28515625" style="64" customWidth="1"/>
    <col min="1804" max="2045" width="11.42578125" style="64"/>
    <col min="2046" max="2046" width="36.7109375" style="64" customWidth="1"/>
    <col min="2047" max="2047" width="12.7109375" style="64" customWidth="1"/>
    <col min="2048" max="2048" width="10.7109375" style="64" customWidth="1"/>
    <col min="2049" max="2049" width="12.7109375" style="64" customWidth="1"/>
    <col min="2050" max="2051" width="10.7109375" style="64" customWidth="1"/>
    <col min="2052" max="2058" width="11.42578125" style="64"/>
    <col min="2059" max="2059" width="13.28515625" style="64" customWidth="1"/>
    <col min="2060" max="2301" width="11.42578125" style="64"/>
    <col min="2302" max="2302" width="36.7109375" style="64" customWidth="1"/>
    <col min="2303" max="2303" width="12.7109375" style="64" customWidth="1"/>
    <col min="2304" max="2304" width="10.7109375" style="64" customWidth="1"/>
    <col min="2305" max="2305" width="12.7109375" style="64" customWidth="1"/>
    <col min="2306" max="2307" width="10.7109375" style="64" customWidth="1"/>
    <col min="2308" max="2314" width="11.42578125" style="64"/>
    <col min="2315" max="2315" width="13.28515625" style="64" customWidth="1"/>
    <col min="2316" max="2557" width="11.42578125" style="64"/>
    <col min="2558" max="2558" width="36.7109375" style="64" customWidth="1"/>
    <col min="2559" max="2559" width="12.7109375" style="64" customWidth="1"/>
    <col min="2560" max="2560" width="10.7109375" style="64" customWidth="1"/>
    <col min="2561" max="2561" width="12.7109375" style="64" customWidth="1"/>
    <col min="2562" max="2563" width="10.7109375" style="64" customWidth="1"/>
    <col min="2564" max="2570" width="11.42578125" style="64"/>
    <col min="2571" max="2571" width="13.28515625" style="64" customWidth="1"/>
    <col min="2572" max="2813" width="11.42578125" style="64"/>
    <col min="2814" max="2814" width="36.7109375" style="64" customWidth="1"/>
    <col min="2815" max="2815" width="12.7109375" style="64" customWidth="1"/>
    <col min="2816" max="2816" width="10.7109375" style="64" customWidth="1"/>
    <col min="2817" max="2817" width="12.7109375" style="64" customWidth="1"/>
    <col min="2818" max="2819" width="10.7109375" style="64" customWidth="1"/>
    <col min="2820" max="2826" width="11.42578125" style="64"/>
    <col min="2827" max="2827" width="13.28515625" style="64" customWidth="1"/>
    <col min="2828" max="3069" width="11.42578125" style="64"/>
    <col min="3070" max="3070" width="36.7109375" style="64" customWidth="1"/>
    <col min="3071" max="3071" width="12.7109375" style="64" customWidth="1"/>
    <col min="3072" max="3072" width="10.7109375" style="64" customWidth="1"/>
    <col min="3073" max="3073" width="12.7109375" style="64" customWidth="1"/>
    <col min="3074" max="3075" width="10.7109375" style="64" customWidth="1"/>
    <col min="3076" max="3082" width="11.42578125" style="64"/>
    <col min="3083" max="3083" width="13.28515625" style="64" customWidth="1"/>
    <col min="3084" max="3325" width="11.42578125" style="64"/>
    <col min="3326" max="3326" width="36.7109375" style="64" customWidth="1"/>
    <col min="3327" max="3327" width="12.7109375" style="64" customWidth="1"/>
    <col min="3328" max="3328" width="10.7109375" style="64" customWidth="1"/>
    <col min="3329" max="3329" width="12.7109375" style="64" customWidth="1"/>
    <col min="3330" max="3331" width="10.7109375" style="64" customWidth="1"/>
    <col min="3332" max="3338" width="11.42578125" style="64"/>
    <col min="3339" max="3339" width="13.28515625" style="64" customWidth="1"/>
    <col min="3340" max="3581" width="11.42578125" style="64"/>
    <col min="3582" max="3582" width="36.7109375" style="64" customWidth="1"/>
    <col min="3583" max="3583" width="12.7109375" style="64" customWidth="1"/>
    <col min="3584" max="3584" width="10.7109375" style="64" customWidth="1"/>
    <col min="3585" max="3585" width="12.7109375" style="64" customWidth="1"/>
    <col min="3586" max="3587" width="10.7109375" style="64" customWidth="1"/>
    <col min="3588" max="3594" width="11.42578125" style="64"/>
    <col min="3595" max="3595" width="13.28515625" style="64" customWidth="1"/>
    <col min="3596" max="3837" width="11.42578125" style="64"/>
    <col min="3838" max="3838" width="36.7109375" style="64" customWidth="1"/>
    <col min="3839" max="3839" width="12.7109375" style="64" customWidth="1"/>
    <col min="3840" max="3840" width="10.7109375" style="64" customWidth="1"/>
    <col min="3841" max="3841" width="12.7109375" style="64" customWidth="1"/>
    <col min="3842" max="3843" width="10.7109375" style="64" customWidth="1"/>
    <col min="3844" max="3850" width="11.42578125" style="64"/>
    <col min="3851" max="3851" width="13.28515625" style="64" customWidth="1"/>
    <col min="3852" max="4093" width="11.42578125" style="64"/>
    <col min="4094" max="4094" width="36.7109375" style="64" customWidth="1"/>
    <col min="4095" max="4095" width="12.7109375" style="64" customWidth="1"/>
    <col min="4096" max="4096" width="10.7109375" style="64" customWidth="1"/>
    <col min="4097" max="4097" width="12.7109375" style="64" customWidth="1"/>
    <col min="4098" max="4099" width="10.7109375" style="64" customWidth="1"/>
    <col min="4100" max="4106" width="11.42578125" style="64"/>
    <col min="4107" max="4107" width="13.28515625" style="64" customWidth="1"/>
    <col min="4108" max="4349" width="11.42578125" style="64"/>
    <col min="4350" max="4350" width="36.7109375" style="64" customWidth="1"/>
    <col min="4351" max="4351" width="12.7109375" style="64" customWidth="1"/>
    <col min="4352" max="4352" width="10.7109375" style="64" customWidth="1"/>
    <col min="4353" max="4353" width="12.7109375" style="64" customWidth="1"/>
    <col min="4354" max="4355" width="10.7109375" style="64" customWidth="1"/>
    <col min="4356" max="4362" width="11.42578125" style="64"/>
    <col min="4363" max="4363" width="13.28515625" style="64" customWidth="1"/>
    <col min="4364" max="4605" width="11.42578125" style="64"/>
    <col min="4606" max="4606" width="36.7109375" style="64" customWidth="1"/>
    <col min="4607" max="4607" width="12.7109375" style="64" customWidth="1"/>
    <col min="4608" max="4608" width="10.7109375" style="64" customWidth="1"/>
    <col min="4609" max="4609" width="12.7109375" style="64" customWidth="1"/>
    <col min="4610" max="4611" width="10.7109375" style="64" customWidth="1"/>
    <col min="4612" max="4618" width="11.42578125" style="64"/>
    <col min="4619" max="4619" width="13.28515625" style="64" customWidth="1"/>
    <col min="4620" max="4861" width="11.42578125" style="64"/>
    <col min="4862" max="4862" width="36.7109375" style="64" customWidth="1"/>
    <col min="4863" max="4863" width="12.7109375" style="64" customWidth="1"/>
    <col min="4864" max="4864" width="10.7109375" style="64" customWidth="1"/>
    <col min="4865" max="4865" width="12.7109375" style="64" customWidth="1"/>
    <col min="4866" max="4867" width="10.7109375" style="64" customWidth="1"/>
    <col min="4868" max="4874" width="11.42578125" style="64"/>
    <col min="4875" max="4875" width="13.28515625" style="64" customWidth="1"/>
    <col min="4876" max="5117" width="11.42578125" style="64"/>
    <col min="5118" max="5118" width="36.7109375" style="64" customWidth="1"/>
    <col min="5119" max="5119" width="12.7109375" style="64" customWidth="1"/>
    <col min="5120" max="5120" width="10.7109375" style="64" customWidth="1"/>
    <col min="5121" max="5121" width="12.7109375" style="64" customWidth="1"/>
    <col min="5122" max="5123" width="10.7109375" style="64" customWidth="1"/>
    <col min="5124" max="5130" width="11.42578125" style="64"/>
    <col min="5131" max="5131" width="13.28515625" style="64" customWidth="1"/>
    <col min="5132" max="5373" width="11.42578125" style="64"/>
    <col min="5374" max="5374" width="36.7109375" style="64" customWidth="1"/>
    <col min="5375" max="5375" width="12.7109375" style="64" customWidth="1"/>
    <col min="5376" max="5376" width="10.7109375" style="64" customWidth="1"/>
    <col min="5377" max="5377" width="12.7109375" style="64" customWidth="1"/>
    <col min="5378" max="5379" width="10.7109375" style="64" customWidth="1"/>
    <col min="5380" max="5386" width="11.42578125" style="64"/>
    <col min="5387" max="5387" width="13.28515625" style="64" customWidth="1"/>
    <col min="5388" max="5629" width="11.42578125" style="64"/>
    <col min="5630" max="5630" width="36.7109375" style="64" customWidth="1"/>
    <col min="5631" max="5631" width="12.7109375" style="64" customWidth="1"/>
    <col min="5632" max="5632" width="10.7109375" style="64" customWidth="1"/>
    <col min="5633" max="5633" width="12.7109375" style="64" customWidth="1"/>
    <col min="5634" max="5635" width="10.7109375" style="64" customWidth="1"/>
    <col min="5636" max="5642" width="11.42578125" style="64"/>
    <col min="5643" max="5643" width="13.28515625" style="64" customWidth="1"/>
    <col min="5644" max="5885" width="11.42578125" style="64"/>
    <col min="5886" max="5886" width="36.7109375" style="64" customWidth="1"/>
    <col min="5887" max="5887" width="12.7109375" style="64" customWidth="1"/>
    <col min="5888" max="5888" width="10.7109375" style="64" customWidth="1"/>
    <col min="5889" max="5889" width="12.7109375" style="64" customWidth="1"/>
    <col min="5890" max="5891" width="10.7109375" style="64" customWidth="1"/>
    <col min="5892" max="5898" width="11.42578125" style="64"/>
    <col min="5899" max="5899" width="13.28515625" style="64" customWidth="1"/>
    <col min="5900" max="6141" width="11.42578125" style="64"/>
    <col min="6142" max="6142" width="36.7109375" style="64" customWidth="1"/>
    <col min="6143" max="6143" width="12.7109375" style="64" customWidth="1"/>
    <col min="6144" max="6144" width="10.7109375" style="64" customWidth="1"/>
    <col min="6145" max="6145" width="12.7109375" style="64" customWidth="1"/>
    <col min="6146" max="6147" width="10.7109375" style="64" customWidth="1"/>
    <col min="6148" max="6154" width="11.42578125" style="64"/>
    <col min="6155" max="6155" width="13.28515625" style="64" customWidth="1"/>
    <col min="6156" max="6397" width="11.42578125" style="64"/>
    <col min="6398" max="6398" width="36.7109375" style="64" customWidth="1"/>
    <col min="6399" max="6399" width="12.7109375" style="64" customWidth="1"/>
    <col min="6400" max="6400" width="10.7109375" style="64" customWidth="1"/>
    <col min="6401" max="6401" width="12.7109375" style="64" customWidth="1"/>
    <col min="6402" max="6403" width="10.7109375" style="64" customWidth="1"/>
    <col min="6404" max="6410" width="11.42578125" style="64"/>
    <col min="6411" max="6411" width="13.28515625" style="64" customWidth="1"/>
    <col min="6412" max="6653" width="11.42578125" style="64"/>
    <col min="6654" max="6654" width="36.7109375" style="64" customWidth="1"/>
    <col min="6655" max="6655" width="12.7109375" style="64" customWidth="1"/>
    <col min="6656" max="6656" width="10.7109375" style="64" customWidth="1"/>
    <col min="6657" max="6657" width="12.7109375" style="64" customWidth="1"/>
    <col min="6658" max="6659" width="10.7109375" style="64" customWidth="1"/>
    <col min="6660" max="6666" width="11.42578125" style="64"/>
    <col min="6667" max="6667" width="13.28515625" style="64" customWidth="1"/>
    <col min="6668" max="6909" width="11.42578125" style="64"/>
    <col min="6910" max="6910" width="36.7109375" style="64" customWidth="1"/>
    <col min="6911" max="6911" width="12.7109375" style="64" customWidth="1"/>
    <col min="6912" max="6912" width="10.7109375" style="64" customWidth="1"/>
    <col min="6913" max="6913" width="12.7109375" style="64" customWidth="1"/>
    <col min="6914" max="6915" width="10.7109375" style="64" customWidth="1"/>
    <col min="6916" max="6922" width="11.42578125" style="64"/>
    <col min="6923" max="6923" width="13.28515625" style="64" customWidth="1"/>
    <col min="6924" max="7165" width="11.42578125" style="64"/>
    <col min="7166" max="7166" width="36.7109375" style="64" customWidth="1"/>
    <col min="7167" max="7167" width="12.7109375" style="64" customWidth="1"/>
    <col min="7168" max="7168" width="10.7109375" style="64" customWidth="1"/>
    <col min="7169" max="7169" width="12.7109375" style="64" customWidth="1"/>
    <col min="7170" max="7171" width="10.7109375" style="64" customWidth="1"/>
    <col min="7172" max="7178" width="11.42578125" style="64"/>
    <col min="7179" max="7179" width="13.28515625" style="64" customWidth="1"/>
    <col min="7180" max="7421" width="11.42578125" style="64"/>
    <col min="7422" max="7422" width="36.7109375" style="64" customWidth="1"/>
    <col min="7423" max="7423" width="12.7109375" style="64" customWidth="1"/>
    <col min="7424" max="7424" width="10.7109375" style="64" customWidth="1"/>
    <col min="7425" max="7425" width="12.7109375" style="64" customWidth="1"/>
    <col min="7426" max="7427" width="10.7109375" style="64" customWidth="1"/>
    <col min="7428" max="7434" width="11.42578125" style="64"/>
    <col min="7435" max="7435" width="13.28515625" style="64" customWidth="1"/>
    <col min="7436" max="7677" width="11.42578125" style="64"/>
    <col min="7678" max="7678" width="36.7109375" style="64" customWidth="1"/>
    <col min="7679" max="7679" width="12.7109375" style="64" customWidth="1"/>
    <col min="7680" max="7680" width="10.7109375" style="64" customWidth="1"/>
    <col min="7681" max="7681" width="12.7109375" style="64" customWidth="1"/>
    <col min="7682" max="7683" width="10.7109375" style="64" customWidth="1"/>
    <col min="7684" max="7690" width="11.42578125" style="64"/>
    <col min="7691" max="7691" width="13.28515625" style="64" customWidth="1"/>
    <col min="7692" max="7933" width="11.42578125" style="64"/>
    <col min="7934" max="7934" width="36.7109375" style="64" customWidth="1"/>
    <col min="7935" max="7935" width="12.7109375" style="64" customWidth="1"/>
    <col min="7936" max="7936" width="10.7109375" style="64" customWidth="1"/>
    <col min="7937" max="7937" width="12.7109375" style="64" customWidth="1"/>
    <col min="7938" max="7939" width="10.7109375" style="64" customWidth="1"/>
    <col min="7940" max="7946" width="11.42578125" style="64"/>
    <col min="7947" max="7947" width="13.28515625" style="64" customWidth="1"/>
    <col min="7948" max="8189" width="11.42578125" style="64"/>
    <col min="8190" max="8190" width="36.7109375" style="64" customWidth="1"/>
    <col min="8191" max="8191" width="12.7109375" style="64" customWidth="1"/>
    <col min="8192" max="8192" width="10.7109375" style="64" customWidth="1"/>
    <col min="8193" max="8193" width="12.7109375" style="64" customWidth="1"/>
    <col min="8194" max="8195" width="10.7109375" style="64" customWidth="1"/>
    <col min="8196" max="8202" width="11.42578125" style="64"/>
    <col min="8203" max="8203" width="13.28515625" style="64" customWidth="1"/>
    <col min="8204" max="8445" width="11.42578125" style="64"/>
    <col min="8446" max="8446" width="36.7109375" style="64" customWidth="1"/>
    <col min="8447" max="8447" width="12.7109375" style="64" customWidth="1"/>
    <col min="8448" max="8448" width="10.7109375" style="64" customWidth="1"/>
    <col min="8449" max="8449" width="12.7109375" style="64" customWidth="1"/>
    <col min="8450" max="8451" width="10.7109375" style="64" customWidth="1"/>
    <col min="8452" max="8458" width="11.42578125" style="64"/>
    <col min="8459" max="8459" width="13.28515625" style="64" customWidth="1"/>
    <col min="8460" max="8701" width="11.42578125" style="64"/>
    <col min="8702" max="8702" width="36.7109375" style="64" customWidth="1"/>
    <col min="8703" max="8703" width="12.7109375" style="64" customWidth="1"/>
    <col min="8704" max="8704" width="10.7109375" style="64" customWidth="1"/>
    <col min="8705" max="8705" width="12.7109375" style="64" customWidth="1"/>
    <col min="8706" max="8707" width="10.7109375" style="64" customWidth="1"/>
    <col min="8708" max="8714" width="11.42578125" style="64"/>
    <col min="8715" max="8715" width="13.28515625" style="64" customWidth="1"/>
    <col min="8716" max="8957" width="11.42578125" style="64"/>
    <col min="8958" max="8958" width="36.7109375" style="64" customWidth="1"/>
    <col min="8959" max="8959" width="12.7109375" style="64" customWidth="1"/>
    <col min="8960" max="8960" width="10.7109375" style="64" customWidth="1"/>
    <col min="8961" max="8961" width="12.7109375" style="64" customWidth="1"/>
    <col min="8962" max="8963" width="10.7109375" style="64" customWidth="1"/>
    <col min="8964" max="8970" width="11.42578125" style="64"/>
    <col min="8971" max="8971" width="13.28515625" style="64" customWidth="1"/>
    <col min="8972" max="9213" width="11.42578125" style="64"/>
    <col min="9214" max="9214" width="36.7109375" style="64" customWidth="1"/>
    <col min="9215" max="9215" width="12.7109375" style="64" customWidth="1"/>
    <col min="9216" max="9216" width="10.7109375" style="64" customWidth="1"/>
    <col min="9217" max="9217" width="12.7109375" style="64" customWidth="1"/>
    <col min="9218" max="9219" width="10.7109375" style="64" customWidth="1"/>
    <col min="9220" max="9226" width="11.42578125" style="64"/>
    <col min="9227" max="9227" width="13.28515625" style="64" customWidth="1"/>
    <col min="9228" max="9469" width="11.42578125" style="64"/>
    <col min="9470" max="9470" width="36.7109375" style="64" customWidth="1"/>
    <col min="9471" max="9471" width="12.7109375" style="64" customWidth="1"/>
    <col min="9472" max="9472" width="10.7109375" style="64" customWidth="1"/>
    <col min="9473" max="9473" width="12.7109375" style="64" customWidth="1"/>
    <col min="9474" max="9475" width="10.7109375" style="64" customWidth="1"/>
    <col min="9476" max="9482" width="11.42578125" style="64"/>
    <col min="9483" max="9483" width="13.28515625" style="64" customWidth="1"/>
    <col min="9484" max="9725" width="11.42578125" style="64"/>
    <col min="9726" max="9726" width="36.7109375" style="64" customWidth="1"/>
    <col min="9727" max="9727" width="12.7109375" style="64" customWidth="1"/>
    <col min="9728" max="9728" width="10.7109375" style="64" customWidth="1"/>
    <col min="9729" max="9729" width="12.7109375" style="64" customWidth="1"/>
    <col min="9730" max="9731" width="10.7109375" style="64" customWidth="1"/>
    <col min="9732" max="9738" width="11.42578125" style="64"/>
    <col min="9739" max="9739" width="13.28515625" style="64" customWidth="1"/>
    <col min="9740" max="9981" width="11.42578125" style="64"/>
    <col min="9982" max="9982" width="36.7109375" style="64" customWidth="1"/>
    <col min="9983" max="9983" width="12.7109375" style="64" customWidth="1"/>
    <col min="9984" max="9984" width="10.7109375" style="64" customWidth="1"/>
    <col min="9985" max="9985" width="12.7109375" style="64" customWidth="1"/>
    <col min="9986" max="9987" width="10.7109375" style="64" customWidth="1"/>
    <col min="9988" max="9994" width="11.42578125" style="64"/>
    <col min="9995" max="9995" width="13.28515625" style="64" customWidth="1"/>
    <col min="9996" max="10237" width="11.42578125" style="64"/>
    <col min="10238" max="10238" width="36.7109375" style="64" customWidth="1"/>
    <col min="10239" max="10239" width="12.7109375" style="64" customWidth="1"/>
    <col min="10240" max="10240" width="10.7109375" style="64" customWidth="1"/>
    <col min="10241" max="10241" width="12.7109375" style="64" customWidth="1"/>
    <col min="10242" max="10243" width="10.7109375" style="64" customWidth="1"/>
    <col min="10244" max="10250" width="11.42578125" style="64"/>
    <col min="10251" max="10251" width="13.28515625" style="64" customWidth="1"/>
    <col min="10252" max="10493" width="11.42578125" style="64"/>
    <col min="10494" max="10494" width="36.7109375" style="64" customWidth="1"/>
    <col min="10495" max="10495" width="12.7109375" style="64" customWidth="1"/>
    <col min="10496" max="10496" width="10.7109375" style="64" customWidth="1"/>
    <col min="10497" max="10497" width="12.7109375" style="64" customWidth="1"/>
    <col min="10498" max="10499" width="10.7109375" style="64" customWidth="1"/>
    <col min="10500" max="10506" width="11.42578125" style="64"/>
    <col min="10507" max="10507" width="13.28515625" style="64" customWidth="1"/>
    <col min="10508" max="10749" width="11.42578125" style="64"/>
    <col min="10750" max="10750" width="36.7109375" style="64" customWidth="1"/>
    <col min="10751" max="10751" width="12.7109375" style="64" customWidth="1"/>
    <col min="10752" max="10752" width="10.7109375" style="64" customWidth="1"/>
    <col min="10753" max="10753" width="12.7109375" style="64" customWidth="1"/>
    <col min="10754" max="10755" width="10.7109375" style="64" customWidth="1"/>
    <col min="10756" max="10762" width="11.42578125" style="64"/>
    <col min="10763" max="10763" width="13.28515625" style="64" customWidth="1"/>
    <col min="10764" max="11005" width="11.42578125" style="64"/>
    <col min="11006" max="11006" width="36.7109375" style="64" customWidth="1"/>
    <col min="11007" max="11007" width="12.7109375" style="64" customWidth="1"/>
    <col min="11008" max="11008" width="10.7109375" style="64" customWidth="1"/>
    <col min="11009" max="11009" width="12.7109375" style="64" customWidth="1"/>
    <col min="11010" max="11011" width="10.7109375" style="64" customWidth="1"/>
    <col min="11012" max="11018" width="11.42578125" style="64"/>
    <col min="11019" max="11019" width="13.28515625" style="64" customWidth="1"/>
    <col min="11020" max="11261" width="11.42578125" style="64"/>
    <col min="11262" max="11262" width="36.7109375" style="64" customWidth="1"/>
    <col min="11263" max="11263" width="12.7109375" style="64" customWidth="1"/>
    <col min="11264" max="11264" width="10.7109375" style="64" customWidth="1"/>
    <col min="11265" max="11265" width="12.7109375" style="64" customWidth="1"/>
    <col min="11266" max="11267" width="10.7109375" style="64" customWidth="1"/>
    <col min="11268" max="11274" width="11.42578125" style="64"/>
    <col min="11275" max="11275" width="13.28515625" style="64" customWidth="1"/>
    <col min="11276" max="11517" width="11.42578125" style="64"/>
    <col min="11518" max="11518" width="36.7109375" style="64" customWidth="1"/>
    <col min="11519" max="11519" width="12.7109375" style="64" customWidth="1"/>
    <col min="11520" max="11520" width="10.7109375" style="64" customWidth="1"/>
    <col min="11521" max="11521" width="12.7109375" style="64" customWidth="1"/>
    <col min="11522" max="11523" width="10.7109375" style="64" customWidth="1"/>
    <col min="11524" max="11530" width="11.42578125" style="64"/>
    <col min="11531" max="11531" width="13.28515625" style="64" customWidth="1"/>
    <col min="11532" max="11773" width="11.42578125" style="64"/>
    <col min="11774" max="11774" width="36.7109375" style="64" customWidth="1"/>
    <col min="11775" max="11775" width="12.7109375" style="64" customWidth="1"/>
    <col min="11776" max="11776" width="10.7109375" style="64" customWidth="1"/>
    <col min="11777" max="11777" width="12.7109375" style="64" customWidth="1"/>
    <col min="11778" max="11779" width="10.7109375" style="64" customWidth="1"/>
    <col min="11780" max="11786" width="11.42578125" style="64"/>
    <col min="11787" max="11787" width="13.28515625" style="64" customWidth="1"/>
    <col min="11788" max="12029" width="11.42578125" style="64"/>
    <col min="12030" max="12030" width="36.7109375" style="64" customWidth="1"/>
    <col min="12031" max="12031" width="12.7109375" style="64" customWidth="1"/>
    <col min="12032" max="12032" width="10.7109375" style="64" customWidth="1"/>
    <col min="12033" max="12033" width="12.7109375" style="64" customWidth="1"/>
    <col min="12034" max="12035" width="10.7109375" style="64" customWidth="1"/>
    <col min="12036" max="12042" width="11.42578125" style="64"/>
    <col min="12043" max="12043" width="13.28515625" style="64" customWidth="1"/>
    <col min="12044" max="12285" width="11.42578125" style="64"/>
    <col min="12286" max="12286" width="36.7109375" style="64" customWidth="1"/>
    <col min="12287" max="12287" width="12.7109375" style="64" customWidth="1"/>
    <col min="12288" max="12288" width="10.7109375" style="64" customWidth="1"/>
    <col min="12289" max="12289" width="12.7109375" style="64" customWidth="1"/>
    <col min="12290" max="12291" width="10.7109375" style="64" customWidth="1"/>
    <col min="12292" max="12298" width="11.42578125" style="64"/>
    <col min="12299" max="12299" width="13.28515625" style="64" customWidth="1"/>
    <col min="12300" max="12541" width="11.42578125" style="64"/>
    <col min="12542" max="12542" width="36.7109375" style="64" customWidth="1"/>
    <col min="12543" max="12543" width="12.7109375" style="64" customWidth="1"/>
    <col min="12544" max="12544" width="10.7109375" style="64" customWidth="1"/>
    <col min="12545" max="12545" width="12.7109375" style="64" customWidth="1"/>
    <col min="12546" max="12547" width="10.7109375" style="64" customWidth="1"/>
    <col min="12548" max="12554" width="11.42578125" style="64"/>
    <col min="12555" max="12555" width="13.28515625" style="64" customWidth="1"/>
    <col min="12556" max="12797" width="11.42578125" style="64"/>
    <col min="12798" max="12798" width="36.7109375" style="64" customWidth="1"/>
    <col min="12799" max="12799" width="12.7109375" style="64" customWidth="1"/>
    <col min="12800" max="12800" width="10.7109375" style="64" customWidth="1"/>
    <col min="12801" max="12801" width="12.7109375" style="64" customWidth="1"/>
    <col min="12802" max="12803" width="10.7109375" style="64" customWidth="1"/>
    <col min="12804" max="12810" width="11.42578125" style="64"/>
    <col min="12811" max="12811" width="13.28515625" style="64" customWidth="1"/>
    <col min="12812" max="13053" width="11.42578125" style="64"/>
    <col min="13054" max="13054" width="36.7109375" style="64" customWidth="1"/>
    <col min="13055" max="13055" width="12.7109375" style="64" customWidth="1"/>
    <col min="13056" max="13056" width="10.7109375" style="64" customWidth="1"/>
    <col min="13057" max="13057" width="12.7109375" style="64" customWidth="1"/>
    <col min="13058" max="13059" width="10.7109375" style="64" customWidth="1"/>
    <col min="13060" max="13066" width="11.42578125" style="64"/>
    <col min="13067" max="13067" width="13.28515625" style="64" customWidth="1"/>
    <col min="13068" max="13309" width="11.42578125" style="64"/>
    <col min="13310" max="13310" width="36.7109375" style="64" customWidth="1"/>
    <col min="13311" max="13311" width="12.7109375" style="64" customWidth="1"/>
    <col min="13312" max="13312" width="10.7109375" style="64" customWidth="1"/>
    <col min="13313" max="13313" width="12.7109375" style="64" customWidth="1"/>
    <col min="13314" max="13315" width="10.7109375" style="64" customWidth="1"/>
    <col min="13316" max="13322" width="11.42578125" style="64"/>
    <col min="13323" max="13323" width="13.28515625" style="64" customWidth="1"/>
    <col min="13324" max="13565" width="11.42578125" style="64"/>
    <col min="13566" max="13566" width="36.7109375" style="64" customWidth="1"/>
    <col min="13567" max="13567" width="12.7109375" style="64" customWidth="1"/>
    <col min="13568" max="13568" width="10.7109375" style="64" customWidth="1"/>
    <col min="13569" max="13569" width="12.7109375" style="64" customWidth="1"/>
    <col min="13570" max="13571" width="10.7109375" style="64" customWidth="1"/>
    <col min="13572" max="13578" width="11.42578125" style="64"/>
    <col min="13579" max="13579" width="13.28515625" style="64" customWidth="1"/>
    <col min="13580" max="13821" width="11.42578125" style="64"/>
    <col min="13822" max="13822" width="36.7109375" style="64" customWidth="1"/>
    <col min="13823" max="13823" width="12.7109375" style="64" customWidth="1"/>
    <col min="13824" max="13824" width="10.7109375" style="64" customWidth="1"/>
    <col min="13825" max="13825" width="12.7109375" style="64" customWidth="1"/>
    <col min="13826" max="13827" width="10.7109375" style="64" customWidth="1"/>
    <col min="13828" max="13834" width="11.42578125" style="64"/>
    <col min="13835" max="13835" width="13.28515625" style="64" customWidth="1"/>
    <col min="13836" max="14077" width="11.42578125" style="64"/>
    <col min="14078" max="14078" width="36.7109375" style="64" customWidth="1"/>
    <col min="14079" max="14079" width="12.7109375" style="64" customWidth="1"/>
    <col min="14080" max="14080" width="10.7109375" style="64" customWidth="1"/>
    <col min="14081" max="14081" width="12.7109375" style="64" customWidth="1"/>
    <col min="14082" max="14083" width="10.7109375" style="64" customWidth="1"/>
    <col min="14084" max="14090" width="11.42578125" style="64"/>
    <col min="14091" max="14091" width="13.28515625" style="64" customWidth="1"/>
    <col min="14092" max="14333" width="11.42578125" style="64"/>
    <col min="14334" max="14334" width="36.7109375" style="64" customWidth="1"/>
    <col min="14335" max="14335" width="12.7109375" style="64" customWidth="1"/>
    <col min="14336" max="14336" width="10.7109375" style="64" customWidth="1"/>
    <col min="14337" max="14337" width="12.7109375" style="64" customWidth="1"/>
    <col min="14338" max="14339" width="10.7109375" style="64" customWidth="1"/>
    <col min="14340" max="14346" width="11.42578125" style="64"/>
    <col min="14347" max="14347" width="13.28515625" style="64" customWidth="1"/>
    <col min="14348" max="14589" width="11.42578125" style="64"/>
    <col min="14590" max="14590" width="36.7109375" style="64" customWidth="1"/>
    <col min="14591" max="14591" width="12.7109375" style="64" customWidth="1"/>
    <col min="14592" max="14592" width="10.7109375" style="64" customWidth="1"/>
    <col min="14593" max="14593" width="12.7109375" style="64" customWidth="1"/>
    <col min="14594" max="14595" width="10.7109375" style="64" customWidth="1"/>
    <col min="14596" max="14602" width="11.42578125" style="64"/>
    <col min="14603" max="14603" width="13.28515625" style="64" customWidth="1"/>
    <col min="14604" max="14845" width="11.42578125" style="64"/>
    <col min="14846" max="14846" width="36.7109375" style="64" customWidth="1"/>
    <col min="14847" max="14847" width="12.7109375" style="64" customWidth="1"/>
    <col min="14848" max="14848" width="10.7109375" style="64" customWidth="1"/>
    <col min="14849" max="14849" width="12.7109375" style="64" customWidth="1"/>
    <col min="14850" max="14851" width="10.7109375" style="64" customWidth="1"/>
    <col min="14852" max="14858" width="11.42578125" style="64"/>
    <col min="14859" max="14859" width="13.28515625" style="64" customWidth="1"/>
    <col min="14860" max="15101" width="11.42578125" style="64"/>
    <col min="15102" max="15102" width="36.7109375" style="64" customWidth="1"/>
    <col min="15103" max="15103" width="12.7109375" style="64" customWidth="1"/>
    <col min="15104" max="15104" width="10.7109375" style="64" customWidth="1"/>
    <col min="15105" max="15105" width="12.7109375" style="64" customWidth="1"/>
    <col min="15106" max="15107" width="10.7109375" style="64" customWidth="1"/>
    <col min="15108" max="15114" width="11.42578125" style="64"/>
    <col min="15115" max="15115" width="13.28515625" style="64" customWidth="1"/>
    <col min="15116" max="15357" width="11.42578125" style="64"/>
    <col min="15358" max="15358" width="36.7109375" style="64" customWidth="1"/>
    <col min="15359" max="15359" width="12.7109375" style="64" customWidth="1"/>
    <col min="15360" max="15360" width="10.7109375" style="64" customWidth="1"/>
    <col min="15361" max="15361" width="12.7109375" style="64" customWidth="1"/>
    <col min="15362" max="15363" width="10.7109375" style="64" customWidth="1"/>
    <col min="15364" max="15370" width="11.42578125" style="64"/>
    <col min="15371" max="15371" width="13.28515625" style="64" customWidth="1"/>
    <col min="15372" max="15613" width="11.42578125" style="64"/>
    <col min="15614" max="15614" width="36.7109375" style="64" customWidth="1"/>
    <col min="15615" max="15615" width="12.7109375" style="64" customWidth="1"/>
    <col min="15616" max="15616" width="10.7109375" style="64" customWidth="1"/>
    <col min="15617" max="15617" width="12.7109375" style="64" customWidth="1"/>
    <col min="15618" max="15619" width="10.7109375" style="64" customWidth="1"/>
    <col min="15620" max="15626" width="11.42578125" style="64"/>
    <col min="15627" max="15627" width="13.28515625" style="64" customWidth="1"/>
    <col min="15628" max="15869" width="11.42578125" style="64"/>
    <col min="15870" max="15870" width="36.7109375" style="64" customWidth="1"/>
    <col min="15871" max="15871" width="12.7109375" style="64" customWidth="1"/>
    <col min="15872" max="15872" width="10.7109375" style="64" customWidth="1"/>
    <col min="15873" max="15873" width="12.7109375" style="64" customWidth="1"/>
    <col min="15874" max="15875" width="10.7109375" style="64" customWidth="1"/>
    <col min="15876" max="15882" width="11.42578125" style="64"/>
    <col min="15883" max="15883" width="13.28515625" style="64" customWidth="1"/>
    <col min="15884" max="16125" width="11.42578125" style="64"/>
    <col min="16126" max="16126" width="36.7109375" style="64" customWidth="1"/>
    <col min="16127" max="16127" width="12.7109375" style="64" customWidth="1"/>
    <col min="16128" max="16128" width="10.7109375" style="64" customWidth="1"/>
    <col min="16129" max="16129" width="12.7109375" style="64" customWidth="1"/>
    <col min="16130" max="16131" width="10.7109375" style="64" customWidth="1"/>
    <col min="16132" max="16138" width="11.42578125" style="64"/>
    <col min="16139" max="16139" width="13.28515625" style="64" customWidth="1"/>
    <col min="16140" max="16384" width="11.42578125" style="64"/>
  </cols>
  <sheetData>
    <row r="1" spans="2:10" ht="15" customHeight="1" x14ac:dyDescent="0.25">
      <c r="B1" s="63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99</v>
      </c>
      <c r="C5" s="44"/>
      <c r="D5" s="44"/>
      <c r="E5" s="44"/>
      <c r="G5" s="44" t="s">
        <v>100</v>
      </c>
      <c r="H5" s="44"/>
      <c r="I5" s="44"/>
      <c r="J5" s="44"/>
    </row>
    <row r="6" spans="2:10" ht="38.25" x14ac:dyDescent="0.25">
      <c r="B6" s="66" t="s">
        <v>63</v>
      </c>
      <c r="C6" s="46" t="str">
        <f>actualizaciones!$A$3</f>
        <v>acum. febrero 2013</v>
      </c>
      <c r="D6" s="46" t="str">
        <f>actualizaciones!$A$2</f>
        <v>acum. febrero 2014</v>
      </c>
      <c r="E6" s="68" t="s">
        <v>50</v>
      </c>
      <c r="F6" s="107"/>
      <c r="G6" s="66" t="s">
        <v>63</v>
      </c>
      <c r="H6" s="46" t="str">
        <f>actualizaciones!$A$3</f>
        <v>acum. febrero 2013</v>
      </c>
      <c r="I6" s="46" t="str">
        <f>actualizaciones!$A$2</f>
        <v>acum. febrero 2014</v>
      </c>
      <c r="J6" s="68" t="s">
        <v>50</v>
      </c>
    </row>
    <row r="7" spans="2:10" ht="15" customHeight="1" x14ac:dyDescent="0.25">
      <c r="B7" s="70" t="s">
        <v>64</v>
      </c>
      <c r="C7" s="71"/>
      <c r="D7" s="71"/>
      <c r="E7" s="71"/>
      <c r="F7" s="107"/>
      <c r="G7" s="70" t="s">
        <v>64</v>
      </c>
      <c r="H7" s="71"/>
      <c r="I7" s="71"/>
      <c r="J7" s="71"/>
    </row>
    <row r="8" spans="2:10" ht="15" customHeight="1" x14ac:dyDescent="0.25">
      <c r="B8" s="72" t="s">
        <v>101</v>
      </c>
      <c r="C8" s="134">
        <v>68.812680613565277</v>
      </c>
      <c r="D8" s="134">
        <v>73.111058161797345</v>
      </c>
      <c r="E8" s="74">
        <f>D8/C8-1</f>
        <v>6.2464904867907567E-2</v>
      </c>
      <c r="F8" s="107"/>
      <c r="G8" s="72" t="s">
        <v>101</v>
      </c>
      <c r="H8" s="134">
        <v>72.170949470613337</v>
      </c>
      <c r="I8" s="134">
        <v>74.479071094146008</v>
      </c>
      <c r="J8" s="74">
        <f>I8/H8-1</f>
        <v>3.198131160062534E-2</v>
      </c>
    </row>
    <row r="9" spans="2:10" ht="15" customHeight="1" x14ac:dyDescent="0.25">
      <c r="B9" s="70" t="s">
        <v>66</v>
      </c>
      <c r="C9" s="135"/>
      <c r="D9" s="135"/>
      <c r="E9" s="75"/>
      <c r="F9" s="107"/>
      <c r="G9" s="70" t="s">
        <v>66</v>
      </c>
      <c r="H9" s="135"/>
      <c r="I9" s="135"/>
      <c r="J9" s="75"/>
    </row>
    <row r="10" spans="2:10" ht="15" customHeight="1" x14ac:dyDescent="0.25">
      <c r="B10" s="76" t="s">
        <v>67</v>
      </c>
      <c r="C10" s="136">
        <v>79.442814078377353</v>
      </c>
      <c r="D10" s="136">
        <v>82.720442768882492</v>
      </c>
      <c r="E10" s="78">
        <f>D10/C10-1</f>
        <v>4.1257711330208835E-2</v>
      </c>
      <c r="F10" s="107"/>
      <c r="G10" s="76" t="s">
        <v>67</v>
      </c>
      <c r="H10" s="136">
        <v>82.83769981504004</v>
      </c>
      <c r="I10" s="136">
        <v>82.776151959788095</v>
      </c>
      <c r="J10" s="78">
        <f t="shared" ref="J10:J15" si="0">I10/H10-1</f>
        <v>-7.4299329157334615E-4</v>
      </c>
    </row>
    <row r="11" spans="2:10" ht="15" hidden="1" customHeight="1" x14ac:dyDescent="0.25">
      <c r="B11" s="76"/>
      <c r="C11" s="136"/>
      <c r="D11" s="136"/>
      <c r="E11" s="78"/>
      <c r="F11" s="107"/>
      <c r="G11" s="79" t="s">
        <v>68</v>
      </c>
      <c r="H11" s="137">
        <v>82.526182034308206</v>
      </c>
      <c r="I11" s="137">
        <v>92.280002098966264</v>
      </c>
      <c r="J11" s="82">
        <f t="shared" si="0"/>
        <v>0.1181906132602033</v>
      </c>
    </row>
    <row r="12" spans="2:10" ht="15" hidden="1" customHeight="1" x14ac:dyDescent="0.25">
      <c r="B12" s="76"/>
      <c r="C12" s="136"/>
      <c r="D12" s="136"/>
      <c r="E12" s="78"/>
      <c r="F12" s="107"/>
      <c r="G12" s="79" t="s">
        <v>69</v>
      </c>
      <c r="H12" s="137">
        <v>87.438985027040914</v>
      </c>
      <c r="I12" s="137">
        <v>86.861797433563154</v>
      </c>
      <c r="J12" s="82">
        <f t="shared" si="0"/>
        <v>-6.6010326320606882E-3</v>
      </c>
    </row>
    <row r="13" spans="2:10" ht="15" customHeight="1" x14ac:dyDescent="0.25">
      <c r="B13" s="79" t="s">
        <v>68</v>
      </c>
      <c r="C13" s="137">
        <v>74.925350690640371</v>
      </c>
      <c r="D13" s="137">
        <v>77.400458955674537</v>
      </c>
      <c r="E13" s="82">
        <f>D13/C13-1</f>
        <v>3.3034323392808096E-2</v>
      </c>
      <c r="F13" s="107"/>
      <c r="G13" s="79" t="s">
        <v>102</v>
      </c>
      <c r="H13" s="137">
        <v>86.484732758586375</v>
      </c>
      <c r="I13" s="137">
        <v>87.519376191707437</v>
      </c>
      <c r="J13" s="82">
        <f t="shared" si="0"/>
        <v>1.1963307281172675E-2</v>
      </c>
    </row>
    <row r="14" spans="2:10" ht="15" customHeight="1" x14ac:dyDescent="0.25">
      <c r="B14" s="79" t="s">
        <v>69</v>
      </c>
      <c r="C14" s="137">
        <v>83.037397059066222</v>
      </c>
      <c r="D14" s="137">
        <v>88.097055824055289</v>
      </c>
      <c r="E14" s="82">
        <f>D14/C14-1</f>
        <v>6.0932290078770546E-2</v>
      </c>
      <c r="F14" s="107"/>
      <c r="G14" s="79" t="s">
        <v>71</v>
      </c>
      <c r="H14" s="137">
        <v>77.333621076047081</v>
      </c>
      <c r="I14" s="137">
        <v>74.478881344865172</v>
      </c>
      <c r="J14" s="82">
        <f t="shared" si="0"/>
        <v>-3.6914600550964294E-2</v>
      </c>
    </row>
    <row r="15" spans="2:10" ht="15" customHeight="1" x14ac:dyDescent="0.25">
      <c r="B15" s="79" t="s">
        <v>71</v>
      </c>
      <c r="C15" s="137">
        <v>72.184413018612872</v>
      </c>
      <c r="D15" s="137">
        <v>73.067006799633234</v>
      </c>
      <c r="E15" s="82">
        <f>D15/C15-1</f>
        <v>1.2226930220971433E-2</v>
      </c>
      <c r="F15" s="107"/>
      <c r="G15" s="79" t="s">
        <v>72</v>
      </c>
      <c r="H15" s="137">
        <v>60.769834578596971</v>
      </c>
      <c r="I15" s="137">
        <v>61.697241038462657</v>
      </c>
      <c r="J15" s="82">
        <f t="shared" si="0"/>
        <v>1.5260967325264385E-2</v>
      </c>
    </row>
    <row r="16" spans="2:10" ht="15" customHeight="1" x14ac:dyDescent="0.25">
      <c r="B16" s="79" t="s">
        <v>72</v>
      </c>
      <c r="C16" s="137">
        <v>82.854836849994228</v>
      </c>
      <c r="D16" s="137">
        <v>75.245013259541111</v>
      </c>
      <c r="E16" s="82">
        <f>D16/C16-1</f>
        <v>-9.1845254661842346E-2</v>
      </c>
      <c r="F16" s="107"/>
      <c r="G16" s="70" t="s">
        <v>73</v>
      </c>
      <c r="H16" s="135"/>
      <c r="I16" s="135"/>
      <c r="J16" s="75"/>
    </row>
    <row r="17" spans="2:12" ht="15" customHeight="1" x14ac:dyDescent="0.25">
      <c r="B17" s="70" t="s">
        <v>73</v>
      </c>
      <c r="C17" s="135"/>
      <c r="D17" s="135"/>
      <c r="E17" s="75"/>
      <c r="F17" s="107"/>
      <c r="G17" s="76" t="s">
        <v>74</v>
      </c>
      <c r="H17" s="136">
        <v>64.648156601726825</v>
      </c>
      <c r="I17" s="136">
        <v>68.242473001589318</v>
      </c>
      <c r="J17" s="78">
        <f>I17/H17-1</f>
        <v>5.5598126672129711E-2</v>
      </c>
    </row>
    <row r="18" spans="2:12" ht="15" customHeight="1" x14ac:dyDescent="0.25">
      <c r="B18" s="76" t="s">
        <v>74</v>
      </c>
      <c r="C18" s="136">
        <v>54.839414406287624</v>
      </c>
      <c r="D18" s="136">
        <v>58.111422512863861</v>
      </c>
      <c r="E18" s="78">
        <f>D18/C18-1</f>
        <v>5.9665263424131032E-2</v>
      </c>
      <c r="F18" s="107"/>
      <c r="G18" s="60" t="s">
        <v>103</v>
      </c>
      <c r="H18" s="60"/>
      <c r="I18" s="60"/>
      <c r="J18" s="60"/>
    </row>
    <row r="19" spans="2:12" ht="20.25" customHeight="1" x14ac:dyDescent="0.25">
      <c r="B19" s="60" t="s">
        <v>103</v>
      </c>
      <c r="C19" s="60"/>
      <c r="D19" s="60"/>
      <c r="E19" s="60"/>
      <c r="F19" s="107"/>
      <c r="G19" s="60"/>
      <c r="H19" s="60"/>
      <c r="I19" s="60"/>
      <c r="J19" s="60"/>
    </row>
    <row r="20" spans="2:12" ht="20.100000000000001" customHeight="1" x14ac:dyDescent="0.25"/>
    <row r="21" spans="2:12" ht="54" customHeight="1" x14ac:dyDescent="0.25">
      <c r="B21" s="44" t="s">
        <v>104</v>
      </c>
      <c r="C21" s="44"/>
      <c r="D21" s="44"/>
      <c r="E21" s="44"/>
      <c r="G21" s="44" t="s">
        <v>105</v>
      </c>
      <c r="H21" s="44"/>
      <c r="I21" s="44"/>
      <c r="J21" s="44"/>
    </row>
    <row r="22" spans="2:12" ht="38.25" x14ac:dyDescent="0.25">
      <c r="B22" s="66" t="s">
        <v>63</v>
      </c>
      <c r="C22" s="46" t="str">
        <f>actualizaciones!$A$3</f>
        <v>acum. febrero 2013</v>
      </c>
      <c r="D22" s="46" t="str">
        <f>actualizaciones!$A$2</f>
        <v>acum. febrero 2014</v>
      </c>
      <c r="E22" s="68" t="s">
        <v>50</v>
      </c>
      <c r="F22" s="107"/>
      <c r="G22" s="66" t="s">
        <v>63</v>
      </c>
      <c r="H22" s="46" t="str">
        <f>actualizaciones!$A$3</f>
        <v>acum. febrero 2013</v>
      </c>
      <c r="I22" s="46" t="str">
        <f>actualizaciones!$A$2</f>
        <v>acum. febrero 2014</v>
      </c>
      <c r="J22" s="68" t="s">
        <v>50</v>
      </c>
      <c r="L22" s="62" t="s">
        <v>45</v>
      </c>
    </row>
    <row r="23" spans="2:12" ht="15" customHeight="1" x14ac:dyDescent="0.25">
      <c r="B23" s="70" t="s">
        <v>64</v>
      </c>
      <c r="C23" s="71"/>
      <c r="D23" s="71"/>
      <c r="E23" s="71"/>
      <c r="F23" s="107"/>
      <c r="G23" s="70" t="s">
        <v>64</v>
      </c>
      <c r="H23" s="71"/>
      <c r="I23" s="71"/>
      <c r="J23" s="71"/>
    </row>
    <row r="24" spans="2:12" ht="15" customHeight="1" x14ac:dyDescent="0.25">
      <c r="B24" s="72" t="s">
        <v>101</v>
      </c>
      <c r="C24" s="134">
        <v>71.836000454828024</v>
      </c>
      <c r="D24" s="134">
        <v>75.318130889312798</v>
      </c>
      <c r="E24" s="74">
        <f>D24/C24-1</f>
        <v>4.847333387769015E-2</v>
      </c>
      <c r="F24" s="107"/>
      <c r="G24" s="72" t="s">
        <v>101</v>
      </c>
      <c r="H24" s="134">
        <v>49.712196743104023</v>
      </c>
      <c r="I24" s="134">
        <v>65.093629101302241</v>
      </c>
      <c r="J24" s="74">
        <f>I24/H24-1</f>
        <v>0.30940962914361458</v>
      </c>
    </row>
    <row r="25" spans="2:12" ht="15" customHeight="1" x14ac:dyDescent="0.25">
      <c r="B25" s="70" t="s">
        <v>66</v>
      </c>
      <c r="C25" s="135"/>
      <c r="D25" s="135"/>
      <c r="E25" s="75"/>
      <c r="F25" s="107"/>
      <c r="G25" s="70" t="s">
        <v>66</v>
      </c>
      <c r="H25" s="135"/>
      <c r="I25" s="135"/>
      <c r="J25" s="75"/>
    </row>
    <row r="26" spans="2:12" ht="15" customHeight="1" x14ac:dyDescent="0.25">
      <c r="B26" s="76" t="s">
        <v>67</v>
      </c>
      <c r="C26" s="136">
        <v>76.878445172701319</v>
      </c>
      <c r="D26" s="136">
        <v>80.401397297418342</v>
      </c>
      <c r="E26" s="78">
        <f>D26/C26-1</f>
        <v>4.5824965851000155E-2</v>
      </c>
      <c r="F26" s="107"/>
      <c r="G26" s="76" t="s">
        <v>67</v>
      </c>
      <c r="H26" s="136">
        <v>49.712196743104023</v>
      </c>
      <c r="I26" s="136">
        <v>65.093629101302241</v>
      </c>
      <c r="J26" s="78">
        <f>I26/H26-1</f>
        <v>0.30940962914361458</v>
      </c>
    </row>
    <row r="27" spans="2:12" ht="15" customHeight="1" x14ac:dyDescent="0.25">
      <c r="B27" s="79" t="s">
        <v>70</v>
      </c>
      <c r="C27" s="137">
        <v>78.407126827272393</v>
      </c>
      <c r="D27" s="137">
        <v>80.779016279617622</v>
      </c>
      <c r="E27" s="82">
        <f>D27/C27-1</f>
        <v>3.0250942080436216E-2</v>
      </c>
      <c r="F27" s="107"/>
      <c r="G27" s="79" t="s">
        <v>70</v>
      </c>
      <c r="H27" s="137">
        <v>41.972714490984657</v>
      </c>
      <c r="I27" s="137">
        <v>58.932637983485442</v>
      </c>
      <c r="J27" s="82">
        <f>I27/H27-1</f>
        <v>0.40407020842418029</v>
      </c>
    </row>
    <row r="28" spans="2:12" ht="15" customHeight="1" x14ac:dyDescent="0.25">
      <c r="B28" s="79" t="s">
        <v>71</v>
      </c>
      <c r="C28" s="137">
        <v>74.608549012891373</v>
      </c>
      <c r="D28" s="137">
        <v>82.465894194602356</v>
      </c>
      <c r="E28" s="82">
        <f>D28/C28-1</f>
        <v>0.10531427411024086</v>
      </c>
      <c r="F28" s="107"/>
      <c r="G28" s="79" t="s">
        <v>71</v>
      </c>
      <c r="H28" s="137">
        <v>60.370260788706197</v>
      </c>
      <c r="I28" s="137">
        <v>78.721843128622794</v>
      </c>
      <c r="J28" s="82">
        <f>I28/H28-1</f>
        <v>0.30398381753139181</v>
      </c>
    </row>
    <row r="29" spans="2:12" ht="15" customHeight="1" x14ac:dyDescent="0.25">
      <c r="B29" s="79" t="s">
        <v>72</v>
      </c>
      <c r="C29" s="137">
        <v>35.514062208977464</v>
      </c>
      <c r="D29" s="137">
        <v>54.792590443827443</v>
      </c>
      <c r="E29" s="82">
        <f>D29/C29-1</f>
        <v>0.54284210354220286</v>
      </c>
      <c r="F29" s="107"/>
      <c r="G29" s="79" t="s">
        <v>78</v>
      </c>
      <c r="H29" s="137">
        <v>47.897955617683031</v>
      </c>
      <c r="I29" s="137">
        <v>59.231172461995456</v>
      </c>
      <c r="J29" s="82">
        <f>I29/H29-1</f>
        <v>0.23661170290383771</v>
      </c>
    </row>
    <row r="30" spans="2:12" ht="15" customHeight="1" x14ac:dyDescent="0.25">
      <c r="B30" s="70" t="s">
        <v>73</v>
      </c>
      <c r="C30" s="135"/>
      <c r="D30" s="135"/>
      <c r="E30" s="75"/>
      <c r="F30" s="107"/>
      <c r="G30" s="79" t="s">
        <v>79</v>
      </c>
      <c r="H30" s="137">
        <v>54.666122115580968</v>
      </c>
      <c r="I30" s="137">
        <v>50.064665441426726</v>
      </c>
      <c r="J30" s="82">
        <f>I30/H30-1</f>
        <v>-8.4173826422612397E-2</v>
      </c>
    </row>
    <row r="31" spans="2:12" ht="15" customHeight="1" x14ac:dyDescent="0.25">
      <c r="B31" s="76" t="s">
        <v>74</v>
      </c>
      <c r="C31" s="136">
        <v>61.729811771540312</v>
      </c>
      <c r="D31" s="136">
        <v>64.82388935351149</v>
      </c>
      <c r="E31" s="78">
        <f>D31/C31-1</f>
        <v>5.0122906472195972E-2</v>
      </c>
      <c r="F31" s="107"/>
      <c r="G31" s="70" t="s">
        <v>73</v>
      </c>
      <c r="H31" s="135"/>
      <c r="I31" s="135"/>
      <c r="J31" s="75"/>
    </row>
    <row r="32" spans="2:12" ht="21.75" customHeight="1" x14ac:dyDescent="0.25">
      <c r="B32" s="60" t="s">
        <v>103</v>
      </c>
      <c r="C32" s="60"/>
      <c r="D32" s="60"/>
      <c r="E32" s="60"/>
      <c r="F32" s="107"/>
      <c r="G32" s="76" t="s">
        <v>74</v>
      </c>
      <c r="H32" s="136">
        <v>0</v>
      </c>
      <c r="I32" s="136">
        <v>0</v>
      </c>
      <c r="J32" s="78" t="str">
        <f>IFERROR((I32-H32)/H32,"-")</f>
        <v>-</v>
      </c>
    </row>
    <row r="33" spans="2:10" ht="23.25" customHeight="1" x14ac:dyDescent="0.25">
      <c r="B33" s="107"/>
      <c r="C33" s="107"/>
      <c r="D33" s="107"/>
      <c r="E33" s="107"/>
      <c r="F33" s="107"/>
      <c r="G33" s="60" t="s">
        <v>103</v>
      </c>
      <c r="H33" s="60"/>
      <c r="I33" s="60"/>
      <c r="J33" s="60"/>
    </row>
    <row r="36" spans="2:10" x14ac:dyDescent="0.25">
      <c r="B36" s="44" t="s">
        <v>106</v>
      </c>
      <c r="C36" s="44"/>
      <c r="D36" s="44"/>
      <c r="E36" s="44"/>
    </row>
    <row r="37" spans="2:10" ht="18" customHeight="1" x14ac:dyDescent="0.25">
      <c r="B37" s="138"/>
      <c r="C37" s="138"/>
      <c r="D37" s="138"/>
      <c r="E37" s="138"/>
    </row>
    <row r="38" spans="2:10" ht="38.25" x14ac:dyDescent="0.25">
      <c r="B38" s="66" t="s">
        <v>63</v>
      </c>
      <c r="C38" s="46" t="str">
        <f>actualizaciones!$A$3</f>
        <v>acum. febrero 2013</v>
      </c>
      <c r="D38" s="46" t="str">
        <f>actualizaciones!$A$2</f>
        <v>acum. febrero 2014</v>
      </c>
      <c r="E38" s="68" t="s">
        <v>50</v>
      </c>
    </row>
    <row r="39" spans="2:10" ht="15" customHeight="1" x14ac:dyDescent="0.25">
      <c r="B39" s="70" t="s">
        <v>64</v>
      </c>
      <c r="C39" s="71"/>
      <c r="D39" s="71"/>
      <c r="E39" s="71"/>
    </row>
    <row r="40" spans="2:10" ht="15" customHeight="1" x14ac:dyDescent="0.25">
      <c r="B40" s="72" t="s">
        <v>101</v>
      </c>
      <c r="C40" s="134">
        <v>68.530373130662809</v>
      </c>
      <c r="D40" s="134">
        <v>72.44320995025646</v>
      </c>
      <c r="E40" s="74">
        <f>D40/C40-1</f>
        <v>5.7096388664530817E-2</v>
      </c>
    </row>
    <row r="41" spans="2:10" ht="15" customHeight="1" x14ac:dyDescent="0.25">
      <c r="B41" s="70" t="s">
        <v>66</v>
      </c>
      <c r="C41" s="135"/>
      <c r="D41" s="135"/>
      <c r="E41" s="75"/>
    </row>
    <row r="42" spans="2:10" ht="15" customHeight="1" x14ac:dyDescent="0.25">
      <c r="B42" s="76" t="s">
        <v>67</v>
      </c>
      <c r="C42" s="136">
        <v>76.449878345826804</v>
      </c>
      <c r="D42" s="136">
        <v>80.185183518306829</v>
      </c>
      <c r="E42" s="78">
        <f t="shared" ref="E42:E47" si="1">D42/C42-1</f>
        <v>4.8859530627152647E-2</v>
      </c>
    </row>
    <row r="43" spans="2:10" ht="15" customHeight="1" x14ac:dyDescent="0.25">
      <c r="B43" s="79" t="s">
        <v>68</v>
      </c>
      <c r="C43" s="137">
        <v>69.683956469270825</v>
      </c>
      <c r="D43" s="137">
        <v>75.752446831996465</v>
      </c>
      <c r="E43" s="82">
        <f t="shared" si="1"/>
        <v>8.7085904277001136E-2</v>
      </c>
    </row>
    <row r="44" spans="2:10" ht="15" customHeight="1" x14ac:dyDescent="0.25">
      <c r="B44" s="79" t="s">
        <v>69</v>
      </c>
      <c r="C44" s="137">
        <v>79.281186919077584</v>
      </c>
      <c r="D44" s="137">
        <v>84.246987745931108</v>
      </c>
      <c r="E44" s="82">
        <f t="shared" si="1"/>
        <v>6.2635298736409162E-2</v>
      </c>
    </row>
    <row r="45" spans="2:10" ht="15" customHeight="1" x14ac:dyDescent="0.25">
      <c r="B45" s="79" t="s">
        <v>71</v>
      </c>
      <c r="C45" s="137">
        <v>76.957783399481201</v>
      </c>
      <c r="D45" s="137">
        <v>75.0682301889576</v>
      </c>
      <c r="E45" s="82">
        <f t="shared" si="1"/>
        <v>-2.4553113759983147E-2</v>
      </c>
    </row>
    <row r="46" spans="2:10" ht="15" customHeight="1" x14ac:dyDescent="0.25">
      <c r="B46" s="79" t="s">
        <v>78</v>
      </c>
      <c r="C46" s="137">
        <v>58.135671943759988</v>
      </c>
      <c r="D46" s="137">
        <v>63.313211051776179</v>
      </c>
      <c r="E46" s="82">
        <f t="shared" si="1"/>
        <v>8.9059590005683642E-2</v>
      </c>
    </row>
    <row r="47" spans="2:10" ht="15" customHeight="1" x14ac:dyDescent="0.25">
      <c r="B47" s="79" t="s">
        <v>79</v>
      </c>
      <c r="C47" s="137">
        <v>54.049138431145046</v>
      </c>
      <c r="D47" s="137">
        <v>57.035510507353045</v>
      </c>
      <c r="E47" s="82">
        <f t="shared" si="1"/>
        <v>5.5252908055369643E-2</v>
      </c>
    </row>
    <row r="48" spans="2:10" ht="15" customHeight="1" x14ac:dyDescent="0.25">
      <c r="B48" s="70" t="s">
        <v>73</v>
      </c>
      <c r="C48" s="135"/>
      <c r="D48" s="135"/>
      <c r="E48" s="75"/>
    </row>
    <row r="49" spans="2:5" ht="15" customHeight="1" x14ac:dyDescent="0.25">
      <c r="B49" s="76" t="s">
        <v>74</v>
      </c>
      <c r="C49" s="136">
        <v>59.390053684505112</v>
      </c>
      <c r="D49" s="136">
        <v>62.684468733121463</v>
      </c>
      <c r="E49" s="78">
        <f>D49/C49-1</f>
        <v>5.5470821193681852E-2</v>
      </c>
    </row>
    <row r="50" spans="2:5" ht="23.25" customHeight="1" x14ac:dyDescent="0.25">
      <c r="B50" s="60" t="s">
        <v>103</v>
      </c>
      <c r="C50" s="60"/>
      <c r="D50" s="60"/>
      <c r="E50" s="60"/>
    </row>
    <row r="51" spans="2:5" x14ac:dyDescent="0.25">
      <c r="B51" s="107"/>
      <c r="C51" s="107"/>
      <c r="D51" s="107"/>
      <c r="E51" s="107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15"/>
  <sheetViews>
    <sheetView showGridLines="0" showRowColHeaders="0" zoomScaleNormal="100" workbookViewId="0">
      <selection activeCell="P19" sqref="P19"/>
    </sheetView>
  </sheetViews>
  <sheetFormatPr baseColWidth="10" defaultRowHeight="15" outlineLevelRow="1" x14ac:dyDescent="0.25"/>
  <cols>
    <col min="1" max="1" width="15.7109375" style="86" customWidth="1"/>
    <col min="2" max="2" width="13" style="86" customWidth="1"/>
    <col min="3" max="12" width="10.7109375" style="86" customWidth="1"/>
    <col min="13" max="14" width="11.42578125" style="86"/>
    <col min="15" max="15" width="13.28515625" style="86" customWidth="1"/>
    <col min="16" max="16" width="11.42578125" style="86"/>
    <col min="17" max="17" width="15" style="86" customWidth="1"/>
    <col min="18" max="16384" width="11.42578125" style="86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107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8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88"/>
      <c r="O6" s="88"/>
      <c r="P6" s="88"/>
    </row>
    <row r="7" spans="2:18" ht="30" customHeight="1" x14ac:dyDescent="0.25">
      <c r="B7" s="87"/>
      <c r="C7" s="21" t="s">
        <v>108</v>
      </c>
      <c r="D7" s="21" t="s">
        <v>109</v>
      </c>
      <c r="E7" s="22" t="s">
        <v>108</v>
      </c>
      <c r="F7" s="22" t="s">
        <v>109</v>
      </c>
      <c r="G7" s="21" t="s">
        <v>108</v>
      </c>
      <c r="H7" s="21" t="s">
        <v>109</v>
      </c>
      <c r="I7" s="22" t="s">
        <v>108</v>
      </c>
      <c r="J7" s="22" t="s">
        <v>109</v>
      </c>
      <c r="K7" s="21" t="s">
        <v>108</v>
      </c>
      <c r="L7" s="21" t="s">
        <v>109</v>
      </c>
      <c r="N7" s="88"/>
      <c r="O7" s="88"/>
      <c r="P7" s="88"/>
    </row>
    <row r="8" spans="2:18" x14ac:dyDescent="0.25">
      <c r="B8" s="89" t="s">
        <v>43</v>
      </c>
      <c r="C8" s="139">
        <v>8.27</v>
      </c>
      <c r="D8" s="139">
        <f t="shared" ref="D8:D9" si="0">C8-C21</f>
        <v>-1.9999999999999574E-2</v>
      </c>
      <c r="E8" s="140">
        <v>8.7899999999999991</v>
      </c>
      <c r="F8" s="140">
        <f t="shared" ref="F8:F9" si="1">E8-E21</f>
        <v>0.22897400325713235</v>
      </c>
      <c r="G8" s="139">
        <v>8.61</v>
      </c>
      <c r="H8" s="139">
        <f t="shared" ref="H8:H9" si="2">G8-G21</f>
        <v>-0.43223061884352276</v>
      </c>
      <c r="I8" s="140">
        <v>9.44</v>
      </c>
      <c r="J8" s="140">
        <f t="shared" ref="J8:J9" si="3">I8-I21</f>
        <v>-0.16246648995168655</v>
      </c>
      <c r="K8" s="139">
        <v>2.42</v>
      </c>
      <c r="L8" s="139">
        <f t="shared" ref="L8" si="4">K8-K21</f>
        <v>0.13579379508533229</v>
      </c>
    </row>
    <row r="9" spans="2:18" x14ac:dyDescent="0.25">
      <c r="B9" s="89" t="s">
        <v>44</v>
      </c>
      <c r="C9" s="139">
        <v>8.91</v>
      </c>
      <c r="D9" s="139">
        <f t="shared" si="0"/>
        <v>-6.97141421041092E-2</v>
      </c>
      <c r="E9" s="140">
        <v>9.42</v>
      </c>
      <c r="F9" s="140">
        <f t="shared" si="1"/>
        <v>-0.15737918766676628</v>
      </c>
      <c r="G9" s="139">
        <v>9.4427924958577556</v>
      </c>
      <c r="H9" s="139">
        <f t="shared" si="2"/>
        <v>-0.15292167165927495</v>
      </c>
      <c r="I9" s="140">
        <v>10.01</v>
      </c>
      <c r="J9" s="140">
        <f t="shared" si="3"/>
        <v>0.26597966198796819</v>
      </c>
      <c r="K9" s="139">
        <v>2.7969352764680671</v>
      </c>
      <c r="L9" s="139">
        <f>K9-K22</f>
        <v>0.6431076115239498</v>
      </c>
    </row>
    <row r="10" spans="2:18" ht="27.75" customHeight="1" x14ac:dyDescent="0.25">
      <c r="B10" s="29" t="str">
        <f>actualizaciones!$A$2</f>
        <v>acum. febrero 2014</v>
      </c>
      <c r="C10" s="141">
        <v>8.5920517711374416</v>
      </c>
      <c r="D10" s="141">
        <v>-4.8139528029008005E-2</v>
      </c>
      <c r="E10" s="141">
        <v>9.1131893670922626</v>
      </c>
      <c r="F10" s="141">
        <v>3.9641047513264027E-2</v>
      </c>
      <c r="G10" s="141">
        <v>9.0203581377540925</v>
      </c>
      <c r="H10" s="141">
        <v>-0.30168174717356955</v>
      </c>
      <c r="I10" s="141">
        <v>9.730612498006769</v>
      </c>
      <c r="J10" s="141">
        <v>5.5640696339628093E-2</v>
      </c>
      <c r="K10" s="141">
        <v>2.5995115681233933</v>
      </c>
      <c r="L10" s="141">
        <v>0.37970329934352831</v>
      </c>
      <c r="O10" s="88"/>
      <c r="P10" s="88"/>
      <c r="Q10" s="88"/>
      <c r="R10" s="88"/>
    </row>
    <row r="11" spans="2:18" outlineLevel="1" x14ac:dyDescent="0.25">
      <c r="B11" s="89" t="s">
        <v>33</v>
      </c>
      <c r="C11" s="139">
        <v>8.0187613864760987</v>
      </c>
      <c r="D11" s="139">
        <f>C11-C24</f>
        <v>-5.185122397571007E-2</v>
      </c>
      <c r="E11" s="140">
        <v>8.5365926958042202</v>
      </c>
      <c r="F11" s="140">
        <f>E11-E24</f>
        <v>-2.403005729794927E-2</v>
      </c>
      <c r="G11" s="139">
        <v>8.2730514726932167</v>
      </c>
      <c r="H11" s="139">
        <f>G11-G24</f>
        <v>-0.41989606622022713</v>
      </c>
      <c r="I11" s="140">
        <v>8.3964970969972814</v>
      </c>
      <c r="J11" s="140">
        <f>I11-I24</f>
        <v>2.0142922954939024E-2</v>
      </c>
      <c r="K11" s="139">
        <v>2.5756412952060557</v>
      </c>
      <c r="L11" s="139">
        <f>K11-K24</f>
        <v>0.21059222214171536</v>
      </c>
    </row>
    <row r="12" spans="2:18" outlineLevel="1" x14ac:dyDescent="0.25">
      <c r="B12" s="89" t="s">
        <v>34</v>
      </c>
      <c r="C12" s="139">
        <v>7.7354669053880158</v>
      </c>
      <c r="D12" s="139">
        <f t="shared" ref="D12:D22" si="5">C12-C25</f>
        <v>-0.2506585149679168</v>
      </c>
      <c r="E12" s="140">
        <v>8.2200000000000006</v>
      </c>
      <c r="F12" s="140">
        <f t="shared" ref="F12:F22" si="6">E12-E25</f>
        <v>-0.2784289026059259</v>
      </c>
      <c r="G12" s="139">
        <v>8.2899999999999991</v>
      </c>
      <c r="H12" s="139">
        <f t="shared" ref="H12:H22" si="7">G12-G25</f>
        <v>-0.30844765879995606</v>
      </c>
      <c r="I12" s="140">
        <v>7.79</v>
      </c>
      <c r="J12" s="140">
        <f t="shared" ref="J12:J22" si="8">I12-I25</f>
        <v>-0.15332351360865637</v>
      </c>
      <c r="K12" s="139">
        <v>2.27</v>
      </c>
      <c r="L12" s="139">
        <f t="shared" ref="L12:L22" si="9">K12-K25</f>
        <v>0.19132580586414116</v>
      </c>
    </row>
    <row r="13" spans="2:18" outlineLevel="1" x14ac:dyDescent="0.25">
      <c r="B13" s="89" t="s">
        <v>35</v>
      </c>
      <c r="C13" s="139">
        <v>7.57</v>
      </c>
      <c r="D13" s="139">
        <f t="shared" si="5"/>
        <v>5.0799316807156103E-2</v>
      </c>
      <c r="E13" s="140">
        <v>8.26</v>
      </c>
      <c r="F13" s="140">
        <f t="shared" si="6"/>
        <v>0.13136838437864995</v>
      </c>
      <c r="G13" s="139">
        <v>8.15</v>
      </c>
      <c r="H13" s="139">
        <f t="shared" si="7"/>
        <v>0.19453376718665272</v>
      </c>
      <c r="I13" s="140">
        <v>6.48</v>
      </c>
      <c r="J13" s="140">
        <f t="shared" si="8"/>
        <v>-0.38879678526341976</v>
      </c>
      <c r="K13" s="139">
        <v>2.27</v>
      </c>
      <c r="L13" s="139">
        <f t="shared" si="9"/>
        <v>2.8910141736617767E-2</v>
      </c>
    </row>
    <row r="14" spans="2:18" outlineLevel="1" x14ac:dyDescent="0.25">
      <c r="B14" s="89" t="s">
        <v>36</v>
      </c>
      <c r="C14" s="139">
        <v>7.7299319553872916</v>
      </c>
      <c r="D14" s="139">
        <f t="shared" si="5"/>
        <v>0.12884843394259615</v>
      </c>
      <c r="E14" s="140">
        <v>8.4188216792035728</v>
      </c>
      <c r="F14" s="140">
        <f t="shared" si="6"/>
        <v>0.12042932559460873</v>
      </c>
      <c r="G14" s="139">
        <v>8.5230644678716629</v>
      </c>
      <c r="H14" s="139">
        <f t="shared" si="7"/>
        <v>0.17236818169759616</v>
      </c>
      <c r="I14" s="140">
        <v>6.5053691701613925</v>
      </c>
      <c r="J14" s="140">
        <f t="shared" si="8"/>
        <v>-8.4974284293560132E-2</v>
      </c>
      <c r="K14" s="139">
        <v>2.2616595019871846</v>
      </c>
      <c r="L14" s="139">
        <f t="shared" si="9"/>
        <v>4.464677593226174E-2</v>
      </c>
    </row>
    <row r="15" spans="2:18" outlineLevel="1" x14ac:dyDescent="0.25">
      <c r="B15" s="89" t="s">
        <v>37</v>
      </c>
      <c r="C15" s="139">
        <v>7.84</v>
      </c>
      <c r="D15" s="139">
        <f t="shared" si="5"/>
        <v>5.9999999999999609E-2</v>
      </c>
      <c r="E15" s="140">
        <v>8.4965721361481084</v>
      </c>
      <c r="F15" s="140">
        <f t="shared" si="6"/>
        <v>0.20763981207577586</v>
      </c>
      <c r="G15" s="139">
        <v>8.4838580219388202</v>
      </c>
      <c r="H15" s="139">
        <f t="shared" si="7"/>
        <v>7.0643463375985149E-2</v>
      </c>
      <c r="I15" s="140">
        <v>6.3125944013694495</v>
      </c>
      <c r="J15" s="140">
        <f t="shared" si="8"/>
        <v>-0.34360939542515734</v>
      </c>
      <c r="K15" s="139">
        <v>2.4219155165202846</v>
      </c>
      <c r="L15" s="139">
        <f t="shared" si="9"/>
        <v>-0.24654836954278769</v>
      </c>
    </row>
    <row r="16" spans="2:18" outlineLevel="1" x14ac:dyDescent="0.25">
      <c r="B16" s="89" t="s">
        <v>38</v>
      </c>
      <c r="C16" s="139">
        <v>7.9621789908906715</v>
      </c>
      <c r="D16" s="139">
        <f t="shared" si="5"/>
        <v>0.17925201087679987</v>
      </c>
      <c r="E16" s="140">
        <v>8.6468036779596087</v>
      </c>
      <c r="F16" s="140">
        <f t="shared" si="6"/>
        <v>9.4217588267065722E-2</v>
      </c>
      <c r="G16" s="139">
        <v>8.7502199047475653</v>
      </c>
      <c r="H16" s="139">
        <f t="shared" si="7"/>
        <v>9.7454205014662065E-2</v>
      </c>
      <c r="I16" s="140">
        <v>6.4343512991319898</v>
      </c>
      <c r="J16" s="140">
        <f t="shared" si="8"/>
        <v>0.33377792240798509</v>
      </c>
      <c r="K16" s="139">
        <v>2.2813991646778042</v>
      </c>
      <c r="L16" s="139">
        <f t="shared" si="9"/>
        <v>-7.7664665109429709E-2</v>
      </c>
    </row>
    <row r="17" spans="2:18" outlineLevel="1" x14ac:dyDescent="0.25">
      <c r="B17" s="89" t="s">
        <v>39</v>
      </c>
      <c r="C17" s="139">
        <v>7.12</v>
      </c>
      <c r="D17" s="139">
        <f t="shared" si="5"/>
        <v>5.790715995515594E-2</v>
      </c>
      <c r="E17" s="140">
        <v>7.7284320279939118</v>
      </c>
      <c r="F17" s="140">
        <f t="shared" si="6"/>
        <v>4.590072936862466E-2</v>
      </c>
      <c r="G17" s="139">
        <v>7.7448733304297326</v>
      </c>
      <c r="H17" s="139">
        <f t="shared" si="7"/>
        <v>4.460333498809721E-2</v>
      </c>
      <c r="I17" s="140">
        <v>5.9850636120068668</v>
      </c>
      <c r="J17" s="140">
        <f t="shared" si="8"/>
        <v>-0.70573901328724009</v>
      </c>
      <c r="K17" s="139">
        <v>1.9747361934837866</v>
      </c>
      <c r="L17" s="139">
        <f t="shared" si="9"/>
        <v>-9.7016958084668259E-2</v>
      </c>
      <c r="N17" s="94"/>
      <c r="O17" s="94"/>
      <c r="P17" s="94"/>
    </row>
    <row r="18" spans="2:18" outlineLevel="1" x14ac:dyDescent="0.25">
      <c r="B18" s="89" t="s">
        <v>40</v>
      </c>
      <c r="C18" s="139">
        <v>7.23</v>
      </c>
      <c r="D18" s="139">
        <f t="shared" si="5"/>
        <v>-2.3816588646178971E-2</v>
      </c>
      <c r="E18" s="140">
        <v>7.8798490311116334</v>
      </c>
      <c r="F18" s="140">
        <f t="shared" si="6"/>
        <v>0.11717156185765543</v>
      </c>
      <c r="G18" s="139">
        <v>7.6327226045176939</v>
      </c>
      <c r="H18" s="139">
        <f t="shared" si="7"/>
        <v>-0.37359070914670944</v>
      </c>
      <c r="I18" s="140">
        <v>6.6519182742414413</v>
      </c>
      <c r="J18" s="140">
        <f t="shared" si="8"/>
        <v>-0.29827994670094604</v>
      </c>
      <c r="K18" s="139">
        <v>2.2465305471367043</v>
      </c>
      <c r="L18" s="139">
        <f t="shared" si="9"/>
        <v>-8.1003989812348909E-2</v>
      </c>
    </row>
    <row r="19" spans="2:18" outlineLevel="1" x14ac:dyDescent="0.25">
      <c r="B19" s="89" t="s">
        <v>41</v>
      </c>
      <c r="C19" s="139">
        <v>7.42</v>
      </c>
      <c r="D19" s="139">
        <f t="shared" si="5"/>
        <v>0.19302062476916149</v>
      </c>
      <c r="E19" s="140">
        <v>7.7735605473792928</v>
      </c>
      <c r="F19" s="140">
        <f t="shared" si="6"/>
        <v>0.30807086603604805</v>
      </c>
      <c r="G19" s="139">
        <v>8.0104702075004752</v>
      </c>
      <c r="H19" s="139">
        <f t="shared" si="7"/>
        <v>0.1759711542924709</v>
      </c>
      <c r="I19" s="140">
        <v>6.9718155673068001</v>
      </c>
      <c r="J19" s="140">
        <f t="shared" si="8"/>
        <v>-0.15063631390243426</v>
      </c>
      <c r="K19" s="139">
        <v>2.1621460061271764</v>
      </c>
      <c r="L19" s="139">
        <f t="shared" si="9"/>
        <v>2.6179510351308277E-2</v>
      </c>
    </row>
    <row r="20" spans="2:18" outlineLevel="1" x14ac:dyDescent="0.25">
      <c r="B20" s="89" t="s">
        <v>42</v>
      </c>
      <c r="C20" s="139">
        <v>7.3883536376115302</v>
      </c>
      <c r="D20" s="139">
        <f t="shared" si="5"/>
        <v>-0.29240229514258154</v>
      </c>
      <c r="E20" s="140">
        <v>7.4982703684144942</v>
      </c>
      <c r="F20" s="140">
        <f t="shared" si="6"/>
        <v>-0.41192007852146073</v>
      </c>
      <c r="G20" s="139">
        <v>7.8147271229338457</v>
      </c>
      <c r="H20" s="139">
        <f t="shared" si="7"/>
        <v>-0.44748770444272523</v>
      </c>
      <c r="I20" s="140">
        <v>8.17</v>
      </c>
      <c r="J20" s="140">
        <f t="shared" si="8"/>
        <v>-0.28124110621036102</v>
      </c>
      <c r="K20" s="139">
        <v>2.1254557814720969</v>
      </c>
      <c r="L20" s="139">
        <f t="shared" si="9"/>
        <v>7.8209505060597095E-2</v>
      </c>
    </row>
    <row r="21" spans="2:18" outlineLevel="1" x14ac:dyDescent="0.25">
      <c r="B21" s="89" t="s">
        <v>43</v>
      </c>
      <c r="C21" s="139">
        <v>8.2899999999999991</v>
      </c>
      <c r="D21" s="139">
        <f t="shared" si="5"/>
        <v>-0.46365301759086819</v>
      </c>
      <c r="E21" s="140">
        <v>8.5610259967428668</v>
      </c>
      <c r="F21" s="140">
        <f t="shared" si="6"/>
        <v>-0.66053071869593971</v>
      </c>
      <c r="G21" s="139">
        <v>9.0422306188435222</v>
      </c>
      <c r="H21" s="139">
        <f t="shared" si="7"/>
        <v>-0.40085776645072535</v>
      </c>
      <c r="I21" s="140">
        <v>9.6024664899516861</v>
      </c>
      <c r="J21" s="140">
        <f t="shared" si="8"/>
        <v>-0.26523645858845413</v>
      </c>
      <c r="K21" s="139">
        <v>2.2842062049146676</v>
      </c>
      <c r="L21" s="139">
        <f t="shared" si="9"/>
        <v>-2.7903105258480387E-2</v>
      </c>
    </row>
    <row r="22" spans="2:18" outlineLevel="1" x14ac:dyDescent="0.25">
      <c r="B22" s="89" t="s">
        <v>44</v>
      </c>
      <c r="C22" s="139">
        <v>8.9797141421041093</v>
      </c>
      <c r="D22" s="139">
        <f t="shared" si="5"/>
        <v>-1.1958030735705449E-2</v>
      </c>
      <c r="E22" s="140">
        <v>9.5773791876667662</v>
      </c>
      <c r="F22" s="140">
        <f t="shared" si="6"/>
        <v>7.8402258251770718E-2</v>
      </c>
      <c r="G22" s="139">
        <v>9.5957141675170305</v>
      </c>
      <c r="H22" s="139">
        <f t="shared" si="7"/>
        <v>-5.5880323997092418E-2</v>
      </c>
      <c r="I22" s="140">
        <v>9.7440203380120316</v>
      </c>
      <c r="J22" s="140">
        <f t="shared" si="8"/>
        <v>6.0779829903733429E-2</v>
      </c>
      <c r="K22" s="139">
        <v>2.1538276649441173</v>
      </c>
      <c r="L22" s="139">
        <f t="shared" si="9"/>
        <v>-4.2961632714745512E-2</v>
      </c>
    </row>
    <row r="23" spans="2:18" ht="15" customHeight="1" x14ac:dyDescent="0.25">
      <c r="B23" s="95">
        <v>2013</v>
      </c>
      <c r="C23" s="142">
        <v>7.7710196585714959</v>
      </c>
      <c r="D23" s="142">
        <f>C23-C36</f>
        <v>-3.9675374521966233E-2</v>
      </c>
      <c r="E23" s="142">
        <v>8.2859606163798496</v>
      </c>
      <c r="F23" s="142">
        <f>E23-E36</f>
        <v>-3.2594268582524677E-2</v>
      </c>
      <c r="G23" s="142">
        <v>8.3520781741893639</v>
      </c>
      <c r="H23" s="142">
        <f>G23-G36</f>
        <v>-0.10830859482461541</v>
      </c>
      <c r="I23" s="142">
        <v>7.3577550301166221</v>
      </c>
      <c r="J23" s="142">
        <f>I23-I36</f>
        <v>-0.25001157142161645</v>
      </c>
      <c r="K23" s="142">
        <v>2.2587693378328373</v>
      </c>
      <c r="L23" s="142">
        <f>K23-K36</f>
        <v>1.9569866911299361E-2</v>
      </c>
      <c r="O23" s="88"/>
      <c r="P23" s="88"/>
      <c r="Q23" s="88"/>
      <c r="R23" s="88"/>
    </row>
    <row r="24" spans="2:18" hidden="1" outlineLevel="1" x14ac:dyDescent="0.25">
      <c r="B24" s="89" t="s">
        <v>33</v>
      </c>
      <c r="C24" s="139">
        <v>8.0706126104518088</v>
      </c>
      <c r="D24" s="139">
        <f>C24-C37</f>
        <v>0.19986971954477006</v>
      </c>
      <c r="E24" s="140">
        <v>8.5606227531021695</v>
      </c>
      <c r="F24" s="140">
        <f>E24-E37</f>
        <v>0.47305159248484152</v>
      </c>
      <c r="G24" s="139">
        <v>8.6929475389134439</v>
      </c>
      <c r="H24" s="139">
        <f>G24-G37</f>
        <v>-0.10485029287622183</v>
      </c>
      <c r="I24" s="140">
        <v>8.3763541740423424</v>
      </c>
      <c r="J24" s="140">
        <f>I24-I37</f>
        <v>5.7369402468738784E-2</v>
      </c>
      <c r="K24" s="139">
        <v>2.3650490730643403</v>
      </c>
      <c r="L24" s="139">
        <f>K24-K37</f>
        <v>5.3212469654883687E-2</v>
      </c>
    </row>
    <row r="25" spans="2:18" hidden="1" outlineLevel="1" x14ac:dyDescent="0.25">
      <c r="B25" s="89" t="s">
        <v>34</v>
      </c>
      <c r="C25" s="139">
        <v>7.9861254203559326</v>
      </c>
      <c r="D25" s="139">
        <f t="shared" ref="D25:D88" si="10">C25-C38</f>
        <v>-0.40183810400562159</v>
      </c>
      <c r="E25" s="140">
        <v>8.4984289026059265</v>
      </c>
      <c r="F25" s="140">
        <f t="shared" ref="F25:F88" si="11">E25-E38</f>
        <v>-0.4715710973940741</v>
      </c>
      <c r="G25" s="139">
        <v>8.5984476587999552</v>
      </c>
      <c r="H25" s="139">
        <f t="shared" ref="H25:H88" si="12">G25-G38</f>
        <v>-0.30155234120004515</v>
      </c>
      <c r="I25" s="140">
        <v>7.9433235136086564</v>
      </c>
      <c r="J25" s="140">
        <f t="shared" ref="J25:J88" si="13">I25-I38</f>
        <v>-0.40667648639134324</v>
      </c>
      <c r="K25" s="139">
        <v>2.0786741941358589</v>
      </c>
      <c r="L25" s="139">
        <f t="shared" ref="L25:L88" si="14">K25-K38</f>
        <v>9.8674194135858873E-2</v>
      </c>
    </row>
    <row r="26" spans="2:18" hidden="1" outlineLevel="1" x14ac:dyDescent="0.25">
      <c r="B26" s="89" t="s">
        <v>35</v>
      </c>
      <c r="C26" s="139">
        <v>7.5192006831928442</v>
      </c>
      <c r="D26" s="139">
        <f t="shared" si="10"/>
        <v>0.22920068319284415</v>
      </c>
      <c r="E26" s="140">
        <v>8.1286316156213498</v>
      </c>
      <c r="F26" s="140">
        <f t="shared" si="11"/>
        <v>0.23863161562135016</v>
      </c>
      <c r="G26" s="139">
        <v>7.9554662328133476</v>
      </c>
      <c r="H26" s="139">
        <f t="shared" si="12"/>
        <v>0.11546623281334778</v>
      </c>
      <c r="I26" s="140">
        <v>6.8687967852634202</v>
      </c>
      <c r="J26" s="140">
        <f t="shared" si="13"/>
        <v>0.78879678526342012</v>
      </c>
      <c r="K26" s="139">
        <v>2.2410898582633823</v>
      </c>
      <c r="L26" s="139">
        <f t="shared" si="14"/>
        <v>0.19108985826338243</v>
      </c>
    </row>
    <row r="27" spans="2:18" hidden="1" outlineLevel="1" x14ac:dyDescent="0.25">
      <c r="B27" s="89" t="s">
        <v>36</v>
      </c>
      <c r="C27" s="139">
        <v>7.6010835214446955</v>
      </c>
      <c r="D27" s="139">
        <f t="shared" si="10"/>
        <v>2.8103375159165722E-2</v>
      </c>
      <c r="E27" s="140">
        <v>8.2983923536089641</v>
      </c>
      <c r="F27" s="140">
        <f t="shared" si="11"/>
        <v>-1.1719723122528336E-2</v>
      </c>
      <c r="G27" s="139">
        <v>8.3506962861740668</v>
      </c>
      <c r="H27" s="139">
        <f t="shared" si="12"/>
        <v>-3.5813358629944503E-2</v>
      </c>
      <c r="I27" s="140">
        <v>6.5903434544549526</v>
      </c>
      <c r="J27" s="140">
        <f t="shared" si="13"/>
        <v>-0.33256503769751333</v>
      </c>
      <c r="K27" s="139">
        <v>2.2170127260549228</v>
      </c>
      <c r="L27" s="139">
        <f t="shared" si="14"/>
        <v>0.1915075417667218</v>
      </c>
    </row>
    <row r="28" spans="2:18" hidden="1" outlineLevel="1" x14ac:dyDescent="0.25">
      <c r="B28" s="89" t="s">
        <v>37</v>
      </c>
      <c r="C28" s="139">
        <v>7.78</v>
      </c>
      <c r="D28" s="139">
        <f t="shared" si="10"/>
        <v>-0.14613125192564436</v>
      </c>
      <c r="E28" s="140">
        <v>8.2889323240723325</v>
      </c>
      <c r="F28" s="140">
        <f t="shared" si="11"/>
        <v>-0.36106767592766786</v>
      </c>
      <c r="G28" s="139">
        <v>8.4132145585628351</v>
      </c>
      <c r="H28" s="139">
        <f t="shared" si="12"/>
        <v>-0.11678544143716429</v>
      </c>
      <c r="I28" s="140">
        <v>6.6562037967946068</v>
      </c>
      <c r="J28" s="140">
        <f t="shared" si="13"/>
        <v>5.6203796794607186E-2</v>
      </c>
      <c r="K28" s="139">
        <v>2.6684638860630723</v>
      </c>
      <c r="L28" s="139">
        <f t="shared" si="14"/>
        <v>0.43846388606307229</v>
      </c>
    </row>
    <row r="29" spans="2:18" hidden="1" outlineLevel="1" x14ac:dyDescent="0.25">
      <c r="B29" s="89" t="s">
        <v>38</v>
      </c>
      <c r="C29" s="139">
        <v>7.7829269800138716</v>
      </c>
      <c r="D29" s="139">
        <f t="shared" si="10"/>
        <v>0.53290505488563511</v>
      </c>
      <c r="E29" s="140">
        <v>8.552586089692543</v>
      </c>
      <c r="F29" s="140">
        <f t="shared" si="11"/>
        <v>0.7225860896925429</v>
      </c>
      <c r="G29" s="139">
        <v>8.6527656997329032</v>
      </c>
      <c r="H29" s="139">
        <f t="shared" si="12"/>
        <v>0.59276569973290272</v>
      </c>
      <c r="I29" s="140">
        <v>6.1005733767240047</v>
      </c>
      <c r="J29" s="140">
        <f t="shared" si="13"/>
        <v>0.14057337672400472</v>
      </c>
      <c r="K29" s="139">
        <v>2.3590638297872339</v>
      </c>
      <c r="L29" s="139">
        <f t="shared" si="14"/>
        <v>0.36396579057154765</v>
      </c>
    </row>
    <row r="30" spans="2:18" hidden="1" outlineLevel="1" x14ac:dyDescent="0.25">
      <c r="B30" s="89" t="s">
        <v>39</v>
      </c>
      <c r="C30" s="139">
        <v>7.0620928400448442</v>
      </c>
      <c r="D30" s="139">
        <f t="shared" si="10"/>
        <v>-0.44790715995515562</v>
      </c>
      <c r="E30" s="140">
        <v>7.6825312986252872</v>
      </c>
      <c r="F30" s="140">
        <f t="shared" si="11"/>
        <v>-0.37746870137471333</v>
      </c>
      <c r="G30" s="139">
        <v>7.7002699954416354</v>
      </c>
      <c r="H30" s="139">
        <f t="shared" si="12"/>
        <v>-0.39973000455836427</v>
      </c>
      <c r="I30" s="140">
        <v>6.6908026252941069</v>
      </c>
      <c r="J30" s="140">
        <f t="shared" si="13"/>
        <v>8.0802625294106534E-2</v>
      </c>
      <c r="K30" s="139">
        <v>2.0717531515684549</v>
      </c>
      <c r="L30" s="139">
        <f t="shared" si="14"/>
        <v>-1.8246848431545004E-2</v>
      </c>
      <c r="N30" s="94"/>
      <c r="O30" s="94"/>
      <c r="P30" s="94"/>
    </row>
    <row r="31" spans="2:18" hidden="1" outlineLevel="1" x14ac:dyDescent="0.25">
      <c r="B31" s="89" t="s">
        <v>40</v>
      </c>
      <c r="C31" s="139">
        <v>7.2538165886461794</v>
      </c>
      <c r="D31" s="139">
        <f t="shared" si="10"/>
        <v>-6.4313960239855916E-2</v>
      </c>
      <c r="E31" s="140">
        <v>7.7626774692539779</v>
      </c>
      <c r="F31" s="140">
        <f t="shared" si="11"/>
        <v>-0.19557702002966781</v>
      </c>
      <c r="G31" s="139">
        <v>8.0063133136644034</v>
      </c>
      <c r="H31" s="139">
        <f t="shared" si="12"/>
        <v>-6.251690399880161E-3</v>
      </c>
      <c r="I31" s="140">
        <v>6.9501982209423874</v>
      </c>
      <c r="J31" s="140">
        <f t="shared" si="13"/>
        <v>0.37961456335483845</v>
      </c>
      <c r="K31" s="139">
        <v>2.3275345369490532</v>
      </c>
      <c r="L31" s="139">
        <f t="shared" si="14"/>
        <v>0.30321473150749689</v>
      </c>
    </row>
    <row r="32" spans="2:18" hidden="1" outlineLevel="1" x14ac:dyDescent="0.25">
      <c r="B32" s="89" t="s">
        <v>41</v>
      </c>
      <c r="C32" s="139">
        <v>7.2269793752308384</v>
      </c>
      <c r="D32" s="139">
        <f t="shared" si="10"/>
        <v>8.9254685545441248E-2</v>
      </c>
      <c r="E32" s="140">
        <v>7.4654896813432448</v>
      </c>
      <c r="F32" s="140">
        <f t="shared" si="11"/>
        <v>-1.2325108796662043E-2</v>
      </c>
      <c r="G32" s="139">
        <v>7.8344990532080043</v>
      </c>
      <c r="H32" s="139">
        <f t="shared" si="12"/>
        <v>0.25680142130520345</v>
      </c>
      <c r="I32" s="140">
        <v>7.1224518812092343</v>
      </c>
      <c r="J32" s="140">
        <f t="shared" si="13"/>
        <v>0.12723102675593978</v>
      </c>
      <c r="K32" s="139">
        <v>2.1359664957758682</v>
      </c>
      <c r="L32" s="139">
        <f t="shared" si="14"/>
        <v>1.3498065945036775E-2</v>
      </c>
    </row>
    <row r="33" spans="2:18" hidden="1" outlineLevel="1" x14ac:dyDescent="0.25">
      <c r="B33" s="89" t="s">
        <v>42</v>
      </c>
      <c r="C33" s="139">
        <v>7.6807559327541117</v>
      </c>
      <c r="D33" s="139">
        <f t="shared" si="10"/>
        <v>-0.37005551825943073</v>
      </c>
      <c r="E33" s="140">
        <v>7.910190446935955</v>
      </c>
      <c r="F33" s="140">
        <f t="shared" si="11"/>
        <v>-0.49287221023739036</v>
      </c>
      <c r="G33" s="139">
        <v>8.262214827376571</v>
      </c>
      <c r="H33" s="139">
        <f t="shared" si="12"/>
        <v>-0.5691684754875368</v>
      </c>
      <c r="I33" s="140">
        <v>8.451241106210361</v>
      </c>
      <c r="J33" s="140">
        <f t="shared" si="13"/>
        <v>0.15124110621036024</v>
      </c>
      <c r="K33" s="139">
        <v>2.0472462764114998</v>
      </c>
      <c r="L33" s="139">
        <f t="shared" si="14"/>
        <v>-0.10522487261007551</v>
      </c>
    </row>
    <row r="34" spans="2:18" hidden="1" outlineLevel="1" x14ac:dyDescent="0.25">
      <c r="B34" s="89" t="s">
        <v>43</v>
      </c>
      <c r="C34" s="139">
        <v>8.7536530175908673</v>
      </c>
      <c r="D34" s="139">
        <f t="shared" si="10"/>
        <v>0.18365301759086705</v>
      </c>
      <c r="E34" s="140">
        <v>9.2215567154388065</v>
      </c>
      <c r="F34" s="140">
        <f t="shared" si="11"/>
        <v>0.18155671543880736</v>
      </c>
      <c r="G34" s="139">
        <v>9.4430883852942475</v>
      </c>
      <c r="H34" s="139">
        <f t="shared" si="12"/>
        <v>0.23308838529424669</v>
      </c>
      <c r="I34" s="140">
        <v>9.8677029485401402</v>
      </c>
      <c r="J34" s="140">
        <f t="shared" si="13"/>
        <v>0.44770294854014026</v>
      </c>
      <c r="K34" s="139">
        <v>2.312109310173148</v>
      </c>
      <c r="L34" s="139">
        <f t="shared" si="14"/>
        <v>-7.8906898268518155E-3</v>
      </c>
    </row>
    <row r="35" spans="2:18" hidden="1" outlineLevel="1" x14ac:dyDescent="0.25">
      <c r="B35" s="89" t="s">
        <v>44</v>
      </c>
      <c r="C35" s="139">
        <v>8.9916721728398148</v>
      </c>
      <c r="D35" s="139">
        <f t="shared" si="10"/>
        <v>0.13200830729359581</v>
      </c>
      <c r="E35" s="140">
        <v>9.4989769294149955</v>
      </c>
      <c r="F35" s="140">
        <f t="shared" si="11"/>
        <v>0.10897692941499493</v>
      </c>
      <c r="G35" s="139">
        <v>9.651594491514123</v>
      </c>
      <c r="H35" s="139">
        <f t="shared" si="12"/>
        <v>0.18159449151412232</v>
      </c>
      <c r="I35" s="140">
        <v>9.6832405081082982</v>
      </c>
      <c r="J35" s="140">
        <f t="shared" si="13"/>
        <v>0.3532405081082981</v>
      </c>
      <c r="K35" s="139">
        <v>2.1967892976588628</v>
      </c>
      <c r="L35" s="139">
        <f t="shared" si="14"/>
        <v>-8.3210702341137033E-2</v>
      </c>
    </row>
    <row r="36" spans="2:18" ht="15" customHeight="1" collapsed="1" x14ac:dyDescent="0.25">
      <c r="B36" s="95">
        <v>2012</v>
      </c>
      <c r="C36" s="142">
        <v>7.8106950330934621</v>
      </c>
      <c r="D36" s="142">
        <f>C36-C49</f>
        <v>1.4395740216805564E-2</v>
      </c>
      <c r="E36" s="142">
        <v>8.3185548849623743</v>
      </c>
      <c r="F36" s="142">
        <f>E36-E49</f>
        <v>7.1201757054577541E-3</v>
      </c>
      <c r="G36" s="142">
        <v>8.4603867690139793</v>
      </c>
      <c r="H36" s="142">
        <f>G36-G49</f>
        <v>2.2882844291238769E-4</v>
      </c>
      <c r="I36" s="142">
        <v>7.6077666015382386</v>
      </c>
      <c r="J36" s="142">
        <f>I36-I49</f>
        <v>0.19073854802550372</v>
      </c>
      <c r="K36" s="142">
        <v>2.2391994709215379</v>
      </c>
      <c r="L36" s="142">
        <f>K36-K49</f>
        <v>0.1108169460350692</v>
      </c>
      <c r="O36" s="88"/>
      <c r="P36" s="88"/>
      <c r="Q36" s="88"/>
      <c r="R36" s="88"/>
    </row>
    <row r="37" spans="2:18" hidden="1" outlineLevel="1" x14ac:dyDescent="0.25">
      <c r="B37" s="89" t="s">
        <v>33</v>
      </c>
      <c r="C37" s="139">
        <v>7.8707428909070387</v>
      </c>
      <c r="D37" s="139">
        <f t="shared" si="10"/>
        <v>0.38432490142389142</v>
      </c>
      <c r="E37" s="140">
        <v>8.0875711606173279</v>
      </c>
      <c r="F37" s="140">
        <f t="shared" si="11"/>
        <v>7.7571160617328161E-2</v>
      </c>
      <c r="G37" s="139">
        <v>8.7977978317896657</v>
      </c>
      <c r="H37" s="139">
        <f t="shared" si="12"/>
        <v>0.52779783178966611</v>
      </c>
      <c r="I37" s="140">
        <v>8.3189847715736036</v>
      </c>
      <c r="J37" s="140">
        <f t="shared" si="13"/>
        <v>0.57889781053284306</v>
      </c>
      <c r="K37" s="139">
        <v>2.3118366034094566</v>
      </c>
      <c r="L37" s="139">
        <f t="shared" si="14"/>
        <v>0.19183660340945652</v>
      </c>
    </row>
    <row r="38" spans="2:18" hidden="1" outlineLevel="1" x14ac:dyDescent="0.25">
      <c r="B38" s="89" t="s">
        <v>34</v>
      </c>
      <c r="C38" s="139">
        <v>8.3879635243615542</v>
      </c>
      <c r="D38" s="139">
        <f t="shared" si="10"/>
        <v>0.26762487889300424</v>
      </c>
      <c r="E38" s="140">
        <v>8.9700000000000006</v>
      </c>
      <c r="F38" s="140">
        <f t="shared" si="11"/>
        <v>0.14000000000000057</v>
      </c>
      <c r="G38" s="139">
        <v>8.9</v>
      </c>
      <c r="H38" s="139">
        <f t="shared" si="12"/>
        <v>0.32000000000000028</v>
      </c>
      <c r="I38" s="140">
        <v>8.35</v>
      </c>
      <c r="J38" s="140">
        <f t="shared" si="13"/>
        <v>0.40999999999999925</v>
      </c>
      <c r="K38" s="139">
        <v>1.98</v>
      </c>
      <c r="L38" s="139">
        <f t="shared" si="14"/>
        <v>-4.0000000000000036E-2</v>
      </c>
    </row>
    <row r="39" spans="2:18" hidden="1" outlineLevel="1" x14ac:dyDescent="0.25">
      <c r="B39" s="89" t="s">
        <v>35</v>
      </c>
      <c r="C39" s="139">
        <v>7.29</v>
      </c>
      <c r="D39" s="139">
        <f t="shared" si="10"/>
        <v>0.23024542961714189</v>
      </c>
      <c r="E39" s="140">
        <v>7.89</v>
      </c>
      <c r="F39" s="140">
        <f t="shared" si="11"/>
        <v>0.33999999999999986</v>
      </c>
      <c r="G39" s="139">
        <v>7.84</v>
      </c>
      <c r="H39" s="139">
        <f t="shared" si="12"/>
        <v>3.0000000000000249E-2</v>
      </c>
      <c r="I39" s="140">
        <v>6.08</v>
      </c>
      <c r="J39" s="140">
        <f t="shared" si="13"/>
        <v>-0.16999999999999993</v>
      </c>
      <c r="K39" s="139">
        <v>2.0499999999999998</v>
      </c>
      <c r="L39" s="139">
        <f t="shared" si="14"/>
        <v>2.9999999999999805E-2</v>
      </c>
    </row>
    <row r="40" spans="2:18" hidden="1" outlineLevel="1" x14ac:dyDescent="0.25">
      <c r="B40" s="89" t="s">
        <v>36</v>
      </c>
      <c r="C40" s="139">
        <v>7.5729801462855297</v>
      </c>
      <c r="D40" s="139">
        <f t="shared" si="10"/>
        <v>-4.5372054730218103E-2</v>
      </c>
      <c r="E40" s="140">
        <v>8.3101120767314924</v>
      </c>
      <c r="F40" s="140">
        <f t="shared" si="11"/>
        <v>0.15219706256718624</v>
      </c>
      <c r="G40" s="139">
        <v>8.3865096448040113</v>
      </c>
      <c r="H40" s="139">
        <f t="shared" si="12"/>
        <v>-0.2953548656261038</v>
      </c>
      <c r="I40" s="140">
        <v>6.922908492152466</v>
      </c>
      <c r="J40" s="140">
        <f t="shared" si="13"/>
        <v>0.75548775859142214</v>
      </c>
      <c r="K40" s="139">
        <v>2.025505184288201</v>
      </c>
      <c r="L40" s="139">
        <f t="shared" si="14"/>
        <v>-0.13478555786941193</v>
      </c>
    </row>
    <row r="41" spans="2:18" hidden="1" outlineLevel="1" x14ac:dyDescent="0.25">
      <c r="B41" s="89" t="s">
        <v>37</v>
      </c>
      <c r="C41" s="139">
        <v>7.9261312519256446</v>
      </c>
      <c r="D41" s="139">
        <f t="shared" si="10"/>
        <v>0.17945779245247362</v>
      </c>
      <c r="E41" s="140">
        <v>8.65</v>
      </c>
      <c r="F41" s="140">
        <f t="shared" si="11"/>
        <v>0.24432717678100246</v>
      </c>
      <c r="G41" s="139">
        <v>8.5299999999999994</v>
      </c>
      <c r="H41" s="139">
        <f t="shared" si="12"/>
        <v>0.11069807775690066</v>
      </c>
      <c r="I41" s="140">
        <v>6.6</v>
      </c>
      <c r="J41" s="140">
        <f t="shared" si="13"/>
        <v>0.40758243891615997</v>
      </c>
      <c r="K41" s="139">
        <v>2.23</v>
      </c>
      <c r="L41" s="139">
        <f t="shared" si="14"/>
        <v>-8.0000000000000071E-2</v>
      </c>
    </row>
    <row r="42" spans="2:18" hidden="1" outlineLevel="1" x14ac:dyDescent="0.25">
      <c r="B42" s="89" t="s">
        <v>38</v>
      </c>
      <c r="C42" s="139">
        <v>7.2500219251282365</v>
      </c>
      <c r="D42" s="139">
        <f t="shared" si="10"/>
        <v>4.0299792162467263E-2</v>
      </c>
      <c r="E42" s="140">
        <v>7.83</v>
      </c>
      <c r="F42" s="140">
        <f t="shared" si="11"/>
        <v>-0.16619883577868766</v>
      </c>
      <c r="G42" s="139">
        <v>8.06</v>
      </c>
      <c r="H42" s="139">
        <f t="shared" si="12"/>
        <v>0.17030994246226427</v>
      </c>
      <c r="I42" s="140">
        <v>5.96</v>
      </c>
      <c r="J42" s="140">
        <f t="shared" si="13"/>
        <v>-3.1780424516898442E-2</v>
      </c>
      <c r="K42" s="139">
        <v>1.9950980392156863</v>
      </c>
      <c r="L42" s="139">
        <f t="shared" si="14"/>
        <v>-0.16490196078431385</v>
      </c>
    </row>
    <row r="43" spans="2:18" hidden="1" outlineLevel="1" x14ac:dyDescent="0.25">
      <c r="B43" s="89" t="s">
        <v>39</v>
      </c>
      <c r="C43" s="139">
        <v>7.51</v>
      </c>
      <c r="D43" s="139">
        <f t="shared" si="10"/>
        <v>0.41219580042833126</v>
      </c>
      <c r="E43" s="140">
        <v>8.06</v>
      </c>
      <c r="F43" s="140">
        <f t="shared" si="11"/>
        <v>0.32792710458738394</v>
      </c>
      <c r="G43" s="139">
        <v>8.1</v>
      </c>
      <c r="H43" s="139">
        <f t="shared" si="12"/>
        <v>0.26137292696780889</v>
      </c>
      <c r="I43" s="140">
        <v>6.61</v>
      </c>
      <c r="J43" s="140">
        <f t="shared" si="13"/>
        <v>0.2521404165184995</v>
      </c>
      <c r="K43" s="139">
        <v>2.09</v>
      </c>
      <c r="L43" s="139">
        <f t="shared" si="14"/>
        <v>2.9835988014508708E-2</v>
      </c>
      <c r="N43" s="94"/>
      <c r="O43" s="94"/>
      <c r="P43" s="94"/>
    </row>
    <row r="44" spans="2:18" hidden="1" outlineLevel="1" x14ac:dyDescent="0.25">
      <c r="B44" s="89" t="s">
        <v>40</v>
      </c>
      <c r="C44" s="139">
        <v>7.3181305488860353</v>
      </c>
      <c r="D44" s="139">
        <f t="shared" si="10"/>
        <v>0.51319721149325304</v>
      </c>
      <c r="E44" s="140">
        <v>7.9582544892836458</v>
      </c>
      <c r="F44" s="140">
        <f t="shared" si="11"/>
        <v>0.77022862129490477</v>
      </c>
      <c r="G44" s="139">
        <v>8.0125650040642835</v>
      </c>
      <c r="H44" s="139">
        <f t="shared" si="12"/>
        <v>0.55641999442582435</v>
      </c>
      <c r="I44" s="140">
        <v>6.5705836575875489</v>
      </c>
      <c r="J44" s="140">
        <f t="shared" si="13"/>
        <v>-6.7834122074665437E-2</v>
      </c>
      <c r="K44" s="139">
        <v>2.0243198054415563</v>
      </c>
      <c r="L44" s="139">
        <f t="shared" si="14"/>
        <v>-1.6141224622117534E-2</v>
      </c>
    </row>
    <row r="45" spans="2:18" hidden="1" outlineLevel="1" x14ac:dyDescent="0.25">
      <c r="B45" s="89" t="s">
        <v>41</v>
      </c>
      <c r="C45" s="139">
        <v>7.1377246896853972</v>
      </c>
      <c r="D45" s="139">
        <f t="shared" si="10"/>
        <v>0.73693803535655</v>
      </c>
      <c r="E45" s="140">
        <v>7.4778147901399068</v>
      </c>
      <c r="F45" s="140">
        <f t="shared" si="11"/>
        <v>0.70127929774154385</v>
      </c>
      <c r="G45" s="139">
        <v>7.5776976319028009</v>
      </c>
      <c r="H45" s="139">
        <f t="shared" si="12"/>
        <v>1.0519250089142407</v>
      </c>
      <c r="I45" s="140">
        <v>6.9952208544532946</v>
      </c>
      <c r="J45" s="140">
        <f t="shared" si="13"/>
        <v>0.71159209191148864</v>
      </c>
      <c r="K45" s="139">
        <v>2.1224684298308314</v>
      </c>
      <c r="L45" s="139">
        <f t="shared" si="14"/>
        <v>-6.4907513169168762E-2</v>
      </c>
    </row>
    <row r="46" spans="2:18" hidden="1" outlineLevel="1" x14ac:dyDescent="0.25">
      <c r="B46" s="89" t="s">
        <v>42</v>
      </c>
      <c r="C46" s="139">
        <v>8.0508114510135425</v>
      </c>
      <c r="D46" s="139">
        <f t="shared" si="10"/>
        <v>0.19098075517492319</v>
      </c>
      <c r="E46" s="140">
        <v>8.4030626571733453</v>
      </c>
      <c r="F46" s="140">
        <f t="shared" si="11"/>
        <v>0.29188820285527761</v>
      </c>
      <c r="G46" s="139">
        <v>8.8313833028641078</v>
      </c>
      <c r="H46" s="139">
        <f t="shared" si="12"/>
        <v>0.39060775252999136</v>
      </c>
      <c r="I46" s="140">
        <v>8.3000000000000007</v>
      </c>
      <c r="J46" s="140">
        <f t="shared" si="13"/>
        <v>7.1910871033086465E-2</v>
      </c>
      <c r="K46" s="139">
        <v>2.1524711490215753</v>
      </c>
      <c r="L46" s="139">
        <f t="shared" si="14"/>
        <v>0.1993354278743269</v>
      </c>
    </row>
    <row r="47" spans="2:18" hidden="1" outlineLevel="1" x14ac:dyDescent="0.25">
      <c r="B47" s="89" t="s">
        <v>43</v>
      </c>
      <c r="C47" s="139">
        <v>8.57</v>
      </c>
      <c r="D47" s="139">
        <f t="shared" si="10"/>
        <v>0.31760449956297876</v>
      </c>
      <c r="E47" s="140">
        <v>9.0399999999999991</v>
      </c>
      <c r="F47" s="140">
        <f t="shared" si="11"/>
        <v>0.41999999999999993</v>
      </c>
      <c r="G47" s="139">
        <v>9.2100000000000009</v>
      </c>
      <c r="H47" s="139">
        <f t="shared" si="12"/>
        <v>0.61000000000000121</v>
      </c>
      <c r="I47" s="140">
        <v>9.42</v>
      </c>
      <c r="J47" s="140">
        <f t="shared" si="13"/>
        <v>-9.9999999999999645E-2</v>
      </c>
      <c r="K47" s="139">
        <v>2.3199999999999998</v>
      </c>
      <c r="L47" s="139">
        <f t="shared" si="14"/>
        <v>0.25</v>
      </c>
    </row>
    <row r="48" spans="2:18" hidden="1" outlineLevel="1" x14ac:dyDescent="0.25">
      <c r="B48" s="89" t="s">
        <v>44</v>
      </c>
      <c r="C48" s="139">
        <v>8.859663865546219</v>
      </c>
      <c r="D48" s="139">
        <f t="shared" si="10"/>
        <v>0.41559120905299629</v>
      </c>
      <c r="E48" s="140">
        <v>9.39</v>
      </c>
      <c r="F48" s="140">
        <f t="shared" si="11"/>
        <v>0.55000000000000071</v>
      </c>
      <c r="G48" s="139">
        <v>9.4700000000000006</v>
      </c>
      <c r="H48" s="139">
        <f t="shared" si="12"/>
        <v>0.75999999999999979</v>
      </c>
      <c r="I48" s="140">
        <v>9.33</v>
      </c>
      <c r="J48" s="140">
        <f t="shared" si="13"/>
        <v>-0.11999999999999922</v>
      </c>
      <c r="K48" s="139">
        <v>2.2799999999999998</v>
      </c>
      <c r="L48" s="139">
        <f t="shared" si="14"/>
        <v>0.10999999999999988</v>
      </c>
    </row>
    <row r="49" spans="2:18" ht="15" customHeight="1" collapsed="1" x14ac:dyDescent="0.25">
      <c r="B49" s="37">
        <v>2011</v>
      </c>
      <c r="C49" s="143">
        <v>7.7962992928766566</v>
      </c>
      <c r="D49" s="143">
        <f t="shared" si="10"/>
        <v>0.297447114643977</v>
      </c>
      <c r="E49" s="143">
        <v>8.3114347092569165</v>
      </c>
      <c r="F49" s="143">
        <f t="shared" si="11"/>
        <v>0.30958422402311037</v>
      </c>
      <c r="G49" s="143">
        <v>8.460157940571067</v>
      </c>
      <c r="H49" s="143">
        <f t="shared" si="12"/>
        <v>0.36623045217325867</v>
      </c>
      <c r="I49" s="143">
        <v>7.4170280535127349</v>
      </c>
      <c r="J49" s="143">
        <f t="shared" si="13"/>
        <v>0.22729099249380447</v>
      </c>
      <c r="K49" s="143">
        <v>2.1283825248864687</v>
      </c>
      <c r="L49" s="143">
        <f t="shared" si="14"/>
        <v>3.2349283105254756E-2</v>
      </c>
      <c r="O49" s="88"/>
      <c r="P49" s="88"/>
      <c r="Q49" s="88"/>
      <c r="R49" s="88"/>
    </row>
    <row r="50" spans="2:18" hidden="1" outlineLevel="1" x14ac:dyDescent="0.25">
      <c r="B50" s="89" t="s">
        <v>33</v>
      </c>
      <c r="C50" s="139">
        <v>7.4864179894831473</v>
      </c>
      <c r="D50" s="139">
        <f t="shared" si="10"/>
        <v>-0.45035224680064534</v>
      </c>
      <c r="E50" s="140">
        <v>8.01</v>
      </c>
      <c r="F50" s="140">
        <f t="shared" si="11"/>
        <v>-0.4260997327235696</v>
      </c>
      <c r="G50" s="139">
        <v>8.27</v>
      </c>
      <c r="H50" s="139">
        <f t="shared" si="12"/>
        <v>-1.7072208957383594E-2</v>
      </c>
      <c r="I50" s="140">
        <v>7.7400869610407605</v>
      </c>
      <c r="J50" s="140">
        <f t="shared" si="13"/>
        <v>-0.31248200201502829</v>
      </c>
      <c r="K50" s="139">
        <v>2.12</v>
      </c>
      <c r="L50" s="139">
        <f t="shared" si="14"/>
        <v>-0.63683937031942506</v>
      </c>
    </row>
    <row r="51" spans="2:18" hidden="1" outlineLevel="1" x14ac:dyDescent="0.25">
      <c r="B51" s="89" t="s">
        <v>34</v>
      </c>
      <c r="C51" s="139">
        <v>8.12033864546855</v>
      </c>
      <c r="D51" s="139">
        <f t="shared" si="10"/>
        <v>5.7789224002284811E-2</v>
      </c>
      <c r="E51" s="140">
        <v>8.83</v>
      </c>
      <c r="F51" s="140">
        <f t="shared" si="11"/>
        <v>0.11604276318302276</v>
      </c>
      <c r="G51" s="139">
        <v>8.58</v>
      </c>
      <c r="H51" s="139">
        <f t="shared" si="12"/>
        <v>0.19058253890500865</v>
      </c>
      <c r="I51" s="140">
        <v>7.94</v>
      </c>
      <c r="J51" s="140">
        <f t="shared" si="13"/>
        <v>-4.1548184288942025E-2</v>
      </c>
      <c r="K51" s="139">
        <v>2.02</v>
      </c>
      <c r="L51" s="139">
        <f t="shared" si="14"/>
        <v>3.972837741243751E-2</v>
      </c>
    </row>
    <row r="52" spans="2:18" hidden="1" outlineLevel="1" x14ac:dyDescent="0.25">
      <c r="B52" s="89" t="s">
        <v>35</v>
      </c>
      <c r="C52" s="139">
        <v>7.0597545703828581</v>
      </c>
      <c r="D52" s="139">
        <f t="shared" si="10"/>
        <v>-4.7346209865665401E-2</v>
      </c>
      <c r="E52" s="140">
        <v>7.55</v>
      </c>
      <c r="F52" s="140">
        <f t="shared" si="11"/>
        <v>-6.5637942184126885E-3</v>
      </c>
      <c r="G52" s="139">
        <v>7.81</v>
      </c>
      <c r="H52" s="139">
        <f t="shared" si="12"/>
        <v>0.13184929253043709</v>
      </c>
      <c r="I52" s="140">
        <v>6.25</v>
      </c>
      <c r="J52" s="140">
        <f t="shared" si="13"/>
        <v>-0.1497950819672127</v>
      </c>
      <c r="K52" s="139">
        <v>2.02</v>
      </c>
      <c r="L52" s="139">
        <f t="shared" si="14"/>
        <v>-0.24169099851666775</v>
      </c>
    </row>
    <row r="53" spans="2:18" hidden="1" outlineLevel="1" x14ac:dyDescent="0.25">
      <c r="B53" s="89" t="s">
        <v>36</v>
      </c>
      <c r="C53" s="139">
        <v>7.6183522010157478</v>
      </c>
      <c r="D53" s="139">
        <f t="shared" si="10"/>
        <v>-5.3366025818877283E-2</v>
      </c>
      <c r="E53" s="140">
        <v>8.1579150141643062</v>
      </c>
      <c r="F53" s="140">
        <f t="shared" si="11"/>
        <v>-0.33208498583569401</v>
      </c>
      <c r="G53" s="139">
        <v>8.6818645104301151</v>
      </c>
      <c r="H53" s="139">
        <f t="shared" si="12"/>
        <v>0.61186451043011481</v>
      </c>
      <c r="I53" s="140">
        <v>6.1674207335610438</v>
      </c>
      <c r="J53" s="140">
        <f t="shared" si="13"/>
        <v>-0.69257926643895651</v>
      </c>
      <c r="K53" s="139">
        <v>2.160290742157613</v>
      </c>
      <c r="L53" s="139">
        <f t="shared" si="14"/>
        <v>-0.16970925784238711</v>
      </c>
    </row>
    <row r="54" spans="2:18" hidden="1" outlineLevel="1" x14ac:dyDescent="0.25">
      <c r="B54" s="89" t="s">
        <v>37</v>
      </c>
      <c r="C54" s="139">
        <v>7.746673459473171</v>
      </c>
      <c r="D54" s="139">
        <f t="shared" si="10"/>
        <v>0.11516134485567786</v>
      </c>
      <c r="E54" s="140">
        <v>8.4056728232189979</v>
      </c>
      <c r="F54" s="140">
        <f t="shared" si="11"/>
        <v>0.2056728232189986</v>
      </c>
      <c r="G54" s="139">
        <v>8.4193019222430987</v>
      </c>
      <c r="H54" s="139">
        <f t="shared" si="12"/>
        <v>0.29930192224309948</v>
      </c>
      <c r="I54" s="140">
        <v>6.1924175610838397</v>
      </c>
      <c r="J54" s="140">
        <f t="shared" si="13"/>
        <v>-0.27758243891616008</v>
      </c>
      <c r="K54" s="139">
        <v>2.31</v>
      </c>
      <c r="L54" s="139">
        <f t="shared" si="14"/>
        <v>-0.43999999999999995</v>
      </c>
    </row>
    <row r="55" spans="2:18" hidden="1" outlineLevel="1" x14ac:dyDescent="0.25">
      <c r="B55" s="89" t="s">
        <v>38</v>
      </c>
      <c r="C55" s="139">
        <v>7.2097221329657692</v>
      </c>
      <c r="D55" s="139">
        <f t="shared" si="10"/>
        <v>-0.11217931684364846</v>
      </c>
      <c r="E55" s="140">
        <v>7.9961988357786877</v>
      </c>
      <c r="F55" s="140">
        <f t="shared" si="11"/>
        <v>-7.3801164221312554E-2</v>
      </c>
      <c r="G55" s="139">
        <v>7.8896900575377362</v>
      </c>
      <c r="H55" s="139">
        <f t="shared" si="12"/>
        <v>-2.0309942462263919E-2</v>
      </c>
      <c r="I55" s="140">
        <v>5.9917804245168984</v>
      </c>
      <c r="J55" s="140">
        <f t="shared" si="13"/>
        <v>-0.23821957548310202</v>
      </c>
      <c r="K55" s="139">
        <v>2.16</v>
      </c>
      <c r="L55" s="139">
        <f t="shared" si="14"/>
        <v>-0.12999999999999989</v>
      </c>
    </row>
    <row r="56" spans="2:18" hidden="1" outlineLevel="1" x14ac:dyDescent="0.25">
      <c r="B56" s="89" t="s">
        <v>39</v>
      </c>
      <c r="C56" s="139">
        <v>7.0978041995716685</v>
      </c>
      <c r="D56" s="139">
        <f t="shared" si="10"/>
        <v>-0.24405449738538287</v>
      </c>
      <c r="E56" s="140">
        <v>7.7320728954126166</v>
      </c>
      <c r="F56" s="140">
        <f t="shared" si="11"/>
        <v>-0.25224997276931393</v>
      </c>
      <c r="G56" s="139">
        <v>7.8386270730321908</v>
      </c>
      <c r="H56" s="139">
        <f t="shared" si="12"/>
        <v>-0.16333999100118035</v>
      </c>
      <c r="I56" s="140">
        <v>6.3578595834815008</v>
      </c>
      <c r="J56" s="140">
        <f t="shared" si="13"/>
        <v>-0.15110179876335739</v>
      </c>
      <c r="K56" s="139">
        <v>2.0601640119854912</v>
      </c>
      <c r="L56" s="139">
        <f t="shared" si="14"/>
        <v>-0.14391441938705807</v>
      </c>
      <c r="N56" s="94"/>
      <c r="O56" s="94"/>
      <c r="P56" s="94"/>
    </row>
    <row r="57" spans="2:18" hidden="1" outlineLevel="1" x14ac:dyDescent="0.25">
      <c r="B57" s="89" t="s">
        <v>40</v>
      </c>
      <c r="C57" s="139">
        <v>6.8049333373927823</v>
      </c>
      <c r="D57" s="139">
        <f t="shared" si="10"/>
        <v>-0.11244154591918765</v>
      </c>
      <c r="E57" s="140">
        <v>7.188025867988741</v>
      </c>
      <c r="F57" s="140">
        <f t="shared" si="11"/>
        <v>-9.1974132011259258E-2</v>
      </c>
      <c r="G57" s="139">
        <v>7.4561450096384592</v>
      </c>
      <c r="H57" s="139">
        <f t="shared" si="12"/>
        <v>1.6145009638458774E-2</v>
      </c>
      <c r="I57" s="140">
        <v>6.6384177796622144</v>
      </c>
      <c r="J57" s="140">
        <f t="shared" si="13"/>
        <v>-0.10158222033778586</v>
      </c>
      <c r="K57" s="139">
        <v>2.0404610300636739</v>
      </c>
      <c r="L57" s="139">
        <f t="shared" si="14"/>
        <v>-0.19953896993632636</v>
      </c>
    </row>
    <row r="58" spans="2:18" hidden="1" outlineLevel="1" x14ac:dyDescent="0.25">
      <c r="B58" s="89" t="s">
        <v>41</v>
      </c>
      <c r="C58" s="139">
        <v>6.4007866543288472</v>
      </c>
      <c r="D58" s="139">
        <f t="shared" si="10"/>
        <v>-0.57395942028339419</v>
      </c>
      <c r="E58" s="140">
        <v>6.7765354923983629</v>
      </c>
      <c r="F58" s="140">
        <f t="shared" si="11"/>
        <v>-0.92277302976878062</v>
      </c>
      <c r="G58" s="139">
        <v>6.5257726229885602</v>
      </c>
      <c r="H58" s="139">
        <f t="shared" si="12"/>
        <v>-0.73422737701143959</v>
      </c>
      <c r="I58" s="140">
        <v>6.2836287625418059</v>
      </c>
      <c r="J58" s="140">
        <f t="shared" si="13"/>
        <v>-0.11637123745819444</v>
      </c>
      <c r="K58" s="139">
        <v>2.1873759430000002</v>
      </c>
      <c r="L58" s="139">
        <f t="shared" si="14"/>
        <v>-9.2624056999999649E-2</v>
      </c>
    </row>
    <row r="59" spans="2:18" hidden="1" outlineLevel="1" x14ac:dyDescent="0.25">
      <c r="B59" s="89" t="s">
        <v>42</v>
      </c>
      <c r="C59" s="139">
        <v>7.8598306958386193</v>
      </c>
      <c r="D59" s="139">
        <f t="shared" si="10"/>
        <v>-0.16314077236224556</v>
      </c>
      <c r="E59" s="140">
        <v>8.1111744543180677</v>
      </c>
      <c r="F59" s="140">
        <f t="shared" si="11"/>
        <v>-0.45882554568193257</v>
      </c>
      <c r="G59" s="139">
        <v>8.4407755503341164</v>
      </c>
      <c r="H59" s="139">
        <f t="shared" si="12"/>
        <v>0.17077555033411684</v>
      </c>
      <c r="I59" s="140">
        <v>8.2280891289669142</v>
      </c>
      <c r="J59" s="140">
        <f t="shared" si="13"/>
        <v>-0.17191087103308611</v>
      </c>
      <c r="K59" s="139">
        <v>1.9531357211472484</v>
      </c>
      <c r="L59" s="139">
        <f t="shared" si="14"/>
        <v>-0.38686427885275143</v>
      </c>
    </row>
    <row r="60" spans="2:18" hidden="1" outlineLevel="1" x14ac:dyDescent="0.25">
      <c r="B60" s="89" t="s">
        <v>43</v>
      </c>
      <c r="C60" s="139">
        <v>8.2523955004370215</v>
      </c>
      <c r="D60" s="139">
        <f t="shared" si="10"/>
        <v>9.1010892234356433E-2</v>
      </c>
      <c r="E60" s="140">
        <v>8.6199999999999992</v>
      </c>
      <c r="F60" s="140">
        <f t="shared" si="11"/>
        <v>0.33000000000000007</v>
      </c>
      <c r="G60" s="139">
        <v>8.6</v>
      </c>
      <c r="H60" s="139">
        <f t="shared" si="12"/>
        <v>-0.12000000000000099</v>
      </c>
      <c r="I60" s="140">
        <v>9.52</v>
      </c>
      <c r="J60" s="140">
        <f t="shared" si="13"/>
        <v>0.52999999999999936</v>
      </c>
      <c r="K60" s="139">
        <v>2.0699999999999998</v>
      </c>
      <c r="L60" s="139">
        <f t="shared" si="14"/>
        <v>-0.52</v>
      </c>
    </row>
    <row r="61" spans="2:18" hidden="1" outlineLevel="1" x14ac:dyDescent="0.25">
      <c r="B61" s="89" t="s">
        <v>44</v>
      </c>
      <c r="C61" s="139">
        <v>8.4440726564932227</v>
      </c>
      <c r="D61" s="139">
        <f t="shared" si="10"/>
        <v>-0.54008672154370707</v>
      </c>
      <c r="E61" s="140">
        <v>8.84</v>
      </c>
      <c r="F61" s="140">
        <f t="shared" si="11"/>
        <v>-0.27999999999999936</v>
      </c>
      <c r="G61" s="139">
        <v>8.7100000000000009</v>
      </c>
      <c r="H61" s="139">
        <f t="shared" si="12"/>
        <v>-0.72999999999999865</v>
      </c>
      <c r="I61" s="140">
        <v>9.4499999999999993</v>
      </c>
      <c r="J61" s="140">
        <f t="shared" si="13"/>
        <v>-0.85000000000000142</v>
      </c>
      <c r="K61" s="139">
        <v>2.17</v>
      </c>
      <c r="L61" s="139">
        <f t="shared" si="14"/>
        <v>-0.26000000000000023</v>
      </c>
    </row>
    <row r="62" spans="2:18" collapsed="1" x14ac:dyDescent="0.25">
      <c r="B62" s="37">
        <v>2010</v>
      </c>
      <c r="C62" s="143">
        <v>7.4988521782326796</v>
      </c>
      <c r="D62" s="143">
        <f t="shared" si="10"/>
        <v>-0.17455028602755984</v>
      </c>
      <c r="E62" s="143">
        <v>8.0018504852338062</v>
      </c>
      <c r="F62" s="143">
        <f t="shared" si="11"/>
        <v>-0.19659090246600108</v>
      </c>
      <c r="G62" s="143">
        <v>8.0939274883978083</v>
      </c>
      <c r="H62" s="143">
        <f t="shared" si="12"/>
        <v>-3.5557489616776294E-2</v>
      </c>
      <c r="I62" s="143">
        <v>7.1897370610189304</v>
      </c>
      <c r="J62" s="143">
        <f t="shared" si="13"/>
        <v>-0.18976177874372713</v>
      </c>
      <c r="K62" s="143">
        <v>2.096033241781214</v>
      </c>
      <c r="L62" s="143">
        <f t="shared" si="14"/>
        <v>-0.26351797507665609</v>
      </c>
    </row>
    <row r="63" spans="2:18" ht="15" hidden="1" customHeight="1" outlineLevel="1" x14ac:dyDescent="0.25">
      <c r="B63" s="89" t="s">
        <v>33</v>
      </c>
      <c r="C63" s="139">
        <v>7.9367702362837926</v>
      </c>
      <c r="D63" s="139">
        <f t="shared" si="10"/>
        <v>-0.24934493108455857</v>
      </c>
      <c r="E63" s="140">
        <v>8.4360997327235694</v>
      </c>
      <c r="F63" s="140">
        <f t="shared" si="11"/>
        <v>-0.21390026727643097</v>
      </c>
      <c r="G63" s="139">
        <v>8.2870722089573832</v>
      </c>
      <c r="H63" s="139">
        <f t="shared" si="12"/>
        <v>-0.50292779104261598</v>
      </c>
      <c r="I63" s="140">
        <v>8.0525689630557888</v>
      </c>
      <c r="J63" s="140">
        <f t="shared" si="13"/>
        <v>-0.30743103694421059</v>
      </c>
      <c r="K63" s="139">
        <v>2.7568393703194252</v>
      </c>
      <c r="L63" s="139">
        <f t="shared" si="14"/>
        <v>0.38683937031942506</v>
      </c>
      <c r="N63" s="94"/>
      <c r="O63" s="94"/>
      <c r="P63" s="94"/>
    </row>
    <row r="64" spans="2:18" ht="15" hidden="1" customHeight="1" outlineLevel="1" x14ac:dyDescent="0.25">
      <c r="B64" s="89" t="s">
        <v>34</v>
      </c>
      <c r="C64" s="139">
        <v>8.0625494214662652</v>
      </c>
      <c r="D64" s="139">
        <f t="shared" si="10"/>
        <v>0.18277918938214022</v>
      </c>
      <c r="E64" s="140">
        <v>8.7139572368169773</v>
      </c>
      <c r="F64" s="140">
        <f t="shared" si="11"/>
        <v>0.2839572368169776</v>
      </c>
      <c r="G64" s="139">
        <v>8.3894174610949914</v>
      </c>
      <c r="H64" s="139">
        <f t="shared" si="12"/>
        <v>0.26941746109499221</v>
      </c>
      <c r="I64" s="140">
        <v>7.9815481842889424</v>
      </c>
      <c r="J64" s="140">
        <f t="shared" si="13"/>
        <v>-2.8451815711057371E-2</v>
      </c>
      <c r="K64" s="139">
        <v>1.9802716225875625</v>
      </c>
      <c r="L64" s="139">
        <f t="shared" si="14"/>
        <v>-0.39972837741243739</v>
      </c>
      <c r="O64" s="94"/>
      <c r="P64" s="94"/>
      <c r="Q64" s="94"/>
    </row>
    <row r="65" spans="2:17" ht="15" hidden="1" customHeight="1" outlineLevel="1" x14ac:dyDescent="0.25">
      <c r="B65" s="89" t="s">
        <v>35</v>
      </c>
      <c r="C65" s="139">
        <v>7.1071007802485235</v>
      </c>
      <c r="D65" s="139">
        <f t="shared" si="10"/>
        <v>-0.34152400107212966</v>
      </c>
      <c r="E65" s="140">
        <v>7.5565637942184125</v>
      </c>
      <c r="F65" s="140">
        <f t="shared" si="11"/>
        <v>-0.46343620578158706</v>
      </c>
      <c r="G65" s="139">
        <v>7.6781507074695625</v>
      </c>
      <c r="H65" s="139">
        <f t="shared" si="12"/>
        <v>-0.21184929253043716</v>
      </c>
      <c r="I65" s="140">
        <v>6.3997950819672127</v>
      </c>
      <c r="J65" s="140">
        <f t="shared" si="13"/>
        <v>-0.78020491803278702</v>
      </c>
      <c r="K65" s="139">
        <v>2.2616909985166678</v>
      </c>
      <c r="L65" s="139">
        <f t="shared" si="14"/>
        <v>-3.830900148333205E-2</v>
      </c>
    </row>
    <row r="66" spans="2:17" ht="15" hidden="1" customHeight="1" outlineLevel="1" x14ac:dyDescent="0.25">
      <c r="B66" s="89" t="s">
        <v>36</v>
      </c>
      <c r="C66" s="139">
        <v>7.6717182268346251</v>
      </c>
      <c r="D66" s="139">
        <f t="shared" si="10"/>
        <v>-0.21702075706506818</v>
      </c>
      <c r="E66" s="140">
        <v>8.49</v>
      </c>
      <c r="F66" s="140">
        <f t="shared" si="11"/>
        <v>-0.1899999999999995</v>
      </c>
      <c r="G66" s="139">
        <v>8.07</v>
      </c>
      <c r="H66" s="139">
        <f t="shared" si="12"/>
        <v>-0.54999999999999893</v>
      </c>
      <c r="I66" s="140">
        <v>6.86</v>
      </c>
      <c r="J66" s="140">
        <f t="shared" si="13"/>
        <v>-0.35999999999999943</v>
      </c>
      <c r="K66" s="139">
        <v>2.33</v>
      </c>
      <c r="L66" s="139">
        <f t="shared" si="14"/>
        <v>7.0000000000000284E-2</v>
      </c>
    </row>
    <row r="67" spans="2:17" ht="15" hidden="1" customHeight="1" outlineLevel="1" x14ac:dyDescent="0.25">
      <c r="B67" s="89" t="s">
        <v>37</v>
      </c>
      <c r="C67" s="139">
        <v>7.6315121146174931</v>
      </c>
      <c r="D67" s="139">
        <f t="shared" si="10"/>
        <v>-0.18507603992445709</v>
      </c>
      <c r="E67" s="140">
        <v>8.1999999999999993</v>
      </c>
      <c r="F67" s="140">
        <f t="shared" si="11"/>
        <v>-0.3100000000000005</v>
      </c>
      <c r="G67" s="139">
        <v>8.1199999999999992</v>
      </c>
      <c r="H67" s="139">
        <f t="shared" si="12"/>
        <v>-0.38000000000000078</v>
      </c>
      <c r="I67" s="140">
        <v>6.47</v>
      </c>
      <c r="J67" s="140">
        <f t="shared" si="13"/>
        <v>-0.49000000000000021</v>
      </c>
      <c r="K67" s="139">
        <v>2.75</v>
      </c>
      <c r="L67" s="139">
        <f t="shared" si="14"/>
        <v>0.16000000000000014</v>
      </c>
    </row>
    <row r="68" spans="2:17" ht="15" hidden="1" customHeight="1" outlineLevel="1" x14ac:dyDescent="0.25">
      <c r="B68" s="89" t="s">
        <v>38</v>
      </c>
      <c r="C68" s="139">
        <v>7.3219014498094177</v>
      </c>
      <c r="D68" s="139">
        <f t="shared" si="10"/>
        <v>-0.81052783204716672</v>
      </c>
      <c r="E68" s="140">
        <v>8.07</v>
      </c>
      <c r="F68" s="140">
        <f t="shared" si="11"/>
        <v>-1.1999999999999993</v>
      </c>
      <c r="G68" s="139">
        <v>7.91</v>
      </c>
      <c r="H68" s="139">
        <f t="shared" si="12"/>
        <v>-0.91999999999999993</v>
      </c>
      <c r="I68" s="140">
        <v>6.23</v>
      </c>
      <c r="J68" s="140">
        <f t="shared" si="13"/>
        <v>-0.55999999999999961</v>
      </c>
      <c r="K68" s="139">
        <v>2.29</v>
      </c>
      <c r="L68" s="139">
        <f t="shared" si="14"/>
        <v>-0.29999999999999982</v>
      </c>
      <c r="O68" s="88"/>
      <c r="P68" s="88"/>
      <c r="Q68" s="88"/>
    </row>
    <row r="69" spans="2:17" ht="15" hidden="1" customHeight="1" outlineLevel="1" x14ac:dyDescent="0.25">
      <c r="B69" s="89" t="s">
        <v>39</v>
      </c>
      <c r="C69" s="139">
        <v>7.3418586969570514</v>
      </c>
      <c r="D69" s="139">
        <f t="shared" si="10"/>
        <v>-0.32991360686646143</v>
      </c>
      <c r="E69" s="140">
        <v>7.9843228681819305</v>
      </c>
      <c r="F69" s="140">
        <f t="shared" si="11"/>
        <v>-0.32567713181807001</v>
      </c>
      <c r="G69" s="139">
        <v>8.0019670640333711</v>
      </c>
      <c r="H69" s="139">
        <f t="shared" si="12"/>
        <v>-0.17803293596662861</v>
      </c>
      <c r="I69" s="140">
        <v>6.5089613822448582</v>
      </c>
      <c r="J69" s="140">
        <f t="shared" si="13"/>
        <v>-0.42103861775514151</v>
      </c>
      <c r="K69" s="139">
        <v>2.2040784313725492</v>
      </c>
      <c r="L69" s="139">
        <f t="shared" si="14"/>
        <v>-0.32592156862745059</v>
      </c>
    </row>
    <row r="70" spans="2:17" ht="15" hidden="1" customHeight="1" outlineLevel="1" x14ac:dyDescent="0.25">
      <c r="B70" s="89" t="s">
        <v>40</v>
      </c>
      <c r="C70" s="139">
        <v>6.9173748833119699</v>
      </c>
      <c r="D70" s="139">
        <f t="shared" si="10"/>
        <v>-0.26784965291272389</v>
      </c>
      <c r="E70" s="140">
        <v>7.28</v>
      </c>
      <c r="F70" s="140">
        <f t="shared" si="11"/>
        <v>-0.54</v>
      </c>
      <c r="G70" s="139">
        <v>7.44</v>
      </c>
      <c r="H70" s="139">
        <f t="shared" si="12"/>
        <v>-0.29999999999999982</v>
      </c>
      <c r="I70" s="140">
        <v>6.74</v>
      </c>
      <c r="J70" s="140">
        <f t="shared" si="13"/>
        <v>-0.10999999999999943</v>
      </c>
      <c r="K70" s="139">
        <v>2.2400000000000002</v>
      </c>
      <c r="L70" s="139">
        <f t="shared" si="14"/>
        <v>-0.48</v>
      </c>
    </row>
    <row r="71" spans="2:17" ht="15" hidden="1" customHeight="1" outlineLevel="1" x14ac:dyDescent="0.25">
      <c r="B71" s="89" t="s">
        <v>41</v>
      </c>
      <c r="C71" s="139">
        <v>6.9747460746122414</v>
      </c>
      <c r="D71" s="139">
        <f t="shared" si="10"/>
        <v>-0.98068060153978198</v>
      </c>
      <c r="E71" s="140">
        <v>7.6993085221671436</v>
      </c>
      <c r="F71" s="140">
        <f t="shared" si="11"/>
        <v>-0.85069147783285715</v>
      </c>
      <c r="G71" s="139">
        <v>7.26</v>
      </c>
      <c r="H71" s="139">
        <f t="shared" si="12"/>
        <v>-0.99000000000000021</v>
      </c>
      <c r="I71" s="140">
        <v>6.4</v>
      </c>
      <c r="J71" s="140">
        <f t="shared" si="13"/>
        <v>-1.58</v>
      </c>
      <c r="K71" s="139">
        <v>2.2799999999999998</v>
      </c>
      <c r="L71" s="139">
        <f t="shared" si="14"/>
        <v>-0.12000000000000011</v>
      </c>
    </row>
    <row r="72" spans="2:17" ht="15" hidden="1" customHeight="1" outlineLevel="1" x14ac:dyDescent="0.25">
      <c r="B72" s="89" t="s">
        <v>42</v>
      </c>
      <c r="C72" s="139">
        <v>8.0229714682008648</v>
      </c>
      <c r="D72" s="139">
        <f t="shared" si="10"/>
        <v>0.18320119444637939</v>
      </c>
      <c r="E72" s="140">
        <v>8.57</v>
      </c>
      <c r="F72" s="140">
        <f t="shared" si="11"/>
        <v>0.33999999999999986</v>
      </c>
      <c r="G72" s="139">
        <v>8.27</v>
      </c>
      <c r="H72" s="139">
        <f t="shared" si="12"/>
        <v>-0.12000000000000099</v>
      </c>
      <c r="I72" s="140">
        <v>8.4</v>
      </c>
      <c r="J72" s="140">
        <f t="shared" si="13"/>
        <v>0.91999999999999993</v>
      </c>
      <c r="K72" s="139">
        <v>2.34</v>
      </c>
      <c r="L72" s="139">
        <f t="shared" si="14"/>
        <v>-0.56000000000000005</v>
      </c>
    </row>
    <row r="73" spans="2:17" ht="15" hidden="1" customHeight="1" outlineLevel="1" x14ac:dyDescent="0.25">
      <c r="B73" s="89" t="s">
        <v>43</v>
      </c>
      <c r="C73" s="139">
        <v>8.1613846082026651</v>
      </c>
      <c r="D73" s="139">
        <f t="shared" si="10"/>
        <v>1.1223057665395331E-2</v>
      </c>
      <c r="E73" s="140">
        <v>8.2899999999999991</v>
      </c>
      <c r="F73" s="140">
        <f t="shared" si="11"/>
        <v>-1.0000000000001563E-2</v>
      </c>
      <c r="G73" s="139">
        <v>8.7200000000000006</v>
      </c>
      <c r="H73" s="139">
        <f t="shared" si="12"/>
        <v>-3.9999999999999147E-2</v>
      </c>
      <c r="I73" s="140">
        <v>8.99</v>
      </c>
      <c r="J73" s="140">
        <f t="shared" si="13"/>
        <v>-0.23000000000000043</v>
      </c>
      <c r="K73" s="139">
        <v>2.59</v>
      </c>
      <c r="L73" s="139">
        <f t="shared" si="14"/>
        <v>8.0000000000000071E-2</v>
      </c>
    </row>
    <row r="74" spans="2:17" ht="15" hidden="1" customHeight="1" outlineLevel="1" x14ac:dyDescent="0.25">
      <c r="B74" s="89" t="s">
        <v>44</v>
      </c>
      <c r="C74" s="139">
        <v>8.9841593780369298</v>
      </c>
      <c r="D74" s="139">
        <f t="shared" si="10"/>
        <v>-0.28937282598164771</v>
      </c>
      <c r="E74" s="140">
        <v>9.1199999999999992</v>
      </c>
      <c r="F74" s="140">
        <f t="shared" si="11"/>
        <v>-0.74000000000000021</v>
      </c>
      <c r="G74" s="139">
        <v>9.44</v>
      </c>
      <c r="H74" s="139">
        <f t="shared" si="12"/>
        <v>-0.17999999999999972</v>
      </c>
      <c r="I74" s="140">
        <v>10.3</v>
      </c>
      <c r="J74" s="140">
        <f t="shared" si="13"/>
        <v>0.62000000000000099</v>
      </c>
      <c r="K74" s="139">
        <v>2.4300000000000002</v>
      </c>
      <c r="L74" s="139">
        <f t="shared" si="14"/>
        <v>-0.10350606524555417</v>
      </c>
    </row>
    <row r="75" spans="2:17" collapsed="1" x14ac:dyDescent="0.25">
      <c r="B75" s="37">
        <v>2009</v>
      </c>
      <c r="C75" s="143">
        <v>7.6734024642602394</v>
      </c>
      <c r="D75" s="143">
        <f t="shared" si="10"/>
        <v>-0.27434471765047785</v>
      </c>
      <c r="E75" s="143">
        <v>8.1984413876998072</v>
      </c>
      <c r="F75" s="143">
        <f t="shared" si="11"/>
        <v>-0.34171515979331701</v>
      </c>
      <c r="G75" s="143">
        <v>8.1294849780145846</v>
      </c>
      <c r="H75" s="143">
        <f t="shared" si="12"/>
        <v>-0.34935057569446926</v>
      </c>
      <c r="I75" s="143">
        <v>7.3794988397626575</v>
      </c>
      <c r="J75" s="143">
        <f t="shared" si="13"/>
        <v>-0.27277701344407568</v>
      </c>
      <c r="K75" s="143">
        <v>2.3595512168578701</v>
      </c>
      <c r="L75" s="143">
        <f t="shared" si="14"/>
        <v>-0.14495288187197408</v>
      </c>
    </row>
    <row r="76" spans="2:17" ht="15" hidden="1" customHeight="1" outlineLevel="1" x14ac:dyDescent="0.25">
      <c r="B76" s="89" t="s">
        <v>33</v>
      </c>
      <c r="C76" s="139">
        <v>8.1861151673683512</v>
      </c>
      <c r="D76" s="139">
        <f t="shared" si="10"/>
        <v>-7.8654324528276476E-2</v>
      </c>
      <c r="E76" s="140">
        <v>8.65</v>
      </c>
      <c r="F76" s="140">
        <f t="shared" si="11"/>
        <v>-0.4399999999999995</v>
      </c>
      <c r="G76" s="139">
        <v>8.7899999999999991</v>
      </c>
      <c r="H76" s="139">
        <f t="shared" si="12"/>
        <v>8.9999999999999858E-2</v>
      </c>
      <c r="I76" s="140">
        <v>8.36</v>
      </c>
      <c r="J76" s="140">
        <f t="shared" si="13"/>
        <v>0.37999999999999901</v>
      </c>
      <c r="K76" s="139">
        <v>2.37</v>
      </c>
      <c r="L76" s="139">
        <f t="shared" si="14"/>
        <v>-0.10000000000000009</v>
      </c>
    </row>
    <row r="77" spans="2:17" ht="15" hidden="1" customHeight="1" outlineLevel="1" x14ac:dyDescent="0.25">
      <c r="B77" s="89" t="s">
        <v>34</v>
      </c>
      <c r="C77" s="139">
        <v>7.879770232084125</v>
      </c>
      <c r="D77" s="139">
        <f t="shared" si="10"/>
        <v>-9.6316581895286468E-2</v>
      </c>
      <c r="E77" s="140">
        <v>8.43</v>
      </c>
      <c r="F77" s="140">
        <f t="shared" si="11"/>
        <v>8.0000000000000071E-2</v>
      </c>
      <c r="G77" s="139">
        <v>8.1199999999999992</v>
      </c>
      <c r="H77" s="139">
        <f t="shared" si="12"/>
        <v>-0.45000000000000107</v>
      </c>
      <c r="I77" s="140">
        <v>8.01</v>
      </c>
      <c r="J77" s="140">
        <f t="shared" si="13"/>
        <v>2.9999999999999361E-2</v>
      </c>
      <c r="K77" s="139">
        <v>2.38</v>
      </c>
      <c r="L77" s="139">
        <f t="shared" si="14"/>
        <v>8.9999999999999858E-2</v>
      </c>
    </row>
    <row r="78" spans="2:17" ht="15" hidden="1" customHeight="1" outlineLevel="1" x14ac:dyDescent="0.25">
      <c r="B78" s="89" t="s">
        <v>35</v>
      </c>
      <c r="C78" s="139">
        <v>7.4486247813206532</v>
      </c>
      <c r="D78" s="139">
        <f t="shared" si="10"/>
        <v>7.2366068803741967E-2</v>
      </c>
      <c r="E78" s="140">
        <v>8.02</v>
      </c>
      <c r="F78" s="140">
        <f t="shared" si="11"/>
        <v>-3.0000000000001137E-2</v>
      </c>
      <c r="G78" s="139">
        <v>7.89</v>
      </c>
      <c r="H78" s="139">
        <f t="shared" si="12"/>
        <v>8.9999999999999858E-2</v>
      </c>
      <c r="I78" s="140">
        <v>7.18</v>
      </c>
      <c r="J78" s="140">
        <f t="shared" si="13"/>
        <v>0.62000000000000011</v>
      </c>
      <c r="K78" s="139">
        <v>2.2999999999999998</v>
      </c>
      <c r="L78" s="139">
        <f t="shared" si="14"/>
        <v>-0.2200000000000002</v>
      </c>
    </row>
    <row r="79" spans="2:17" ht="15" hidden="1" customHeight="1" outlineLevel="1" x14ac:dyDescent="0.25">
      <c r="B79" s="89" t="s">
        <v>36</v>
      </c>
      <c r="C79" s="139">
        <v>7.8887389838996933</v>
      </c>
      <c r="D79" s="139">
        <f t="shared" si="10"/>
        <v>3.0160891737101458E-2</v>
      </c>
      <c r="E79" s="140">
        <v>8.68</v>
      </c>
      <c r="F79" s="140">
        <f t="shared" si="11"/>
        <v>-5.0000000000000711E-2</v>
      </c>
      <c r="G79" s="139">
        <v>8.6199999999999992</v>
      </c>
      <c r="H79" s="139">
        <f t="shared" si="12"/>
        <v>0</v>
      </c>
      <c r="I79" s="140">
        <v>7.22</v>
      </c>
      <c r="J79" s="140">
        <f t="shared" si="13"/>
        <v>0.34999999999999964</v>
      </c>
      <c r="K79" s="139">
        <v>2.2599999999999998</v>
      </c>
      <c r="L79" s="139">
        <f t="shared" si="14"/>
        <v>-0.36000000000000032</v>
      </c>
    </row>
    <row r="80" spans="2:17" ht="13.5" hidden="1" customHeight="1" outlineLevel="1" x14ac:dyDescent="0.25">
      <c r="B80" s="89" t="s">
        <v>37</v>
      </c>
      <c r="C80" s="139">
        <v>7.8165881545419502</v>
      </c>
      <c r="D80" s="139">
        <f t="shared" si="10"/>
        <v>-0.18649172559244498</v>
      </c>
      <c r="E80" s="140">
        <v>8.51</v>
      </c>
      <c r="F80" s="140">
        <f t="shared" si="11"/>
        <v>-0.3100000000000005</v>
      </c>
      <c r="G80" s="139">
        <v>8.5</v>
      </c>
      <c r="H80" s="139">
        <f t="shared" si="12"/>
        <v>-0.26999999999999957</v>
      </c>
      <c r="I80" s="140">
        <v>6.96</v>
      </c>
      <c r="J80" s="140">
        <f t="shared" si="13"/>
        <v>0.20000000000000018</v>
      </c>
      <c r="K80" s="139">
        <v>2.59</v>
      </c>
      <c r="L80" s="139">
        <f t="shared" si="14"/>
        <v>-0.13000000000000034</v>
      </c>
    </row>
    <row r="81" spans="2:14" ht="13.5" hidden="1" customHeight="1" outlineLevel="1" x14ac:dyDescent="0.25">
      <c r="B81" s="89" t="s">
        <v>38</v>
      </c>
      <c r="C81" s="139">
        <v>8.1324292818565844</v>
      </c>
      <c r="D81" s="139">
        <f t="shared" si="10"/>
        <v>0.23258823367552051</v>
      </c>
      <c r="E81" s="140">
        <v>9.27</v>
      </c>
      <c r="F81" s="140">
        <f t="shared" si="11"/>
        <v>0.45999999999999908</v>
      </c>
      <c r="G81" s="139">
        <v>8.83</v>
      </c>
      <c r="H81" s="139">
        <f t="shared" si="12"/>
        <v>-1.9999999999999574E-2</v>
      </c>
      <c r="I81" s="140">
        <v>6.79</v>
      </c>
      <c r="J81" s="140">
        <f t="shared" si="13"/>
        <v>0.21999999999999975</v>
      </c>
      <c r="K81" s="139">
        <v>2.59</v>
      </c>
      <c r="L81" s="139">
        <f t="shared" si="14"/>
        <v>-0.33000000000000007</v>
      </c>
    </row>
    <row r="82" spans="2:14" ht="15" hidden="1" customHeight="1" outlineLevel="1" x14ac:dyDescent="0.25">
      <c r="B82" s="89" t="s">
        <v>39</v>
      </c>
      <c r="C82" s="139">
        <v>7.6717723038235128</v>
      </c>
      <c r="D82" s="139">
        <f t="shared" si="10"/>
        <v>0.54770399480467091</v>
      </c>
      <c r="E82" s="140">
        <v>8.31</v>
      </c>
      <c r="F82" s="140">
        <f t="shared" si="11"/>
        <v>0.71000000000000085</v>
      </c>
      <c r="G82" s="139">
        <v>8.18</v>
      </c>
      <c r="H82" s="139">
        <f t="shared" si="12"/>
        <v>0.37000000000000011</v>
      </c>
      <c r="I82" s="140">
        <v>6.93</v>
      </c>
      <c r="J82" s="140">
        <f t="shared" si="13"/>
        <v>0.62999999999999989</v>
      </c>
      <c r="K82" s="139">
        <v>2.5299999999999998</v>
      </c>
      <c r="L82" s="139">
        <f t="shared" si="14"/>
        <v>-0.68000000000000016</v>
      </c>
    </row>
    <row r="83" spans="2:14" ht="15" hidden="1" customHeight="1" outlineLevel="1" x14ac:dyDescent="0.25">
      <c r="B83" s="89" t="s">
        <v>40</v>
      </c>
      <c r="C83" s="139">
        <v>7.1852245362246938</v>
      </c>
      <c r="D83" s="139">
        <f t="shared" si="10"/>
        <v>-0.74777561309327467</v>
      </c>
      <c r="E83" s="140">
        <v>7.82</v>
      </c>
      <c r="F83" s="140">
        <f t="shared" si="11"/>
        <v>-0.83999999999999986</v>
      </c>
      <c r="G83" s="139">
        <v>7.74</v>
      </c>
      <c r="H83" s="139">
        <f t="shared" si="12"/>
        <v>-0.91999999999999993</v>
      </c>
      <c r="I83" s="140">
        <v>6.85</v>
      </c>
      <c r="J83" s="140">
        <f t="shared" si="13"/>
        <v>-8.0000000000000071E-2</v>
      </c>
      <c r="K83" s="139">
        <v>2.72</v>
      </c>
      <c r="L83" s="139">
        <f t="shared" si="14"/>
        <v>-0.25999999999999979</v>
      </c>
    </row>
    <row r="84" spans="2:14" ht="15" hidden="1" customHeight="1" outlineLevel="1" x14ac:dyDescent="0.25">
      <c r="B84" s="89" t="s">
        <v>41</v>
      </c>
      <c r="C84" s="139">
        <v>7.9554266761520234</v>
      </c>
      <c r="D84" s="139">
        <f t="shared" si="10"/>
        <v>0.42234069756053039</v>
      </c>
      <c r="E84" s="140">
        <v>8.5500000000000007</v>
      </c>
      <c r="F84" s="140">
        <f t="shared" si="11"/>
        <v>0.49000000000000021</v>
      </c>
      <c r="G84" s="139">
        <v>8.25</v>
      </c>
      <c r="H84" s="139">
        <f t="shared" si="12"/>
        <v>0.16000000000000014</v>
      </c>
      <c r="I84" s="140">
        <v>7.98</v>
      </c>
      <c r="J84" s="140">
        <f t="shared" si="13"/>
        <v>1.1100000000000003</v>
      </c>
      <c r="K84" s="139">
        <v>2.4</v>
      </c>
      <c r="L84" s="139">
        <f t="shared" si="14"/>
        <v>-0.4700000000000002</v>
      </c>
    </row>
    <row r="85" spans="2:14" ht="15" hidden="1" customHeight="1" outlineLevel="1" x14ac:dyDescent="0.25">
      <c r="B85" s="89" t="s">
        <v>42</v>
      </c>
      <c r="C85" s="139">
        <v>7.8397702737544854</v>
      </c>
      <c r="D85" s="139">
        <f t="shared" si="10"/>
        <v>-6.1495295363092062E-2</v>
      </c>
      <c r="E85" s="140">
        <v>8.23</v>
      </c>
      <c r="F85" s="140">
        <f t="shared" si="11"/>
        <v>9.9999999999999645E-2</v>
      </c>
      <c r="G85" s="139">
        <v>8.39</v>
      </c>
      <c r="H85" s="139">
        <f t="shared" si="12"/>
        <v>-9.9999999999997868E-3</v>
      </c>
      <c r="I85" s="140">
        <v>7.48</v>
      </c>
      <c r="J85" s="140">
        <f t="shared" si="13"/>
        <v>-1.0199999999999996</v>
      </c>
      <c r="K85" s="139">
        <v>2.9</v>
      </c>
      <c r="L85" s="139">
        <f t="shared" si="14"/>
        <v>0.29000000000000004</v>
      </c>
    </row>
    <row r="86" spans="2:14" ht="15" hidden="1" customHeight="1" outlineLevel="1" x14ac:dyDescent="0.25">
      <c r="B86" s="89" t="s">
        <v>43</v>
      </c>
      <c r="C86" s="139">
        <v>8.1501615505372698</v>
      </c>
      <c r="D86" s="139">
        <f t="shared" si="10"/>
        <v>-0.19827175464384084</v>
      </c>
      <c r="E86" s="140">
        <v>8.3000000000000007</v>
      </c>
      <c r="F86" s="140">
        <f t="shared" si="11"/>
        <v>-0.20999999999999908</v>
      </c>
      <c r="G86" s="139">
        <v>8.76</v>
      </c>
      <c r="H86" s="139">
        <f t="shared" si="12"/>
        <v>3.9999999999999147E-2</v>
      </c>
      <c r="I86" s="140">
        <v>9.2200000000000006</v>
      </c>
      <c r="J86" s="140">
        <f t="shared" si="13"/>
        <v>8.9999999999999858E-2</v>
      </c>
      <c r="K86" s="139">
        <v>2.5099999999999998</v>
      </c>
      <c r="L86" s="139">
        <f t="shared" si="14"/>
        <v>-0.13000000000000034</v>
      </c>
    </row>
    <row r="87" spans="2:14" ht="15" hidden="1" customHeight="1" outlineLevel="1" x14ac:dyDescent="0.25">
      <c r="B87" s="89" t="s">
        <v>44</v>
      </c>
      <c r="C87" s="139">
        <v>9.2735322040185775</v>
      </c>
      <c r="D87" s="139">
        <f t="shared" si="10"/>
        <v>7.8287979871753066E-2</v>
      </c>
      <c r="E87" s="140">
        <v>9.86</v>
      </c>
      <c r="F87" s="140">
        <f t="shared" si="11"/>
        <v>0.25999999999999979</v>
      </c>
      <c r="G87" s="139">
        <v>9.6199999999999992</v>
      </c>
      <c r="H87" s="139">
        <f t="shared" si="12"/>
        <v>0.22999999999999865</v>
      </c>
      <c r="I87" s="140">
        <v>9.68</v>
      </c>
      <c r="J87" s="140">
        <f t="shared" si="13"/>
        <v>-1.9999999999999574E-2</v>
      </c>
      <c r="K87" s="139">
        <v>2.5335060652455543</v>
      </c>
      <c r="L87" s="139">
        <f t="shared" si="14"/>
        <v>-0.14649393475444583</v>
      </c>
    </row>
    <row r="88" spans="2:14" collapsed="1" x14ac:dyDescent="0.25">
      <c r="B88" s="37">
        <v>2008</v>
      </c>
      <c r="C88" s="143">
        <v>7.9477471819107173</v>
      </c>
      <c r="D88" s="143">
        <f t="shared" si="10"/>
        <v>2.905718422156589E-3</v>
      </c>
      <c r="E88" s="143">
        <v>8.5401565474931243</v>
      </c>
      <c r="F88" s="143">
        <f t="shared" si="11"/>
        <v>1.6909883088906952E-2</v>
      </c>
      <c r="G88" s="143">
        <v>8.4788355537090538</v>
      </c>
      <c r="H88" s="143">
        <f t="shared" si="12"/>
        <v>-5.5505329127216285E-2</v>
      </c>
      <c r="I88" s="143">
        <v>7.6522758532067332</v>
      </c>
      <c r="J88" s="143">
        <f t="shared" si="13"/>
        <v>0.23236929736358469</v>
      </c>
      <c r="K88" s="143">
        <v>2.5045040987298441</v>
      </c>
      <c r="L88" s="143">
        <f t="shared" si="14"/>
        <v>-0.18374352602174149</v>
      </c>
    </row>
    <row r="89" spans="2:14" ht="15" hidden="1" customHeight="1" outlineLevel="1" x14ac:dyDescent="0.25">
      <c r="B89" s="89" t="s">
        <v>33</v>
      </c>
      <c r="C89" s="139">
        <v>8.2647694918966277</v>
      </c>
      <c r="D89" s="139">
        <f t="shared" ref="D89:D101" si="15">C89-C102</f>
        <v>0.41118309476933845</v>
      </c>
      <c r="E89" s="140">
        <v>9.09</v>
      </c>
      <c r="F89" s="140">
        <f t="shared" ref="F89:F101" si="16">E89-E102</f>
        <v>0.89000000000000057</v>
      </c>
      <c r="G89" s="139">
        <v>8.6999999999999993</v>
      </c>
      <c r="H89" s="139">
        <f t="shared" ref="H89:H101" si="17">G89-G102</f>
        <v>0.26999999999999957</v>
      </c>
      <c r="I89" s="140">
        <v>7.98</v>
      </c>
      <c r="J89" s="140">
        <f t="shared" ref="J89:J101" si="18">I89-I102</f>
        <v>-2.9999999999999361E-2</v>
      </c>
      <c r="K89" s="139">
        <v>2.4700000000000002</v>
      </c>
      <c r="L89" s="139">
        <f t="shared" ref="L89:L101" si="19">K89-K102</f>
        <v>-0.25</v>
      </c>
    </row>
    <row r="90" spans="2:14" ht="15" hidden="1" customHeight="1" outlineLevel="1" x14ac:dyDescent="0.25">
      <c r="B90" s="89" t="s">
        <v>34</v>
      </c>
      <c r="C90" s="139">
        <v>7.9760868139794114</v>
      </c>
      <c r="D90" s="139">
        <f t="shared" si="15"/>
        <v>-0.31439700590189279</v>
      </c>
      <c r="E90" s="140">
        <v>8.35</v>
      </c>
      <c r="F90" s="140">
        <f t="shared" si="16"/>
        <v>-0.34999999999999964</v>
      </c>
      <c r="G90" s="139">
        <v>8.57</v>
      </c>
      <c r="H90" s="139">
        <f t="shared" si="17"/>
        <v>-0.33999999999999986</v>
      </c>
      <c r="I90" s="140">
        <v>7.98</v>
      </c>
      <c r="J90" s="140">
        <f t="shared" si="18"/>
        <v>-0.21999999999999886</v>
      </c>
      <c r="K90" s="139">
        <v>2.29</v>
      </c>
      <c r="L90" s="139">
        <f t="shared" si="19"/>
        <v>-0.23999999999999977</v>
      </c>
    </row>
    <row r="91" spans="2:14" ht="15" hidden="1" customHeight="1" outlineLevel="1" x14ac:dyDescent="0.25">
      <c r="B91" s="89" t="s">
        <v>35</v>
      </c>
      <c r="C91" s="139">
        <v>7.3762587125169112</v>
      </c>
      <c r="D91" s="139">
        <f t="shared" si="15"/>
        <v>-0.18526153593793371</v>
      </c>
      <c r="E91" s="140">
        <v>8.0500000000000007</v>
      </c>
      <c r="F91" s="140">
        <f t="shared" si="16"/>
        <v>9.0000000000000746E-2</v>
      </c>
      <c r="G91" s="139">
        <v>7.8</v>
      </c>
      <c r="H91" s="139">
        <f t="shared" si="17"/>
        <v>-0.19000000000000039</v>
      </c>
      <c r="I91" s="140">
        <v>6.56</v>
      </c>
      <c r="J91" s="140">
        <f t="shared" si="18"/>
        <v>-0.57000000000000028</v>
      </c>
      <c r="K91" s="139">
        <v>2.52</v>
      </c>
      <c r="L91" s="139">
        <f t="shared" si="19"/>
        <v>-6.0000000000000053E-2</v>
      </c>
    </row>
    <row r="92" spans="2:14" ht="15" hidden="1" customHeight="1" outlineLevel="1" x14ac:dyDescent="0.25">
      <c r="B92" s="89" t="s">
        <v>36</v>
      </c>
      <c r="C92" s="139">
        <v>7.8585780921625918</v>
      </c>
      <c r="D92" s="139">
        <f t="shared" si="15"/>
        <v>0.3418211093679222</v>
      </c>
      <c r="E92" s="140">
        <v>8.73</v>
      </c>
      <c r="F92" s="140">
        <f t="shared" si="16"/>
        <v>0.67999999999999972</v>
      </c>
      <c r="G92" s="139">
        <v>8.6199999999999992</v>
      </c>
      <c r="H92" s="139">
        <f t="shared" si="17"/>
        <v>0.33999999999999986</v>
      </c>
      <c r="I92" s="140">
        <v>6.87</v>
      </c>
      <c r="J92" s="140">
        <f t="shared" si="18"/>
        <v>8.0000000000000071E-2</v>
      </c>
      <c r="K92" s="139">
        <v>2.62</v>
      </c>
      <c r="L92" s="139">
        <f t="shared" si="19"/>
        <v>-2.9999999999999805E-2</v>
      </c>
    </row>
    <row r="93" spans="2:14" ht="15" hidden="1" customHeight="1" outlineLevel="1" x14ac:dyDescent="0.25">
      <c r="B93" s="89" t="s">
        <v>37</v>
      </c>
      <c r="C93" s="139">
        <v>8.0030798801343952</v>
      </c>
      <c r="D93" s="139">
        <f t="shared" si="15"/>
        <v>-0.52925320116594499</v>
      </c>
      <c r="E93" s="140">
        <v>8.82</v>
      </c>
      <c r="F93" s="140">
        <f t="shared" si="16"/>
        <v>-0.69999999999999929</v>
      </c>
      <c r="G93" s="139">
        <v>8.77</v>
      </c>
      <c r="H93" s="139">
        <f t="shared" si="17"/>
        <v>-0.59999999999999964</v>
      </c>
      <c r="I93" s="140">
        <v>6.76</v>
      </c>
      <c r="J93" s="140">
        <f t="shared" si="18"/>
        <v>-0.19000000000000039</v>
      </c>
      <c r="K93" s="139">
        <v>2.72</v>
      </c>
      <c r="L93" s="139">
        <f t="shared" si="19"/>
        <v>-0.20999999999999996</v>
      </c>
    </row>
    <row r="94" spans="2:14" ht="15" hidden="1" customHeight="1" outlineLevel="1" x14ac:dyDescent="0.25">
      <c r="B94" s="89" t="s">
        <v>38</v>
      </c>
      <c r="C94" s="139">
        <v>7.8998410481810639</v>
      </c>
      <c r="D94" s="139">
        <f t="shared" si="15"/>
        <v>-0.38587764538012959</v>
      </c>
      <c r="E94" s="140">
        <v>8.81</v>
      </c>
      <c r="F94" s="140">
        <f t="shared" si="16"/>
        <v>-0.27999999999999936</v>
      </c>
      <c r="G94" s="139">
        <v>8.85</v>
      </c>
      <c r="H94" s="139">
        <f t="shared" si="17"/>
        <v>-0.58999999999999986</v>
      </c>
      <c r="I94" s="140">
        <v>6.57</v>
      </c>
      <c r="J94" s="140">
        <f t="shared" si="18"/>
        <v>-0.3199999999999994</v>
      </c>
      <c r="K94" s="139">
        <v>2.92</v>
      </c>
      <c r="L94" s="139">
        <f t="shared" si="19"/>
        <v>0.44999999999999973</v>
      </c>
    </row>
    <row r="95" spans="2:14" ht="15" hidden="1" customHeight="1" outlineLevel="1" thickBot="1" x14ac:dyDescent="0.3">
      <c r="B95" s="89" t="s">
        <v>39</v>
      </c>
      <c r="C95" s="139">
        <v>7.1240683090188419</v>
      </c>
      <c r="D95" s="139">
        <f t="shared" si="15"/>
        <v>-0.37036971892157045</v>
      </c>
      <c r="E95" s="140">
        <v>7.6</v>
      </c>
      <c r="F95" s="140">
        <f t="shared" si="16"/>
        <v>-0.35000000000000053</v>
      </c>
      <c r="G95" s="139">
        <v>7.81</v>
      </c>
      <c r="H95" s="139">
        <f t="shared" si="17"/>
        <v>-0.60000000000000053</v>
      </c>
      <c r="I95" s="140">
        <v>6.3</v>
      </c>
      <c r="J95" s="140">
        <f t="shared" si="18"/>
        <v>-0.58000000000000007</v>
      </c>
      <c r="K95" s="139">
        <v>3.21</v>
      </c>
      <c r="L95" s="139">
        <f t="shared" si="19"/>
        <v>0.98</v>
      </c>
    </row>
    <row r="96" spans="2:14" ht="16.5" hidden="1" customHeight="1" outlineLevel="1" thickBot="1" x14ac:dyDescent="0.3">
      <c r="B96" s="89" t="s">
        <v>40</v>
      </c>
      <c r="C96" s="139">
        <v>7.9330001493179685</v>
      </c>
      <c r="D96" s="139">
        <f t="shared" si="15"/>
        <v>-9.4676640072881568E-3</v>
      </c>
      <c r="E96" s="140">
        <v>8.66</v>
      </c>
      <c r="F96" s="140">
        <f t="shared" si="16"/>
        <v>0.12000000000000099</v>
      </c>
      <c r="G96" s="139">
        <v>8.66</v>
      </c>
      <c r="H96" s="139">
        <f t="shared" si="17"/>
        <v>-1.9999999999999574E-2</v>
      </c>
      <c r="I96" s="140">
        <v>6.93</v>
      </c>
      <c r="J96" s="140">
        <f t="shared" si="18"/>
        <v>-0.41999999999999993</v>
      </c>
      <c r="K96" s="139">
        <v>2.98</v>
      </c>
      <c r="L96" s="139">
        <f t="shared" si="19"/>
        <v>0.64000000000000012</v>
      </c>
      <c r="N96" s="40" t="s">
        <v>45</v>
      </c>
    </row>
    <row r="97" spans="2:12" ht="15" hidden="1" customHeight="1" outlineLevel="1" x14ac:dyDescent="0.25">
      <c r="B97" s="89" t="s">
        <v>41</v>
      </c>
      <c r="C97" s="139">
        <v>7.533085978591493</v>
      </c>
      <c r="D97" s="139">
        <f t="shared" si="15"/>
        <v>1.3333993111463549E-2</v>
      </c>
      <c r="E97" s="140">
        <v>8.06</v>
      </c>
      <c r="F97" s="140">
        <f t="shared" si="16"/>
        <v>-1.9999999999999574E-2</v>
      </c>
      <c r="G97" s="139">
        <v>8.09</v>
      </c>
      <c r="H97" s="139">
        <f t="shared" si="17"/>
        <v>0.14999999999999947</v>
      </c>
      <c r="I97" s="140">
        <v>6.87</v>
      </c>
      <c r="J97" s="140">
        <f t="shared" si="18"/>
        <v>-8.0000000000000071E-2</v>
      </c>
      <c r="K97" s="139">
        <v>2.87</v>
      </c>
      <c r="L97" s="139">
        <f t="shared" si="19"/>
        <v>0.18000000000000016</v>
      </c>
    </row>
    <row r="98" spans="2:12" ht="15" hidden="1" customHeight="1" outlineLevel="1" x14ac:dyDescent="0.25">
      <c r="B98" s="89" t="s">
        <v>42</v>
      </c>
      <c r="C98" s="139">
        <v>7.9012655691175775</v>
      </c>
      <c r="D98" s="139">
        <f t="shared" si="15"/>
        <v>-0.33724286966505712</v>
      </c>
      <c r="E98" s="140">
        <v>8.1300000000000008</v>
      </c>
      <c r="F98" s="140">
        <f t="shared" si="16"/>
        <v>-0.44999999999999929</v>
      </c>
      <c r="G98" s="139">
        <v>8.4</v>
      </c>
      <c r="H98" s="139">
        <f t="shared" si="17"/>
        <v>-0.29999999999999893</v>
      </c>
      <c r="I98" s="140">
        <v>8.5</v>
      </c>
      <c r="J98" s="140">
        <f t="shared" si="18"/>
        <v>-0.26999999999999957</v>
      </c>
      <c r="K98" s="139">
        <v>2.61</v>
      </c>
      <c r="L98" s="139">
        <f t="shared" si="19"/>
        <v>8.9999999999999858E-2</v>
      </c>
    </row>
    <row r="99" spans="2:12" ht="15" hidden="1" customHeight="1" outlineLevel="1" x14ac:dyDescent="0.25">
      <c r="B99" s="89" t="s">
        <v>43</v>
      </c>
      <c r="C99" s="139">
        <v>8.3484333051811106</v>
      </c>
      <c r="D99" s="139">
        <f t="shared" si="15"/>
        <v>-0.13011692927560681</v>
      </c>
      <c r="E99" s="140">
        <v>8.51</v>
      </c>
      <c r="F99" s="140">
        <f t="shared" si="16"/>
        <v>-0.26999999999999957</v>
      </c>
      <c r="G99" s="139">
        <v>8.7200000000000006</v>
      </c>
      <c r="H99" s="139">
        <f t="shared" si="17"/>
        <v>-0.4399999999999995</v>
      </c>
      <c r="I99" s="140">
        <v>9.1300000000000008</v>
      </c>
      <c r="J99" s="140">
        <f t="shared" si="18"/>
        <v>0.20000000000000107</v>
      </c>
      <c r="K99" s="139">
        <v>2.64</v>
      </c>
      <c r="L99" s="139">
        <f t="shared" si="19"/>
        <v>-0.10999999999999988</v>
      </c>
    </row>
    <row r="100" spans="2:12" ht="15" hidden="1" customHeight="1" outlineLevel="1" x14ac:dyDescent="0.25">
      <c r="B100" s="89" t="s">
        <v>44</v>
      </c>
      <c r="C100" s="139">
        <v>9.1952442241468244</v>
      </c>
      <c r="D100" s="139">
        <f t="shared" si="15"/>
        <v>0.2733815994746589</v>
      </c>
      <c r="E100" s="140">
        <v>9.6</v>
      </c>
      <c r="F100" s="140">
        <f t="shared" si="16"/>
        <v>9.9999999999997868E-3</v>
      </c>
      <c r="G100" s="139">
        <v>9.39</v>
      </c>
      <c r="H100" s="139">
        <f t="shared" si="17"/>
        <v>0.48000000000000043</v>
      </c>
      <c r="I100" s="140">
        <v>9.6999999999999993</v>
      </c>
      <c r="J100" s="140">
        <f t="shared" si="18"/>
        <v>0.23999999999999844</v>
      </c>
      <c r="K100" s="139">
        <v>2.68</v>
      </c>
      <c r="L100" s="139">
        <f t="shared" si="19"/>
        <v>0.31000000000000005</v>
      </c>
    </row>
    <row r="101" spans="2:12" collapsed="1" x14ac:dyDescent="0.25">
      <c r="B101" s="37">
        <v>2007</v>
      </c>
      <c r="C101" s="143">
        <v>7.9448414634885607</v>
      </c>
      <c r="D101" s="143">
        <f t="shared" si="15"/>
        <v>-0.10660970714706242</v>
      </c>
      <c r="E101" s="143">
        <v>8.5232466644042173</v>
      </c>
      <c r="F101" s="143">
        <f t="shared" si="16"/>
        <v>-6.3904544111387906E-2</v>
      </c>
      <c r="G101" s="143">
        <v>8.5343408828362701</v>
      </c>
      <c r="H101" s="143">
        <f t="shared" si="17"/>
        <v>-0.14722058882153455</v>
      </c>
      <c r="I101" s="143">
        <v>7.4199065558431485</v>
      </c>
      <c r="J101" s="143">
        <f t="shared" si="18"/>
        <v>-0.17561320864949526</v>
      </c>
      <c r="K101" s="143">
        <v>2.6882476247515856</v>
      </c>
      <c r="L101" s="143">
        <f t="shared" si="19"/>
        <v>0.13125616540036855</v>
      </c>
    </row>
    <row r="102" spans="2:12" ht="15" hidden="1" customHeight="1" outlineLevel="1" x14ac:dyDescent="0.25">
      <c r="B102" s="89" t="s">
        <v>33</v>
      </c>
      <c r="C102" s="139">
        <v>7.8535863971272892</v>
      </c>
      <c r="D102" s="144"/>
      <c r="E102" s="140">
        <v>8.1999999999999993</v>
      </c>
      <c r="F102" s="140"/>
      <c r="G102" s="139">
        <v>8.43</v>
      </c>
      <c r="H102" s="144"/>
      <c r="I102" s="140">
        <v>8.01</v>
      </c>
      <c r="J102" s="140"/>
      <c r="K102" s="139">
        <v>2.72</v>
      </c>
      <c r="L102" s="144"/>
    </row>
    <row r="103" spans="2:12" ht="15" hidden="1" customHeight="1" outlineLevel="1" x14ac:dyDescent="0.25">
      <c r="B103" s="89" t="s">
        <v>34</v>
      </c>
      <c r="C103" s="139">
        <v>8.2904838198813042</v>
      </c>
      <c r="D103" s="144"/>
      <c r="E103" s="140">
        <v>8.6999999999999993</v>
      </c>
      <c r="F103" s="140"/>
      <c r="G103" s="139">
        <v>8.91</v>
      </c>
      <c r="H103" s="144"/>
      <c r="I103" s="140">
        <v>8.1999999999999993</v>
      </c>
      <c r="J103" s="140"/>
      <c r="K103" s="139">
        <v>2.5299999999999998</v>
      </c>
      <c r="L103" s="144"/>
    </row>
    <row r="104" spans="2:12" ht="15" hidden="1" customHeight="1" outlineLevel="1" x14ac:dyDescent="0.25">
      <c r="B104" s="89" t="s">
        <v>35</v>
      </c>
      <c r="C104" s="139">
        <v>7.5615202484548449</v>
      </c>
      <c r="D104" s="144"/>
      <c r="E104" s="140">
        <v>7.96</v>
      </c>
      <c r="F104" s="140"/>
      <c r="G104" s="139">
        <v>7.99</v>
      </c>
      <c r="H104" s="144"/>
      <c r="I104" s="140">
        <v>7.13</v>
      </c>
      <c r="J104" s="140"/>
      <c r="K104" s="139">
        <v>2.58</v>
      </c>
      <c r="L104" s="144"/>
    </row>
    <row r="105" spans="2:12" ht="15" hidden="1" customHeight="1" outlineLevel="1" x14ac:dyDescent="0.25">
      <c r="B105" s="89" t="s">
        <v>36</v>
      </c>
      <c r="C105" s="139">
        <v>7.5167569827946696</v>
      </c>
      <c r="D105" s="144"/>
      <c r="E105" s="140">
        <v>8.0500000000000007</v>
      </c>
      <c r="F105" s="140"/>
      <c r="G105" s="139">
        <v>8.2799999999999994</v>
      </c>
      <c r="H105" s="144"/>
      <c r="I105" s="140">
        <v>6.79</v>
      </c>
      <c r="J105" s="140"/>
      <c r="K105" s="139">
        <v>2.65</v>
      </c>
      <c r="L105" s="144"/>
    </row>
    <row r="106" spans="2:12" ht="15" hidden="1" customHeight="1" outlineLevel="1" x14ac:dyDescent="0.25">
      <c r="B106" s="89" t="s">
        <v>37</v>
      </c>
      <c r="C106" s="139">
        <v>8.5323330813003402</v>
      </c>
      <c r="D106" s="144"/>
      <c r="E106" s="140">
        <v>9.52</v>
      </c>
      <c r="F106" s="140"/>
      <c r="G106" s="139">
        <v>9.3699999999999992</v>
      </c>
      <c r="H106" s="144"/>
      <c r="I106" s="140">
        <v>6.95</v>
      </c>
      <c r="J106" s="140"/>
      <c r="K106" s="139">
        <v>2.93</v>
      </c>
      <c r="L106" s="144"/>
    </row>
    <row r="107" spans="2:12" ht="15" hidden="1" customHeight="1" outlineLevel="1" x14ac:dyDescent="0.25">
      <c r="B107" s="89" t="s">
        <v>38</v>
      </c>
      <c r="C107" s="139">
        <v>8.2857186935611935</v>
      </c>
      <c r="D107" s="144"/>
      <c r="E107" s="140">
        <v>9.09</v>
      </c>
      <c r="F107" s="140"/>
      <c r="G107" s="139">
        <v>9.44</v>
      </c>
      <c r="H107" s="144"/>
      <c r="I107" s="140">
        <v>6.89</v>
      </c>
      <c r="J107" s="140"/>
      <c r="K107" s="139">
        <v>2.4700000000000002</v>
      </c>
      <c r="L107" s="144"/>
    </row>
    <row r="108" spans="2:12" ht="15" hidden="1" customHeight="1" outlineLevel="1" x14ac:dyDescent="0.25">
      <c r="B108" s="89" t="s">
        <v>39</v>
      </c>
      <c r="C108" s="139">
        <v>7.4944380279404124</v>
      </c>
      <c r="D108" s="144"/>
      <c r="E108" s="140">
        <v>7.95</v>
      </c>
      <c r="F108" s="140"/>
      <c r="G108" s="139">
        <v>8.41</v>
      </c>
      <c r="H108" s="144"/>
      <c r="I108" s="140">
        <v>6.88</v>
      </c>
      <c r="J108" s="140"/>
      <c r="K108" s="139">
        <v>2.23</v>
      </c>
      <c r="L108" s="144"/>
    </row>
    <row r="109" spans="2:12" ht="15" hidden="1" customHeight="1" outlineLevel="1" x14ac:dyDescent="0.25">
      <c r="B109" s="89" t="s">
        <v>40</v>
      </c>
      <c r="C109" s="139">
        <v>7.9424678133252566</v>
      </c>
      <c r="D109" s="144"/>
      <c r="E109" s="140">
        <v>8.5399999999999991</v>
      </c>
      <c r="F109" s="140"/>
      <c r="G109" s="139">
        <v>8.68</v>
      </c>
      <c r="H109" s="144"/>
      <c r="I109" s="140">
        <v>7.35</v>
      </c>
      <c r="J109" s="140"/>
      <c r="K109" s="139">
        <v>2.34</v>
      </c>
      <c r="L109" s="144"/>
    </row>
    <row r="110" spans="2:12" ht="15" hidden="1" customHeight="1" outlineLevel="1" x14ac:dyDescent="0.25">
      <c r="B110" s="89" t="s">
        <v>41</v>
      </c>
      <c r="C110" s="139">
        <v>7.5197519854800294</v>
      </c>
      <c r="D110" s="144"/>
      <c r="E110" s="140">
        <v>8.08</v>
      </c>
      <c r="F110" s="140"/>
      <c r="G110" s="139">
        <v>7.94</v>
      </c>
      <c r="H110" s="144"/>
      <c r="I110" s="140">
        <v>6.95</v>
      </c>
      <c r="J110" s="140"/>
      <c r="K110" s="139">
        <v>2.69</v>
      </c>
      <c r="L110" s="144"/>
    </row>
    <row r="111" spans="2:12" ht="15" hidden="1" customHeight="1" outlineLevel="1" x14ac:dyDescent="0.25">
      <c r="B111" s="89" t="s">
        <v>42</v>
      </c>
      <c r="C111" s="139">
        <v>8.2385084387826346</v>
      </c>
      <c r="D111" s="144"/>
      <c r="E111" s="140">
        <v>8.58</v>
      </c>
      <c r="F111" s="140"/>
      <c r="G111" s="139">
        <v>8.6999999999999993</v>
      </c>
      <c r="H111" s="144"/>
      <c r="I111" s="140">
        <v>8.77</v>
      </c>
      <c r="J111" s="140"/>
      <c r="K111" s="139">
        <v>2.52</v>
      </c>
      <c r="L111" s="144"/>
    </row>
    <row r="112" spans="2:12" ht="15" hidden="1" customHeight="1" outlineLevel="1" x14ac:dyDescent="0.25">
      <c r="B112" s="89" t="s">
        <v>43</v>
      </c>
      <c r="C112" s="139">
        <v>8.4785502344567174</v>
      </c>
      <c r="D112" s="144"/>
      <c r="E112" s="140">
        <v>8.7799999999999994</v>
      </c>
      <c r="F112" s="140"/>
      <c r="G112" s="139">
        <v>9.16</v>
      </c>
      <c r="H112" s="144"/>
      <c r="I112" s="140">
        <v>8.93</v>
      </c>
      <c r="J112" s="140"/>
      <c r="K112" s="139">
        <v>2.75</v>
      </c>
      <c r="L112" s="144"/>
    </row>
    <row r="113" spans="2:12" ht="15" hidden="1" customHeight="1" outlineLevel="1" x14ac:dyDescent="0.25">
      <c r="B113" s="89" t="s">
        <v>44</v>
      </c>
      <c r="C113" s="139">
        <v>8.9218626246721655</v>
      </c>
      <c r="D113" s="144"/>
      <c r="E113" s="140">
        <v>9.59</v>
      </c>
      <c r="F113" s="140"/>
      <c r="G113" s="139">
        <v>8.91</v>
      </c>
      <c r="H113" s="144"/>
      <c r="I113" s="140">
        <v>9.4600000000000009</v>
      </c>
      <c r="J113" s="140"/>
      <c r="K113" s="139">
        <v>2.37</v>
      </c>
      <c r="L113" s="144"/>
    </row>
    <row r="114" spans="2:12" collapsed="1" x14ac:dyDescent="0.25">
      <c r="B114" s="37">
        <v>2006</v>
      </c>
      <c r="C114" s="143">
        <v>8.0514511706356231</v>
      </c>
      <c r="D114" s="145"/>
      <c r="E114" s="143">
        <v>8.5871512085156052</v>
      </c>
      <c r="F114" s="143"/>
      <c r="G114" s="143">
        <v>8.6815614716578047</v>
      </c>
      <c r="H114" s="146"/>
      <c r="I114" s="143">
        <v>7.5955197644926438</v>
      </c>
      <c r="J114" s="143"/>
      <c r="K114" s="143">
        <v>2.5569914593512171</v>
      </c>
      <c r="L114" s="146"/>
    </row>
    <row r="115" spans="2:12" ht="15" customHeight="1" x14ac:dyDescent="0.25">
      <c r="B115" s="41" t="s">
        <v>46</v>
      </c>
      <c r="C115" s="41"/>
      <c r="D115" s="41"/>
      <c r="E115" s="41"/>
      <c r="F115" s="41"/>
      <c r="G115" s="41"/>
      <c r="H115" s="41"/>
      <c r="I115" s="42"/>
      <c r="J115" s="42"/>
      <c r="K115" s="42"/>
      <c r="L115" s="42"/>
    </row>
  </sheetData>
  <mergeCells count="7">
    <mergeCell ref="B115:H115"/>
    <mergeCell ref="B5:L5"/>
    <mergeCell ref="C6:D6"/>
    <mergeCell ref="E6:F6"/>
    <mergeCell ref="G6:H6"/>
    <mergeCell ref="I6:J6"/>
    <mergeCell ref="K6:L6"/>
  </mergeCells>
  <hyperlinks>
    <hyperlink ref="N9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3" customWidth="1"/>
    <col min="2" max="2" width="24.7109375" style="43" customWidth="1"/>
    <col min="3" max="6" width="10.7109375" style="43" customWidth="1"/>
    <col min="7" max="12" width="11.42578125" style="43"/>
    <col min="13" max="13" width="14.42578125" style="43" customWidth="1"/>
    <col min="14" max="256" width="11.42578125" style="43"/>
    <col min="257" max="257" width="13.5703125" style="43" customWidth="1"/>
    <col min="258" max="258" width="35.7109375" style="43" customWidth="1"/>
    <col min="259" max="260" width="12.85546875" style="43" customWidth="1"/>
    <col min="261" max="261" width="13.7109375" style="43" customWidth="1"/>
    <col min="262" max="262" width="10.7109375" style="43" customWidth="1"/>
    <col min="263" max="268" width="11.42578125" style="43"/>
    <col min="269" max="269" width="14.42578125" style="43" customWidth="1"/>
    <col min="270" max="512" width="11.42578125" style="43"/>
    <col min="513" max="513" width="13.5703125" style="43" customWidth="1"/>
    <col min="514" max="514" width="35.7109375" style="43" customWidth="1"/>
    <col min="515" max="516" width="12.85546875" style="43" customWidth="1"/>
    <col min="517" max="517" width="13.7109375" style="43" customWidth="1"/>
    <col min="518" max="518" width="10.7109375" style="43" customWidth="1"/>
    <col min="519" max="524" width="11.42578125" style="43"/>
    <col min="525" max="525" width="14.42578125" style="43" customWidth="1"/>
    <col min="526" max="768" width="11.42578125" style="43"/>
    <col min="769" max="769" width="13.5703125" style="43" customWidth="1"/>
    <col min="770" max="770" width="35.7109375" style="43" customWidth="1"/>
    <col min="771" max="772" width="12.85546875" style="43" customWidth="1"/>
    <col min="773" max="773" width="13.7109375" style="43" customWidth="1"/>
    <col min="774" max="774" width="10.7109375" style="43" customWidth="1"/>
    <col min="775" max="780" width="11.42578125" style="43"/>
    <col min="781" max="781" width="14.42578125" style="43" customWidth="1"/>
    <col min="782" max="1024" width="11.42578125" style="43"/>
    <col min="1025" max="1025" width="13.5703125" style="43" customWidth="1"/>
    <col min="1026" max="1026" width="35.7109375" style="43" customWidth="1"/>
    <col min="1027" max="1028" width="12.85546875" style="43" customWidth="1"/>
    <col min="1029" max="1029" width="13.7109375" style="43" customWidth="1"/>
    <col min="1030" max="1030" width="10.7109375" style="43" customWidth="1"/>
    <col min="1031" max="1036" width="11.42578125" style="43"/>
    <col min="1037" max="1037" width="14.42578125" style="43" customWidth="1"/>
    <col min="1038" max="1280" width="11.42578125" style="43"/>
    <col min="1281" max="1281" width="13.5703125" style="43" customWidth="1"/>
    <col min="1282" max="1282" width="35.7109375" style="43" customWidth="1"/>
    <col min="1283" max="1284" width="12.85546875" style="43" customWidth="1"/>
    <col min="1285" max="1285" width="13.7109375" style="43" customWidth="1"/>
    <col min="1286" max="1286" width="10.7109375" style="43" customWidth="1"/>
    <col min="1287" max="1292" width="11.42578125" style="43"/>
    <col min="1293" max="1293" width="14.42578125" style="43" customWidth="1"/>
    <col min="1294" max="1536" width="11.42578125" style="43"/>
    <col min="1537" max="1537" width="13.5703125" style="43" customWidth="1"/>
    <col min="1538" max="1538" width="35.7109375" style="43" customWidth="1"/>
    <col min="1539" max="1540" width="12.85546875" style="43" customWidth="1"/>
    <col min="1541" max="1541" width="13.7109375" style="43" customWidth="1"/>
    <col min="1542" max="1542" width="10.7109375" style="43" customWidth="1"/>
    <col min="1543" max="1548" width="11.42578125" style="43"/>
    <col min="1549" max="1549" width="14.42578125" style="43" customWidth="1"/>
    <col min="1550" max="1792" width="11.42578125" style="43"/>
    <col min="1793" max="1793" width="13.5703125" style="43" customWidth="1"/>
    <col min="1794" max="1794" width="35.7109375" style="43" customWidth="1"/>
    <col min="1795" max="1796" width="12.85546875" style="43" customWidth="1"/>
    <col min="1797" max="1797" width="13.7109375" style="43" customWidth="1"/>
    <col min="1798" max="1798" width="10.7109375" style="43" customWidth="1"/>
    <col min="1799" max="1804" width="11.42578125" style="43"/>
    <col min="1805" max="1805" width="14.42578125" style="43" customWidth="1"/>
    <col min="1806" max="2048" width="11.42578125" style="43"/>
    <col min="2049" max="2049" width="13.5703125" style="43" customWidth="1"/>
    <col min="2050" max="2050" width="35.7109375" style="43" customWidth="1"/>
    <col min="2051" max="2052" width="12.85546875" style="43" customWidth="1"/>
    <col min="2053" max="2053" width="13.7109375" style="43" customWidth="1"/>
    <col min="2054" max="2054" width="10.7109375" style="43" customWidth="1"/>
    <col min="2055" max="2060" width="11.42578125" style="43"/>
    <col min="2061" max="2061" width="14.42578125" style="43" customWidth="1"/>
    <col min="2062" max="2304" width="11.42578125" style="43"/>
    <col min="2305" max="2305" width="13.5703125" style="43" customWidth="1"/>
    <col min="2306" max="2306" width="35.7109375" style="43" customWidth="1"/>
    <col min="2307" max="2308" width="12.85546875" style="43" customWidth="1"/>
    <col min="2309" max="2309" width="13.7109375" style="43" customWidth="1"/>
    <col min="2310" max="2310" width="10.7109375" style="43" customWidth="1"/>
    <col min="2311" max="2316" width="11.42578125" style="43"/>
    <col min="2317" max="2317" width="14.42578125" style="43" customWidth="1"/>
    <col min="2318" max="2560" width="11.42578125" style="43"/>
    <col min="2561" max="2561" width="13.5703125" style="43" customWidth="1"/>
    <col min="2562" max="2562" width="35.7109375" style="43" customWidth="1"/>
    <col min="2563" max="2564" width="12.85546875" style="43" customWidth="1"/>
    <col min="2565" max="2565" width="13.7109375" style="43" customWidth="1"/>
    <col min="2566" max="2566" width="10.7109375" style="43" customWidth="1"/>
    <col min="2567" max="2572" width="11.42578125" style="43"/>
    <col min="2573" max="2573" width="14.42578125" style="43" customWidth="1"/>
    <col min="2574" max="2816" width="11.42578125" style="43"/>
    <col min="2817" max="2817" width="13.5703125" style="43" customWidth="1"/>
    <col min="2818" max="2818" width="35.7109375" style="43" customWidth="1"/>
    <col min="2819" max="2820" width="12.85546875" style="43" customWidth="1"/>
    <col min="2821" max="2821" width="13.7109375" style="43" customWidth="1"/>
    <col min="2822" max="2822" width="10.7109375" style="43" customWidth="1"/>
    <col min="2823" max="2828" width="11.42578125" style="43"/>
    <col min="2829" max="2829" width="14.42578125" style="43" customWidth="1"/>
    <col min="2830" max="3072" width="11.42578125" style="43"/>
    <col min="3073" max="3073" width="13.5703125" style="43" customWidth="1"/>
    <col min="3074" max="3074" width="35.7109375" style="43" customWidth="1"/>
    <col min="3075" max="3076" width="12.85546875" style="43" customWidth="1"/>
    <col min="3077" max="3077" width="13.7109375" style="43" customWidth="1"/>
    <col min="3078" max="3078" width="10.7109375" style="43" customWidth="1"/>
    <col min="3079" max="3084" width="11.42578125" style="43"/>
    <col min="3085" max="3085" width="14.42578125" style="43" customWidth="1"/>
    <col min="3086" max="3328" width="11.42578125" style="43"/>
    <col min="3329" max="3329" width="13.5703125" style="43" customWidth="1"/>
    <col min="3330" max="3330" width="35.7109375" style="43" customWidth="1"/>
    <col min="3331" max="3332" width="12.85546875" style="43" customWidth="1"/>
    <col min="3333" max="3333" width="13.7109375" style="43" customWidth="1"/>
    <col min="3334" max="3334" width="10.7109375" style="43" customWidth="1"/>
    <col min="3335" max="3340" width="11.42578125" style="43"/>
    <col min="3341" max="3341" width="14.42578125" style="43" customWidth="1"/>
    <col min="3342" max="3584" width="11.42578125" style="43"/>
    <col min="3585" max="3585" width="13.5703125" style="43" customWidth="1"/>
    <col min="3586" max="3586" width="35.7109375" style="43" customWidth="1"/>
    <col min="3587" max="3588" width="12.85546875" style="43" customWidth="1"/>
    <col min="3589" max="3589" width="13.7109375" style="43" customWidth="1"/>
    <col min="3590" max="3590" width="10.7109375" style="43" customWidth="1"/>
    <col min="3591" max="3596" width="11.42578125" style="43"/>
    <col min="3597" max="3597" width="14.42578125" style="43" customWidth="1"/>
    <col min="3598" max="3840" width="11.42578125" style="43"/>
    <col min="3841" max="3841" width="13.5703125" style="43" customWidth="1"/>
    <col min="3842" max="3842" width="35.7109375" style="43" customWidth="1"/>
    <col min="3843" max="3844" width="12.85546875" style="43" customWidth="1"/>
    <col min="3845" max="3845" width="13.7109375" style="43" customWidth="1"/>
    <col min="3846" max="3846" width="10.7109375" style="43" customWidth="1"/>
    <col min="3847" max="3852" width="11.42578125" style="43"/>
    <col min="3853" max="3853" width="14.42578125" style="43" customWidth="1"/>
    <col min="3854" max="4096" width="11.42578125" style="43"/>
    <col min="4097" max="4097" width="13.5703125" style="43" customWidth="1"/>
    <col min="4098" max="4098" width="35.7109375" style="43" customWidth="1"/>
    <col min="4099" max="4100" width="12.85546875" style="43" customWidth="1"/>
    <col min="4101" max="4101" width="13.7109375" style="43" customWidth="1"/>
    <col min="4102" max="4102" width="10.7109375" style="43" customWidth="1"/>
    <col min="4103" max="4108" width="11.42578125" style="43"/>
    <col min="4109" max="4109" width="14.42578125" style="43" customWidth="1"/>
    <col min="4110" max="4352" width="11.42578125" style="43"/>
    <col min="4353" max="4353" width="13.5703125" style="43" customWidth="1"/>
    <col min="4354" max="4354" width="35.7109375" style="43" customWidth="1"/>
    <col min="4355" max="4356" width="12.85546875" style="43" customWidth="1"/>
    <col min="4357" max="4357" width="13.7109375" style="43" customWidth="1"/>
    <col min="4358" max="4358" width="10.7109375" style="43" customWidth="1"/>
    <col min="4359" max="4364" width="11.42578125" style="43"/>
    <col min="4365" max="4365" width="14.42578125" style="43" customWidth="1"/>
    <col min="4366" max="4608" width="11.42578125" style="43"/>
    <col min="4609" max="4609" width="13.5703125" style="43" customWidth="1"/>
    <col min="4610" max="4610" width="35.7109375" style="43" customWidth="1"/>
    <col min="4611" max="4612" width="12.85546875" style="43" customWidth="1"/>
    <col min="4613" max="4613" width="13.7109375" style="43" customWidth="1"/>
    <col min="4614" max="4614" width="10.7109375" style="43" customWidth="1"/>
    <col min="4615" max="4620" width="11.42578125" style="43"/>
    <col min="4621" max="4621" width="14.42578125" style="43" customWidth="1"/>
    <col min="4622" max="4864" width="11.42578125" style="43"/>
    <col min="4865" max="4865" width="13.5703125" style="43" customWidth="1"/>
    <col min="4866" max="4866" width="35.7109375" style="43" customWidth="1"/>
    <col min="4867" max="4868" width="12.85546875" style="43" customWidth="1"/>
    <col min="4869" max="4869" width="13.7109375" style="43" customWidth="1"/>
    <col min="4870" max="4870" width="10.7109375" style="43" customWidth="1"/>
    <col min="4871" max="4876" width="11.42578125" style="43"/>
    <col min="4877" max="4877" width="14.42578125" style="43" customWidth="1"/>
    <col min="4878" max="5120" width="11.42578125" style="43"/>
    <col min="5121" max="5121" width="13.5703125" style="43" customWidth="1"/>
    <col min="5122" max="5122" width="35.7109375" style="43" customWidth="1"/>
    <col min="5123" max="5124" width="12.85546875" style="43" customWidth="1"/>
    <col min="5125" max="5125" width="13.7109375" style="43" customWidth="1"/>
    <col min="5126" max="5126" width="10.7109375" style="43" customWidth="1"/>
    <col min="5127" max="5132" width="11.42578125" style="43"/>
    <col min="5133" max="5133" width="14.42578125" style="43" customWidth="1"/>
    <col min="5134" max="5376" width="11.42578125" style="43"/>
    <col min="5377" max="5377" width="13.5703125" style="43" customWidth="1"/>
    <col min="5378" max="5378" width="35.7109375" style="43" customWidth="1"/>
    <col min="5379" max="5380" width="12.85546875" style="43" customWidth="1"/>
    <col min="5381" max="5381" width="13.7109375" style="43" customWidth="1"/>
    <col min="5382" max="5382" width="10.7109375" style="43" customWidth="1"/>
    <col min="5383" max="5388" width="11.42578125" style="43"/>
    <col min="5389" max="5389" width="14.42578125" style="43" customWidth="1"/>
    <col min="5390" max="5632" width="11.42578125" style="43"/>
    <col min="5633" max="5633" width="13.5703125" style="43" customWidth="1"/>
    <col min="5634" max="5634" width="35.7109375" style="43" customWidth="1"/>
    <col min="5635" max="5636" width="12.85546875" style="43" customWidth="1"/>
    <col min="5637" max="5637" width="13.7109375" style="43" customWidth="1"/>
    <col min="5638" max="5638" width="10.7109375" style="43" customWidth="1"/>
    <col min="5639" max="5644" width="11.42578125" style="43"/>
    <col min="5645" max="5645" width="14.42578125" style="43" customWidth="1"/>
    <col min="5646" max="5888" width="11.42578125" style="43"/>
    <col min="5889" max="5889" width="13.5703125" style="43" customWidth="1"/>
    <col min="5890" max="5890" width="35.7109375" style="43" customWidth="1"/>
    <col min="5891" max="5892" width="12.85546875" style="43" customWidth="1"/>
    <col min="5893" max="5893" width="13.7109375" style="43" customWidth="1"/>
    <col min="5894" max="5894" width="10.7109375" style="43" customWidth="1"/>
    <col min="5895" max="5900" width="11.42578125" style="43"/>
    <col min="5901" max="5901" width="14.42578125" style="43" customWidth="1"/>
    <col min="5902" max="6144" width="11.42578125" style="43"/>
    <col min="6145" max="6145" width="13.5703125" style="43" customWidth="1"/>
    <col min="6146" max="6146" width="35.7109375" style="43" customWidth="1"/>
    <col min="6147" max="6148" width="12.85546875" style="43" customWidth="1"/>
    <col min="6149" max="6149" width="13.7109375" style="43" customWidth="1"/>
    <col min="6150" max="6150" width="10.7109375" style="43" customWidth="1"/>
    <col min="6151" max="6156" width="11.42578125" style="43"/>
    <col min="6157" max="6157" width="14.42578125" style="43" customWidth="1"/>
    <col min="6158" max="6400" width="11.42578125" style="43"/>
    <col min="6401" max="6401" width="13.5703125" style="43" customWidth="1"/>
    <col min="6402" max="6402" width="35.7109375" style="43" customWidth="1"/>
    <col min="6403" max="6404" width="12.85546875" style="43" customWidth="1"/>
    <col min="6405" max="6405" width="13.7109375" style="43" customWidth="1"/>
    <col min="6406" max="6406" width="10.7109375" style="43" customWidth="1"/>
    <col min="6407" max="6412" width="11.42578125" style="43"/>
    <col min="6413" max="6413" width="14.42578125" style="43" customWidth="1"/>
    <col min="6414" max="6656" width="11.42578125" style="43"/>
    <col min="6657" max="6657" width="13.5703125" style="43" customWidth="1"/>
    <col min="6658" max="6658" width="35.7109375" style="43" customWidth="1"/>
    <col min="6659" max="6660" width="12.85546875" style="43" customWidth="1"/>
    <col min="6661" max="6661" width="13.7109375" style="43" customWidth="1"/>
    <col min="6662" max="6662" width="10.7109375" style="43" customWidth="1"/>
    <col min="6663" max="6668" width="11.42578125" style="43"/>
    <col min="6669" max="6669" width="14.42578125" style="43" customWidth="1"/>
    <col min="6670" max="6912" width="11.42578125" style="43"/>
    <col min="6913" max="6913" width="13.5703125" style="43" customWidth="1"/>
    <col min="6914" max="6914" width="35.7109375" style="43" customWidth="1"/>
    <col min="6915" max="6916" width="12.85546875" style="43" customWidth="1"/>
    <col min="6917" max="6917" width="13.7109375" style="43" customWidth="1"/>
    <col min="6918" max="6918" width="10.7109375" style="43" customWidth="1"/>
    <col min="6919" max="6924" width="11.42578125" style="43"/>
    <col min="6925" max="6925" width="14.42578125" style="43" customWidth="1"/>
    <col min="6926" max="7168" width="11.42578125" style="43"/>
    <col min="7169" max="7169" width="13.5703125" style="43" customWidth="1"/>
    <col min="7170" max="7170" width="35.7109375" style="43" customWidth="1"/>
    <col min="7171" max="7172" width="12.85546875" style="43" customWidth="1"/>
    <col min="7173" max="7173" width="13.7109375" style="43" customWidth="1"/>
    <col min="7174" max="7174" width="10.7109375" style="43" customWidth="1"/>
    <col min="7175" max="7180" width="11.42578125" style="43"/>
    <col min="7181" max="7181" width="14.42578125" style="43" customWidth="1"/>
    <col min="7182" max="7424" width="11.42578125" style="43"/>
    <col min="7425" max="7425" width="13.5703125" style="43" customWidth="1"/>
    <col min="7426" max="7426" width="35.7109375" style="43" customWidth="1"/>
    <col min="7427" max="7428" width="12.85546875" style="43" customWidth="1"/>
    <col min="7429" max="7429" width="13.7109375" style="43" customWidth="1"/>
    <col min="7430" max="7430" width="10.7109375" style="43" customWidth="1"/>
    <col min="7431" max="7436" width="11.42578125" style="43"/>
    <col min="7437" max="7437" width="14.42578125" style="43" customWidth="1"/>
    <col min="7438" max="7680" width="11.42578125" style="43"/>
    <col min="7681" max="7681" width="13.5703125" style="43" customWidth="1"/>
    <col min="7682" max="7682" width="35.7109375" style="43" customWidth="1"/>
    <col min="7683" max="7684" width="12.85546875" style="43" customWidth="1"/>
    <col min="7685" max="7685" width="13.7109375" style="43" customWidth="1"/>
    <col min="7686" max="7686" width="10.7109375" style="43" customWidth="1"/>
    <col min="7687" max="7692" width="11.42578125" style="43"/>
    <col min="7693" max="7693" width="14.42578125" style="43" customWidth="1"/>
    <col min="7694" max="7936" width="11.42578125" style="43"/>
    <col min="7937" max="7937" width="13.5703125" style="43" customWidth="1"/>
    <col min="7938" max="7938" width="35.7109375" style="43" customWidth="1"/>
    <col min="7939" max="7940" width="12.85546875" style="43" customWidth="1"/>
    <col min="7941" max="7941" width="13.7109375" style="43" customWidth="1"/>
    <col min="7942" max="7942" width="10.7109375" style="43" customWidth="1"/>
    <col min="7943" max="7948" width="11.42578125" style="43"/>
    <col min="7949" max="7949" width="14.42578125" style="43" customWidth="1"/>
    <col min="7950" max="8192" width="11.42578125" style="43"/>
    <col min="8193" max="8193" width="13.5703125" style="43" customWidth="1"/>
    <col min="8194" max="8194" width="35.7109375" style="43" customWidth="1"/>
    <col min="8195" max="8196" width="12.85546875" style="43" customWidth="1"/>
    <col min="8197" max="8197" width="13.7109375" style="43" customWidth="1"/>
    <col min="8198" max="8198" width="10.7109375" style="43" customWidth="1"/>
    <col min="8199" max="8204" width="11.42578125" style="43"/>
    <col min="8205" max="8205" width="14.42578125" style="43" customWidth="1"/>
    <col min="8206" max="8448" width="11.42578125" style="43"/>
    <col min="8449" max="8449" width="13.5703125" style="43" customWidth="1"/>
    <col min="8450" max="8450" width="35.7109375" style="43" customWidth="1"/>
    <col min="8451" max="8452" width="12.85546875" style="43" customWidth="1"/>
    <col min="8453" max="8453" width="13.7109375" style="43" customWidth="1"/>
    <col min="8454" max="8454" width="10.7109375" style="43" customWidth="1"/>
    <col min="8455" max="8460" width="11.42578125" style="43"/>
    <col min="8461" max="8461" width="14.42578125" style="43" customWidth="1"/>
    <col min="8462" max="8704" width="11.42578125" style="43"/>
    <col min="8705" max="8705" width="13.5703125" style="43" customWidth="1"/>
    <col min="8706" max="8706" width="35.7109375" style="43" customWidth="1"/>
    <col min="8707" max="8708" width="12.85546875" style="43" customWidth="1"/>
    <col min="8709" max="8709" width="13.7109375" style="43" customWidth="1"/>
    <col min="8710" max="8710" width="10.7109375" style="43" customWidth="1"/>
    <col min="8711" max="8716" width="11.42578125" style="43"/>
    <col min="8717" max="8717" width="14.42578125" style="43" customWidth="1"/>
    <col min="8718" max="8960" width="11.42578125" style="43"/>
    <col min="8961" max="8961" width="13.5703125" style="43" customWidth="1"/>
    <col min="8962" max="8962" width="35.7109375" style="43" customWidth="1"/>
    <col min="8963" max="8964" width="12.85546875" style="43" customWidth="1"/>
    <col min="8965" max="8965" width="13.7109375" style="43" customWidth="1"/>
    <col min="8966" max="8966" width="10.7109375" style="43" customWidth="1"/>
    <col min="8967" max="8972" width="11.42578125" style="43"/>
    <col min="8973" max="8973" width="14.42578125" style="43" customWidth="1"/>
    <col min="8974" max="9216" width="11.42578125" style="43"/>
    <col min="9217" max="9217" width="13.5703125" style="43" customWidth="1"/>
    <col min="9218" max="9218" width="35.7109375" style="43" customWidth="1"/>
    <col min="9219" max="9220" width="12.85546875" style="43" customWidth="1"/>
    <col min="9221" max="9221" width="13.7109375" style="43" customWidth="1"/>
    <col min="9222" max="9222" width="10.7109375" style="43" customWidth="1"/>
    <col min="9223" max="9228" width="11.42578125" style="43"/>
    <col min="9229" max="9229" width="14.42578125" style="43" customWidth="1"/>
    <col min="9230" max="9472" width="11.42578125" style="43"/>
    <col min="9473" max="9473" width="13.5703125" style="43" customWidth="1"/>
    <col min="9474" max="9474" width="35.7109375" style="43" customWidth="1"/>
    <col min="9475" max="9476" width="12.85546875" style="43" customWidth="1"/>
    <col min="9477" max="9477" width="13.7109375" style="43" customWidth="1"/>
    <col min="9478" max="9478" width="10.7109375" style="43" customWidth="1"/>
    <col min="9479" max="9484" width="11.42578125" style="43"/>
    <col min="9485" max="9485" width="14.42578125" style="43" customWidth="1"/>
    <col min="9486" max="9728" width="11.42578125" style="43"/>
    <col min="9729" max="9729" width="13.5703125" style="43" customWidth="1"/>
    <col min="9730" max="9730" width="35.7109375" style="43" customWidth="1"/>
    <col min="9731" max="9732" width="12.85546875" style="43" customWidth="1"/>
    <col min="9733" max="9733" width="13.7109375" style="43" customWidth="1"/>
    <col min="9734" max="9734" width="10.7109375" style="43" customWidth="1"/>
    <col min="9735" max="9740" width="11.42578125" style="43"/>
    <col min="9741" max="9741" width="14.42578125" style="43" customWidth="1"/>
    <col min="9742" max="9984" width="11.42578125" style="43"/>
    <col min="9985" max="9985" width="13.5703125" style="43" customWidth="1"/>
    <col min="9986" max="9986" width="35.7109375" style="43" customWidth="1"/>
    <col min="9987" max="9988" width="12.85546875" style="43" customWidth="1"/>
    <col min="9989" max="9989" width="13.7109375" style="43" customWidth="1"/>
    <col min="9990" max="9990" width="10.7109375" style="43" customWidth="1"/>
    <col min="9991" max="9996" width="11.42578125" style="43"/>
    <col min="9997" max="9997" width="14.42578125" style="43" customWidth="1"/>
    <col min="9998" max="10240" width="11.42578125" style="43"/>
    <col min="10241" max="10241" width="13.5703125" style="43" customWidth="1"/>
    <col min="10242" max="10242" width="35.7109375" style="43" customWidth="1"/>
    <col min="10243" max="10244" width="12.85546875" style="43" customWidth="1"/>
    <col min="10245" max="10245" width="13.7109375" style="43" customWidth="1"/>
    <col min="10246" max="10246" width="10.7109375" style="43" customWidth="1"/>
    <col min="10247" max="10252" width="11.42578125" style="43"/>
    <col min="10253" max="10253" width="14.42578125" style="43" customWidth="1"/>
    <col min="10254" max="10496" width="11.42578125" style="43"/>
    <col min="10497" max="10497" width="13.5703125" style="43" customWidth="1"/>
    <col min="10498" max="10498" width="35.7109375" style="43" customWidth="1"/>
    <col min="10499" max="10500" width="12.85546875" style="43" customWidth="1"/>
    <col min="10501" max="10501" width="13.7109375" style="43" customWidth="1"/>
    <col min="10502" max="10502" width="10.7109375" style="43" customWidth="1"/>
    <col min="10503" max="10508" width="11.42578125" style="43"/>
    <col min="10509" max="10509" width="14.42578125" style="43" customWidth="1"/>
    <col min="10510" max="10752" width="11.42578125" style="43"/>
    <col min="10753" max="10753" width="13.5703125" style="43" customWidth="1"/>
    <col min="10754" max="10754" width="35.7109375" style="43" customWidth="1"/>
    <col min="10755" max="10756" width="12.85546875" style="43" customWidth="1"/>
    <col min="10757" max="10757" width="13.7109375" style="43" customWidth="1"/>
    <col min="10758" max="10758" width="10.7109375" style="43" customWidth="1"/>
    <col min="10759" max="10764" width="11.42578125" style="43"/>
    <col min="10765" max="10765" width="14.42578125" style="43" customWidth="1"/>
    <col min="10766" max="11008" width="11.42578125" style="43"/>
    <col min="11009" max="11009" width="13.5703125" style="43" customWidth="1"/>
    <col min="11010" max="11010" width="35.7109375" style="43" customWidth="1"/>
    <col min="11011" max="11012" width="12.85546875" style="43" customWidth="1"/>
    <col min="11013" max="11013" width="13.7109375" style="43" customWidth="1"/>
    <col min="11014" max="11014" width="10.7109375" style="43" customWidth="1"/>
    <col min="11015" max="11020" width="11.42578125" style="43"/>
    <col min="11021" max="11021" width="14.42578125" style="43" customWidth="1"/>
    <col min="11022" max="11264" width="11.42578125" style="43"/>
    <col min="11265" max="11265" width="13.5703125" style="43" customWidth="1"/>
    <col min="11266" max="11266" width="35.7109375" style="43" customWidth="1"/>
    <col min="11267" max="11268" width="12.85546875" style="43" customWidth="1"/>
    <col min="11269" max="11269" width="13.7109375" style="43" customWidth="1"/>
    <col min="11270" max="11270" width="10.7109375" style="43" customWidth="1"/>
    <col min="11271" max="11276" width="11.42578125" style="43"/>
    <col min="11277" max="11277" width="14.42578125" style="43" customWidth="1"/>
    <col min="11278" max="11520" width="11.42578125" style="43"/>
    <col min="11521" max="11521" width="13.5703125" style="43" customWidth="1"/>
    <col min="11522" max="11522" width="35.7109375" style="43" customWidth="1"/>
    <col min="11523" max="11524" width="12.85546875" style="43" customWidth="1"/>
    <col min="11525" max="11525" width="13.7109375" style="43" customWidth="1"/>
    <col min="11526" max="11526" width="10.7109375" style="43" customWidth="1"/>
    <col min="11527" max="11532" width="11.42578125" style="43"/>
    <col min="11533" max="11533" width="14.42578125" style="43" customWidth="1"/>
    <col min="11534" max="11776" width="11.42578125" style="43"/>
    <col min="11777" max="11777" width="13.5703125" style="43" customWidth="1"/>
    <col min="11778" max="11778" width="35.7109375" style="43" customWidth="1"/>
    <col min="11779" max="11780" width="12.85546875" style="43" customWidth="1"/>
    <col min="11781" max="11781" width="13.7109375" style="43" customWidth="1"/>
    <col min="11782" max="11782" width="10.7109375" style="43" customWidth="1"/>
    <col min="11783" max="11788" width="11.42578125" style="43"/>
    <col min="11789" max="11789" width="14.42578125" style="43" customWidth="1"/>
    <col min="11790" max="12032" width="11.42578125" style="43"/>
    <col min="12033" max="12033" width="13.5703125" style="43" customWidth="1"/>
    <col min="12034" max="12034" width="35.7109375" style="43" customWidth="1"/>
    <col min="12035" max="12036" width="12.85546875" style="43" customWidth="1"/>
    <col min="12037" max="12037" width="13.7109375" style="43" customWidth="1"/>
    <col min="12038" max="12038" width="10.7109375" style="43" customWidth="1"/>
    <col min="12039" max="12044" width="11.42578125" style="43"/>
    <col min="12045" max="12045" width="14.42578125" style="43" customWidth="1"/>
    <col min="12046" max="12288" width="11.42578125" style="43"/>
    <col min="12289" max="12289" width="13.5703125" style="43" customWidth="1"/>
    <col min="12290" max="12290" width="35.7109375" style="43" customWidth="1"/>
    <col min="12291" max="12292" width="12.85546875" style="43" customWidth="1"/>
    <col min="12293" max="12293" width="13.7109375" style="43" customWidth="1"/>
    <col min="12294" max="12294" width="10.7109375" style="43" customWidth="1"/>
    <col min="12295" max="12300" width="11.42578125" style="43"/>
    <col min="12301" max="12301" width="14.42578125" style="43" customWidth="1"/>
    <col min="12302" max="12544" width="11.42578125" style="43"/>
    <col min="12545" max="12545" width="13.5703125" style="43" customWidth="1"/>
    <col min="12546" max="12546" width="35.7109375" style="43" customWidth="1"/>
    <col min="12547" max="12548" width="12.85546875" style="43" customWidth="1"/>
    <col min="12549" max="12549" width="13.7109375" style="43" customWidth="1"/>
    <col min="12550" max="12550" width="10.7109375" style="43" customWidth="1"/>
    <col min="12551" max="12556" width="11.42578125" style="43"/>
    <col min="12557" max="12557" width="14.42578125" style="43" customWidth="1"/>
    <col min="12558" max="12800" width="11.42578125" style="43"/>
    <col min="12801" max="12801" width="13.5703125" style="43" customWidth="1"/>
    <col min="12802" max="12802" width="35.7109375" style="43" customWidth="1"/>
    <col min="12803" max="12804" width="12.85546875" style="43" customWidth="1"/>
    <col min="12805" max="12805" width="13.7109375" style="43" customWidth="1"/>
    <col min="12806" max="12806" width="10.7109375" style="43" customWidth="1"/>
    <col min="12807" max="12812" width="11.42578125" style="43"/>
    <col min="12813" max="12813" width="14.42578125" style="43" customWidth="1"/>
    <col min="12814" max="13056" width="11.42578125" style="43"/>
    <col min="13057" max="13057" width="13.5703125" style="43" customWidth="1"/>
    <col min="13058" max="13058" width="35.7109375" style="43" customWidth="1"/>
    <col min="13059" max="13060" width="12.85546875" style="43" customWidth="1"/>
    <col min="13061" max="13061" width="13.7109375" style="43" customWidth="1"/>
    <col min="13062" max="13062" width="10.7109375" style="43" customWidth="1"/>
    <col min="13063" max="13068" width="11.42578125" style="43"/>
    <col min="13069" max="13069" width="14.42578125" style="43" customWidth="1"/>
    <col min="13070" max="13312" width="11.42578125" style="43"/>
    <col min="13313" max="13313" width="13.5703125" style="43" customWidth="1"/>
    <col min="13314" max="13314" width="35.7109375" style="43" customWidth="1"/>
    <col min="13315" max="13316" width="12.85546875" style="43" customWidth="1"/>
    <col min="13317" max="13317" width="13.7109375" style="43" customWidth="1"/>
    <col min="13318" max="13318" width="10.7109375" style="43" customWidth="1"/>
    <col min="13319" max="13324" width="11.42578125" style="43"/>
    <col min="13325" max="13325" width="14.42578125" style="43" customWidth="1"/>
    <col min="13326" max="13568" width="11.42578125" style="43"/>
    <col min="13569" max="13569" width="13.5703125" style="43" customWidth="1"/>
    <col min="13570" max="13570" width="35.7109375" style="43" customWidth="1"/>
    <col min="13571" max="13572" width="12.85546875" style="43" customWidth="1"/>
    <col min="13573" max="13573" width="13.7109375" style="43" customWidth="1"/>
    <col min="13574" max="13574" width="10.7109375" style="43" customWidth="1"/>
    <col min="13575" max="13580" width="11.42578125" style="43"/>
    <col min="13581" max="13581" width="14.42578125" style="43" customWidth="1"/>
    <col min="13582" max="13824" width="11.42578125" style="43"/>
    <col min="13825" max="13825" width="13.5703125" style="43" customWidth="1"/>
    <col min="13826" max="13826" width="35.7109375" style="43" customWidth="1"/>
    <col min="13827" max="13828" width="12.85546875" style="43" customWidth="1"/>
    <col min="13829" max="13829" width="13.7109375" style="43" customWidth="1"/>
    <col min="13830" max="13830" width="10.7109375" style="43" customWidth="1"/>
    <col min="13831" max="13836" width="11.42578125" style="43"/>
    <col min="13837" max="13837" width="14.42578125" style="43" customWidth="1"/>
    <col min="13838" max="14080" width="11.42578125" style="43"/>
    <col min="14081" max="14081" width="13.5703125" style="43" customWidth="1"/>
    <col min="14082" max="14082" width="35.7109375" style="43" customWidth="1"/>
    <col min="14083" max="14084" width="12.85546875" style="43" customWidth="1"/>
    <col min="14085" max="14085" width="13.7109375" style="43" customWidth="1"/>
    <col min="14086" max="14086" width="10.7109375" style="43" customWidth="1"/>
    <col min="14087" max="14092" width="11.42578125" style="43"/>
    <col min="14093" max="14093" width="14.42578125" style="43" customWidth="1"/>
    <col min="14094" max="14336" width="11.42578125" style="43"/>
    <col min="14337" max="14337" width="13.5703125" style="43" customWidth="1"/>
    <col min="14338" max="14338" width="35.7109375" style="43" customWidth="1"/>
    <col min="14339" max="14340" width="12.85546875" style="43" customWidth="1"/>
    <col min="14341" max="14341" width="13.7109375" style="43" customWidth="1"/>
    <col min="14342" max="14342" width="10.7109375" style="43" customWidth="1"/>
    <col min="14343" max="14348" width="11.42578125" style="43"/>
    <col min="14349" max="14349" width="14.42578125" style="43" customWidth="1"/>
    <col min="14350" max="14592" width="11.42578125" style="43"/>
    <col min="14593" max="14593" width="13.5703125" style="43" customWidth="1"/>
    <col min="14594" max="14594" width="35.7109375" style="43" customWidth="1"/>
    <col min="14595" max="14596" width="12.85546875" style="43" customWidth="1"/>
    <col min="14597" max="14597" width="13.7109375" style="43" customWidth="1"/>
    <col min="14598" max="14598" width="10.7109375" style="43" customWidth="1"/>
    <col min="14599" max="14604" width="11.42578125" style="43"/>
    <col min="14605" max="14605" width="14.42578125" style="43" customWidth="1"/>
    <col min="14606" max="14848" width="11.42578125" style="43"/>
    <col min="14849" max="14849" width="13.5703125" style="43" customWidth="1"/>
    <col min="14850" max="14850" width="35.7109375" style="43" customWidth="1"/>
    <col min="14851" max="14852" width="12.85546875" style="43" customWidth="1"/>
    <col min="14853" max="14853" width="13.7109375" style="43" customWidth="1"/>
    <col min="14854" max="14854" width="10.7109375" style="43" customWidth="1"/>
    <col min="14855" max="14860" width="11.42578125" style="43"/>
    <col min="14861" max="14861" width="14.42578125" style="43" customWidth="1"/>
    <col min="14862" max="15104" width="11.42578125" style="43"/>
    <col min="15105" max="15105" width="13.5703125" style="43" customWidth="1"/>
    <col min="15106" max="15106" width="35.7109375" style="43" customWidth="1"/>
    <col min="15107" max="15108" width="12.85546875" style="43" customWidth="1"/>
    <col min="15109" max="15109" width="13.7109375" style="43" customWidth="1"/>
    <col min="15110" max="15110" width="10.7109375" style="43" customWidth="1"/>
    <col min="15111" max="15116" width="11.42578125" style="43"/>
    <col min="15117" max="15117" width="14.42578125" style="43" customWidth="1"/>
    <col min="15118" max="15360" width="11.42578125" style="43"/>
    <col min="15361" max="15361" width="13.5703125" style="43" customWidth="1"/>
    <col min="15362" max="15362" width="35.7109375" style="43" customWidth="1"/>
    <col min="15363" max="15364" width="12.85546875" style="43" customWidth="1"/>
    <col min="15365" max="15365" width="13.7109375" style="43" customWidth="1"/>
    <col min="15366" max="15366" width="10.7109375" style="43" customWidth="1"/>
    <col min="15367" max="15372" width="11.42578125" style="43"/>
    <col min="15373" max="15373" width="14.42578125" style="43" customWidth="1"/>
    <col min="15374" max="15616" width="11.42578125" style="43"/>
    <col min="15617" max="15617" width="13.5703125" style="43" customWidth="1"/>
    <col min="15618" max="15618" width="35.7109375" style="43" customWidth="1"/>
    <col min="15619" max="15620" width="12.85546875" style="43" customWidth="1"/>
    <col min="15621" max="15621" width="13.7109375" style="43" customWidth="1"/>
    <col min="15622" max="15622" width="10.7109375" style="43" customWidth="1"/>
    <col min="15623" max="15628" width="11.42578125" style="43"/>
    <col min="15629" max="15629" width="14.42578125" style="43" customWidth="1"/>
    <col min="15630" max="15872" width="11.42578125" style="43"/>
    <col min="15873" max="15873" width="13.5703125" style="43" customWidth="1"/>
    <col min="15874" max="15874" width="35.7109375" style="43" customWidth="1"/>
    <col min="15875" max="15876" width="12.85546875" style="43" customWidth="1"/>
    <col min="15877" max="15877" width="13.7109375" style="43" customWidth="1"/>
    <col min="15878" max="15878" width="10.7109375" style="43" customWidth="1"/>
    <col min="15879" max="15884" width="11.42578125" style="43"/>
    <col min="15885" max="15885" width="14.42578125" style="43" customWidth="1"/>
    <col min="15886" max="16128" width="11.42578125" style="43"/>
    <col min="16129" max="16129" width="13.5703125" style="43" customWidth="1"/>
    <col min="16130" max="16130" width="35.7109375" style="43" customWidth="1"/>
    <col min="16131" max="16132" width="12.85546875" style="43" customWidth="1"/>
    <col min="16133" max="16133" width="13.7109375" style="43" customWidth="1"/>
    <col min="16134" max="16134" width="10.7109375" style="43" customWidth="1"/>
    <col min="16135" max="16140" width="11.42578125" style="43"/>
    <col min="16141" max="16141" width="14.42578125" style="43" customWidth="1"/>
    <col min="16142" max="16384" width="11.42578125" style="43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16" t="s">
        <v>110</v>
      </c>
      <c r="C5" s="116"/>
      <c r="D5" s="116"/>
      <c r="E5" s="116"/>
    </row>
    <row r="6" spans="2:5" ht="49.5" customHeight="1" x14ac:dyDescent="0.25">
      <c r="B6" s="66" t="s">
        <v>48</v>
      </c>
      <c r="C6" s="46" t="str">
        <f>actualizaciones!A3</f>
        <v>acum. febrero 2013</v>
      </c>
      <c r="D6" s="46" t="str">
        <f>actualizaciones!A2</f>
        <v>acum. febrero 2014</v>
      </c>
      <c r="E6" s="118" t="s">
        <v>111</v>
      </c>
    </row>
    <row r="7" spans="2:5" ht="15" customHeight="1" x14ac:dyDescent="0.25">
      <c r="B7" s="119" t="s">
        <v>51</v>
      </c>
      <c r="C7" s="120"/>
      <c r="D7" s="120"/>
      <c r="E7" s="120"/>
    </row>
    <row r="8" spans="2:5" ht="15" customHeight="1" x14ac:dyDescent="0.25">
      <c r="B8" s="147" t="s">
        <v>112</v>
      </c>
      <c r="C8" s="122">
        <v>8.6401912991664496</v>
      </c>
      <c r="D8" s="122">
        <v>8.5920517711374416</v>
      </c>
      <c r="E8" s="148">
        <f>D8-C8</f>
        <v>-4.8139528029008005E-2</v>
      </c>
    </row>
    <row r="9" spans="2:5" ht="15" customHeight="1" x14ac:dyDescent="0.2">
      <c r="B9" s="124" t="s">
        <v>113</v>
      </c>
      <c r="C9" s="125">
        <v>7.9965289529243018</v>
      </c>
      <c r="D9" s="125">
        <v>8.0210844221011257</v>
      </c>
      <c r="E9" s="149">
        <f>D9-C9</f>
        <v>2.4555469176823941E-2</v>
      </c>
    </row>
    <row r="10" spans="2:5" ht="15" customHeight="1" x14ac:dyDescent="0.2">
      <c r="B10" s="124" t="s">
        <v>114</v>
      </c>
      <c r="C10" s="125">
        <v>9.8137904182598898</v>
      </c>
      <c r="D10" s="125">
        <v>9.7060862372494263</v>
      </c>
      <c r="E10" s="149">
        <f>D10-C10</f>
        <v>-0.10770418101046353</v>
      </c>
    </row>
    <row r="11" spans="2:5" ht="15" customHeight="1" x14ac:dyDescent="0.25">
      <c r="B11" s="119" t="s">
        <v>55</v>
      </c>
      <c r="C11" s="128"/>
      <c r="D11" s="128"/>
      <c r="E11" s="150"/>
    </row>
    <row r="12" spans="2:5" ht="15" customHeight="1" x14ac:dyDescent="0.25">
      <c r="B12" s="147" t="s">
        <v>112</v>
      </c>
      <c r="C12" s="122">
        <v>9.0735483195789985</v>
      </c>
      <c r="D12" s="122">
        <v>9.1131893670922626</v>
      </c>
      <c r="E12" s="148">
        <f>D12-C12</f>
        <v>3.9641047513264027E-2</v>
      </c>
    </row>
    <row r="13" spans="2:5" ht="15" customHeight="1" x14ac:dyDescent="0.2">
      <c r="B13" s="124" t="s">
        <v>113</v>
      </c>
      <c r="C13" s="125">
        <v>8.6415522511224392</v>
      </c>
      <c r="D13" s="125">
        <v>8.7264040327106542</v>
      </c>
      <c r="E13" s="149">
        <f>D13-C13</f>
        <v>8.4851781588215047E-2</v>
      </c>
    </row>
    <row r="14" spans="2:5" ht="15" customHeight="1" x14ac:dyDescent="0.2">
      <c r="B14" s="124" t="s">
        <v>114</v>
      </c>
      <c r="C14" s="125">
        <v>10.028168676144203</v>
      </c>
      <c r="D14" s="125">
        <v>10.108752289318234</v>
      </c>
      <c r="E14" s="149">
        <f>D14-C14</f>
        <v>8.0583613174031399E-2</v>
      </c>
    </row>
    <row r="15" spans="2:5" ht="15" customHeight="1" x14ac:dyDescent="0.25">
      <c r="B15" s="119" t="s">
        <v>56</v>
      </c>
      <c r="C15" s="128"/>
      <c r="D15" s="128"/>
      <c r="E15" s="150"/>
    </row>
    <row r="16" spans="2:5" ht="15" customHeight="1" x14ac:dyDescent="0.25">
      <c r="B16" s="147" t="s">
        <v>112</v>
      </c>
      <c r="C16" s="122">
        <v>9.322039884927662</v>
      </c>
      <c r="D16" s="122">
        <v>9.0203581377540925</v>
      </c>
      <c r="E16" s="148">
        <f>D16-C16</f>
        <v>-0.30168174717356955</v>
      </c>
    </row>
    <row r="17" spans="2:12" ht="15" customHeight="1" x14ac:dyDescent="0.2">
      <c r="B17" s="124" t="s">
        <v>113</v>
      </c>
      <c r="C17" s="125">
        <v>9.1213442029332601</v>
      </c>
      <c r="D17" s="125">
        <v>8.7696130762812974</v>
      </c>
      <c r="E17" s="149">
        <f>D17-C17</f>
        <v>-0.35173112665196271</v>
      </c>
    </row>
    <row r="18" spans="2:12" ht="15" customHeight="1" x14ac:dyDescent="0.2">
      <c r="B18" s="124" t="s">
        <v>114</v>
      </c>
      <c r="C18" s="125">
        <v>9.5111572486008313</v>
      </c>
      <c r="D18" s="125">
        <v>9.2618043917693207</v>
      </c>
      <c r="E18" s="149">
        <f>D18-C18</f>
        <v>-0.24935285683151065</v>
      </c>
    </row>
    <row r="19" spans="2:12" ht="15" customHeight="1" x14ac:dyDescent="0.25">
      <c r="B19" s="119" t="s">
        <v>57</v>
      </c>
      <c r="C19" s="128"/>
      <c r="D19" s="128"/>
      <c r="E19" s="150"/>
    </row>
    <row r="20" spans="2:12" ht="15" customHeight="1" x14ac:dyDescent="0.25">
      <c r="B20" s="147" t="s">
        <v>112</v>
      </c>
      <c r="C20" s="122">
        <v>9.6749718016671409</v>
      </c>
      <c r="D20" s="122">
        <v>9.730612498006769</v>
      </c>
      <c r="E20" s="148">
        <f>D20-C20</f>
        <v>5.5640696339628093E-2</v>
      </c>
    </row>
    <row r="21" spans="2:12" ht="15" customHeight="1" x14ac:dyDescent="0.2">
      <c r="B21" s="124" t="s">
        <v>113</v>
      </c>
      <c r="C21" s="125">
        <v>9.1282719340765883</v>
      </c>
      <c r="D21" s="125">
        <v>9.0933139936455305</v>
      </c>
      <c r="E21" s="149">
        <f>D21-C21</f>
        <v>-3.4957940431057821E-2</v>
      </c>
    </row>
    <row r="22" spans="2:12" ht="15" customHeight="1" x14ac:dyDescent="0.2">
      <c r="B22" s="124" t="s">
        <v>114</v>
      </c>
      <c r="C22" s="125">
        <v>11.375513588902709</v>
      </c>
      <c r="D22" s="125">
        <v>11.858729914661335</v>
      </c>
      <c r="E22" s="149">
        <f>D22-C22</f>
        <v>0.48321632575862594</v>
      </c>
    </row>
    <row r="23" spans="2:12" ht="15" customHeight="1" x14ac:dyDescent="0.25">
      <c r="B23" s="119" t="s">
        <v>58</v>
      </c>
      <c r="C23" s="128"/>
      <c r="D23" s="128"/>
      <c r="E23" s="150"/>
    </row>
    <row r="24" spans="2:12" ht="15" customHeight="1" x14ac:dyDescent="0.25">
      <c r="B24" s="147" t="s">
        <v>112</v>
      </c>
      <c r="C24" s="122">
        <v>2.219808268779865</v>
      </c>
      <c r="D24" s="122">
        <v>2.5995115681233933</v>
      </c>
      <c r="E24" s="148">
        <f>D24-C24</f>
        <v>0.37970329934352831</v>
      </c>
    </row>
    <row r="25" spans="2:12" ht="15" customHeight="1" x14ac:dyDescent="0.2">
      <c r="B25" s="124" t="s">
        <v>113</v>
      </c>
      <c r="C25" s="125">
        <v>2.219808268779865</v>
      </c>
      <c r="D25" s="125">
        <v>2.5995115681233933</v>
      </c>
      <c r="E25" s="149">
        <f>D25-C25</f>
        <v>0.37970329934352831</v>
      </c>
    </row>
    <row r="26" spans="2:12" ht="15" customHeight="1" x14ac:dyDescent="0.2">
      <c r="B26" s="124" t="s">
        <v>114</v>
      </c>
      <c r="C26" s="125" t="s">
        <v>87</v>
      </c>
      <c r="D26" s="125" t="s">
        <v>87</v>
      </c>
      <c r="E26" s="149" t="s">
        <v>87</v>
      </c>
    </row>
    <row r="27" spans="2:12" ht="21.75" customHeight="1" x14ac:dyDescent="0.25">
      <c r="B27" s="60" t="s">
        <v>115</v>
      </c>
      <c r="C27" s="60"/>
      <c r="D27" s="60"/>
      <c r="E27" s="60"/>
    </row>
    <row r="28" spans="2:12" ht="15" customHeight="1" x14ac:dyDescent="0.25"/>
    <row r="29" spans="2:12" ht="30" customHeight="1" x14ac:dyDescent="0.25">
      <c r="B29" s="61"/>
      <c r="C29" s="61"/>
      <c r="D29" s="61"/>
      <c r="E29" s="62" t="s">
        <v>45</v>
      </c>
      <c r="F29" s="61"/>
      <c r="G29" s="61"/>
      <c r="H29" s="61"/>
      <c r="I29" s="61"/>
      <c r="J29" s="61"/>
      <c r="K29" s="61"/>
      <c r="L29" s="61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3" customWidth="1"/>
    <col min="2" max="2" width="12.7109375" style="43" customWidth="1"/>
    <col min="3" max="18" width="11.42578125" style="43"/>
    <col min="19" max="19" width="10.7109375" style="43" customWidth="1"/>
    <col min="20" max="25" width="11.42578125" style="43"/>
    <col min="26" max="26" width="14.42578125" style="43" customWidth="1"/>
    <col min="27" max="256" width="11.42578125" style="43"/>
    <col min="257" max="257" width="15.7109375" style="43" customWidth="1"/>
    <col min="258" max="258" width="12.7109375" style="43" customWidth="1"/>
    <col min="259" max="274" width="11.42578125" style="43"/>
    <col min="275" max="275" width="10.7109375" style="43" customWidth="1"/>
    <col min="276" max="281" width="11.42578125" style="43"/>
    <col min="282" max="282" width="14.42578125" style="43" customWidth="1"/>
    <col min="283" max="512" width="11.42578125" style="43"/>
    <col min="513" max="513" width="15.7109375" style="43" customWidth="1"/>
    <col min="514" max="514" width="12.7109375" style="43" customWidth="1"/>
    <col min="515" max="530" width="11.42578125" style="43"/>
    <col min="531" max="531" width="10.7109375" style="43" customWidth="1"/>
    <col min="532" max="537" width="11.42578125" style="43"/>
    <col min="538" max="538" width="14.42578125" style="43" customWidth="1"/>
    <col min="539" max="768" width="11.42578125" style="43"/>
    <col min="769" max="769" width="15.7109375" style="43" customWidth="1"/>
    <col min="770" max="770" width="12.7109375" style="43" customWidth="1"/>
    <col min="771" max="786" width="11.42578125" style="43"/>
    <col min="787" max="787" width="10.7109375" style="43" customWidth="1"/>
    <col min="788" max="793" width="11.42578125" style="43"/>
    <col min="794" max="794" width="14.42578125" style="43" customWidth="1"/>
    <col min="795" max="1024" width="11.42578125" style="43"/>
    <col min="1025" max="1025" width="15.7109375" style="43" customWidth="1"/>
    <col min="1026" max="1026" width="12.7109375" style="43" customWidth="1"/>
    <col min="1027" max="1042" width="11.42578125" style="43"/>
    <col min="1043" max="1043" width="10.7109375" style="43" customWidth="1"/>
    <col min="1044" max="1049" width="11.42578125" style="43"/>
    <col min="1050" max="1050" width="14.42578125" style="43" customWidth="1"/>
    <col min="1051" max="1280" width="11.42578125" style="43"/>
    <col min="1281" max="1281" width="15.7109375" style="43" customWidth="1"/>
    <col min="1282" max="1282" width="12.7109375" style="43" customWidth="1"/>
    <col min="1283" max="1298" width="11.42578125" style="43"/>
    <col min="1299" max="1299" width="10.7109375" style="43" customWidth="1"/>
    <col min="1300" max="1305" width="11.42578125" style="43"/>
    <col min="1306" max="1306" width="14.42578125" style="43" customWidth="1"/>
    <col min="1307" max="1536" width="11.42578125" style="43"/>
    <col min="1537" max="1537" width="15.7109375" style="43" customWidth="1"/>
    <col min="1538" max="1538" width="12.7109375" style="43" customWidth="1"/>
    <col min="1539" max="1554" width="11.42578125" style="43"/>
    <col min="1555" max="1555" width="10.7109375" style="43" customWidth="1"/>
    <col min="1556" max="1561" width="11.42578125" style="43"/>
    <col min="1562" max="1562" width="14.42578125" style="43" customWidth="1"/>
    <col min="1563" max="1792" width="11.42578125" style="43"/>
    <col min="1793" max="1793" width="15.7109375" style="43" customWidth="1"/>
    <col min="1794" max="1794" width="12.7109375" style="43" customWidth="1"/>
    <col min="1795" max="1810" width="11.42578125" style="43"/>
    <col min="1811" max="1811" width="10.7109375" style="43" customWidth="1"/>
    <col min="1812" max="1817" width="11.42578125" style="43"/>
    <col min="1818" max="1818" width="14.42578125" style="43" customWidth="1"/>
    <col min="1819" max="2048" width="11.42578125" style="43"/>
    <col min="2049" max="2049" width="15.7109375" style="43" customWidth="1"/>
    <col min="2050" max="2050" width="12.7109375" style="43" customWidth="1"/>
    <col min="2051" max="2066" width="11.42578125" style="43"/>
    <col min="2067" max="2067" width="10.7109375" style="43" customWidth="1"/>
    <col min="2068" max="2073" width="11.42578125" style="43"/>
    <col min="2074" max="2074" width="14.42578125" style="43" customWidth="1"/>
    <col min="2075" max="2304" width="11.42578125" style="43"/>
    <col min="2305" max="2305" width="15.7109375" style="43" customWidth="1"/>
    <col min="2306" max="2306" width="12.7109375" style="43" customWidth="1"/>
    <col min="2307" max="2322" width="11.42578125" style="43"/>
    <col min="2323" max="2323" width="10.7109375" style="43" customWidth="1"/>
    <col min="2324" max="2329" width="11.42578125" style="43"/>
    <col min="2330" max="2330" width="14.42578125" style="43" customWidth="1"/>
    <col min="2331" max="2560" width="11.42578125" style="43"/>
    <col min="2561" max="2561" width="15.7109375" style="43" customWidth="1"/>
    <col min="2562" max="2562" width="12.7109375" style="43" customWidth="1"/>
    <col min="2563" max="2578" width="11.42578125" style="43"/>
    <col min="2579" max="2579" width="10.7109375" style="43" customWidth="1"/>
    <col min="2580" max="2585" width="11.42578125" style="43"/>
    <col min="2586" max="2586" width="14.42578125" style="43" customWidth="1"/>
    <col min="2587" max="2816" width="11.42578125" style="43"/>
    <col min="2817" max="2817" width="15.7109375" style="43" customWidth="1"/>
    <col min="2818" max="2818" width="12.7109375" style="43" customWidth="1"/>
    <col min="2819" max="2834" width="11.42578125" style="43"/>
    <col min="2835" max="2835" width="10.7109375" style="43" customWidth="1"/>
    <col min="2836" max="2841" width="11.42578125" style="43"/>
    <col min="2842" max="2842" width="14.42578125" style="43" customWidth="1"/>
    <col min="2843" max="3072" width="11.42578125" style="43"/>
    <col min="3073" max="3073" width="15.7109375" style="43" customWidth="1"/>
    <col min="3074" max="3074" width="12.7109375" style="43" customWidth="1"/>
    <col min="3075" max="3090" width="11.42578125" style="43"/>
    <col min="3091" max="3091" width="10.7109375" style="43" customWidth="1"/>
    <col min="3092" max="3097" width="11.42578125" style="43"/>
    <col min="3098" max="3098" width="14.42578125" style="43" customWidth="1"/>
    <col min="3099" max="3328" width="11.42578125" style="43"/>
    <col min="3329" max="3329" width="15.7109375" style="43" customWidth="1"/>
    <col min="3330" max="3330" width="12.7109375" style="43" customWidth="1"/>
    <col min="3331" max="3346" width="11.42578125" style="43"/>
    <col min="3347" max="3347" width="10.7109375" style="43" customWidth="1"/>
    <col min="3348" max="3353" width="11.42578125" style="43"/>
    <col min="3354" max="3354" width="14.42578125" style="43" customWidth="1"/>
    <col min="3355" max="3584" width="11.42578125" style="43"/>
    <col min="3585" max="3585" width="15.7109375" style="43" customWidth="1"/>
    <col min="3586" max="3586" width="12.7109375" style="43" customWidth="1"/>
    <col min="3587" max="3602" width="11.42578125" style="43"/>
    <col min="3603" max="3603" width="10.7109375" style="43" customWidth="1"/>
    <col min="3604" max="3609" width="11.42578125" style="43"/>
    <col min="3610" max="3610" width="14.42578125" style="43" customWidth="1"/>
    <col min="3611" max="3840" width="11.42578125" style="43"/>
    <col min="3841" max="3841" width="15.7109375" style="43" customWidth="1"/>
    <col min="3842" max="3842" width="12.7109375" style="43" customWidth="1"/>
    <col min="3843" max="3858" width="11.42578125" style="43"/>
    <col min="3859" max="3859" width="10.7109375" style="43" customWidth="1"/>
    <col min="3860" max="3865" width="11.42578125" style="43"/>
    <col min="3866" max="3866" width="14.42578125" style="43" customWidth="1"/>
    <col min="3867" max="4096" width="11.42578125" style="43"/>
    <col min="4097" max="4097" width="15.7109375" style="43" customWidth="1"/>
    <col min="4098" max="4098" width="12.7109375" style="43" customWidth="1"/>
    <col min="4099" max="4114" width="11.42578125" style="43"/>
    <col min="4115" max="4115" width="10.7109375" style="43" customWidth="1"/>
    <col min="4116" max="4121" width="11.42578125" style="43"/>
    <col min="4122" max="4122" width="14.42578125" style="43" customWidth="1"/>
    <col min="4123" max="4352" width="11.42578125" style="43"/>
    <col min="4353" max="4353" width="15.7109375" style="43" customWidth="1"/>
    <col min="4354" max="4354" width="12.7109375" style="43" customWidth="1"/>
    <col min="4355" max="4370" width="11.42578125" style="43"/>
    <col min="4371" max="4371" width="10.7109375" style="43" customWidth="1"/>
    <col min="4372" max="4377" width="11.42578125" style="43"/>
    <col min="4378" max="4378" width="14.42578125" style="43" customWidth="1"/>
    <col min="4379" max="4608" width="11.42578125" style="43"/>
    <col min="4609" max="4609" width="15.7109375" style="43" customWidth="1"/>
    <col min="4610" max="4610" width="12.7109375" style="43" customWidth="1"/>
    <col min="4611" max="4626" width="11.42578125" style="43"/>
    <col min="4627" max="4627" width="10.7109375" style="43" customWidth="1"/>
    <col min="4628" max="4633" width="11.42578125" style="43"/>
    <col min="4634" max="4634" width="14.42578125" style="43" customWidth="1"/>
    <col min="4635" max="4864" width="11.42578125" style="43"/>
    <col min="4865" max="4865" width="15.7109375" style="43" customWidth="1"/>
    <col min="4866" max="4866" width="12.7109375" style="43" customWidth="1"/>
    <col min="4867" max="4882" width="11.42578125" style="43"/>
    <col min="4883" max="4883" width="10.7109375" style="43" customWidth="1"/>
    <col min="4884" max="4889" width="11.42578125" style="43"/>
    <col min="4890" max="4890" width="14.42578125" style="43" customWidth="1"/>
    <col min="4891" max="5120" width="11.42578125" style="43"/>
    <col min="5121" max="5121" width="15.7109375" style="43" customWidth="1"/>
    <col min="5122" max="5122" width="12.7109375" style="43" customWidth="1"/>
    <col min="5123" max="5138" width="11.42578125" style="43"/>
    <col min="5139" max="5139" width="10.7109375" style="43" customWidth="1"/>
    <col min="5140" max="5145" width="11.42578125" style="43"/>
    <col min="5146" max="5146" width="14.42578125" style="43" customWidth="1"/>
    <col min="5147" max="5376" width="11.42578125" style="43"/>
    <col min="5377" max="5377" width="15.7109375" style="43" customWidth="1"/>
    <col min="5378" max="5378" width="12.7109375" style="43" customWidth="1"/>
    <col min="5379" max="5394" width="11.42578125" style="43"/>
    <col min="5395" max="5395" width="10.7109375" style="43" customWidth="1"/>
    <col min="5396" max="5401" width="11.42578125" style="43"/>
    <col min="5402" max="5402" width="14.42578125" style="43" customWidth="1"/>
    <col min="5403" max="5632" width="11.42578125" style="43"/>
    <col min="5633" max="5633" width="15.7109375" style="43" customWidth="1"/>
    <col min="5634" max="5634" width="12.7109375" style="43" customWidth="1"/>
    <col min="5635" max="5650" width="11.42578125" style="43"/>
    <col min="5651" max="5651" width="10.7109375" style="43" customWidth="1"/>
    <col min="5652" max="5657" width="11.42578125" style="43"/>
    <col min="5658" max="5658" width="14.42578125" style="43" customWidth="1"/>
    <col min="5659" max="5888" width="11.42578125" style="43"/>
    <col min="5889" max="5889" width="15.7109375" style="43" customWidth="1"/>
    <col min="5890" max="5890" width="12.7109375" style="43" customWidth="1"/>
    <col min="5891" max="5906" width="11.42578125" style="43"/>
    <col min="5907" max="5907" width="10.7109375" style="43" customWidth="1"/>
    <col min="5908" max="5913" width="11.42578125" style="43"/>
    <col min="5914" max="5914" width="14.42578125" style="43" customWidth="1"/>
    <col min="5915" max="6144" width="11.42578125" style="43"/>
    <col min="6145" max="6145" width="15.7109375" style="43" customWidth="1"/>
    <col min="6146" max="6146" width="12.7109375" style="43" customWidth="1"/>
    <col min="6147" max="6162" width="11.42578125" style="43"/>
    <col min="6163" max="6163" width="10.7109375" style="43" customWidth="1"/>
    <col min="6164" max="6169" width="11.42578125" style="43"/>
    <col min="6170" max="6170" width="14.42578125" style="43" customWidth="1"/>
    <col min="6171" max="6400" width="11.42578125" style="43"/>
    <col min="6401" max="6401" width="15.7109375" style="43" customWidth="1"/>
    <col min="6402" max="6402" width="12.7109375" style="43" customWidth="1"/>
    <col min="6403" max="6418" width="11.42578125" style="43"/>
    <col min="6419" max="6419" width="10.7109375" style="43" customWidth="1"/>
    <col min="6420" max="6425" width="11.42578125" style="43"/>
    <col min="6426" max="6426" width="14.42578125" style="43" customWidth="1"/>
    <col min="6427" max="6656" width="11.42578125" style="43"/>
    <col min="6657" max="6657" width="15.7109375" style="43" customWidth="1"/>
    <col min="6658" max="6658" width="12.7109375" style="43" customWidth="1"/>
    <col min="6659" max="6674" width="11.42578125" style="43"/>
    <col min="6675" max="6675" width="10.7109375" style="43" customWidth="1"/>
    <col min="6676" max="6681" width="11.42578125" style="43"/>
    <col min="6682" max="6682" width="14.42578125" style="43" customWidth="1"/>
    <col min="6683" max="6912" width="11.42578125" style="43"/>
    <col min="6913" max="6913" width="15.7109375" style="43" customWidth="1"/>
    <col min="6914" max="6914" width="12.7109375" style="43" customWidth="1"/>
    <col min="6915" max="6930" width="11.42578125" style="43"/>
    <col min="6931" max="6931" width="10.7109375" style="43" customWidth="1"/>
    <col min="6932" max="6937" width="11.42578125" style="43"/>
    <col min="6938" max="6938" width="14.42578125" style="43" customWidth="1"/>
    <col min="6939" max="7168" width="11.42578125" style="43"/>
    <col min="7169" max="7169" width="15.7109375" style="43" customWidth="1"/>
    <col min="7170" max="7170" width="12.7109375" style="43" customWidth="1"/>
    <col min="7171" max="7186" width="11.42578125" style="43"/>
    <col min="7187" max="7187" width="10.7109375" style="43" customWidth="1"/>
    <col min="7188" max="7193" width="11.42578125" style="43"/>
    <col min="7194" max="7194" width="14.42578125" style="43" customWidth="1"/>
    <col min="7195" max="7424" width="11.42578125" style="43"/>
    <col min="7425" max="7425" width="15.7109375" style="43" customWidth="1"/>
    <col min="7426" max="7426" width="12.7109375" style="43" customWidth="1"/>
    <col min="7427" max="7442" width="11.42578125" style="43"/>
    <col min="7443" max="7443" width="10.7109375" style="43" customWidth="1"/>
    <col min="7444" max="7449" width="11.42578125" style="43"/>
    <col min="7450" max="7450" width="14.42578125" style="43" customWidth="1"/>
    <col min="7451" max="7680" width="11.42578125" style="43"/>
    <col min="7681" max="7681" width="15.7109375" style="43" customWidth="1"/>
    <col min="7682" max="7682" width="12.7109375" style="43" customWidth="1"/>
    <col min="7683" max="7698" width="11.42578125" style="43"/>
    <col min="7699" max="7699" width="10.7109375" style="43" customWidth="1"/>
    <col min="7700" max="7705" width="11.42578125" style="43"/>
    <col min="7706" max="7706" width="14.42578125" style="43" customWidth="1"/>
    <col min="7707" max="7936" width="11.42578125" style="43"/>
    <col min="7937" max="7937" width="15.7109375" style="43" customWidth="1"/>
    <col min="7938" max="7938" width="12.7109375" style="43" customWidth="1"/>
    <col min="7939" max="7954" width="11.42578125" style="43"/>
    <col min="7955" max="7955" width="10.7109375" style="43" customWidth="1"/>
    <col min="7956" max="7961" width="11.42578125" style="43"/>
    <col min="7962" max="7962" width="14.42578125" style="43" customWidth="1"/>
    <col min="7963" max="8192" width="11.42578125" style="43"/>
    <col min="8193" max="8193" width="15.7109375" style="43" customWidth="1"/>
    <col min="8194" max="8194" width="12.7109375" style="43" customWidth="1"/>
    <col min="8195" max="8210" width="11.42578125" style="43"/>
    <col min="8211" max="8211" width="10.7109375" style="43" customWidth="1"/>
    <col min="8212" max="8217" width="11.42578125" style="43"/>
    <col min="8218" max="8218" width="14.42578125" style="43" customWidth="1"/>
    <col min="8219" max="8448" width="11.42578125" style="43"/>
    <col min="8449" max="8449" width="15.7109375" style="43" customWidth="1"/>
    <col min="8450" max="8450" width="12.7109375" style="43" customWidth="1"/>
    <col min="8451" max="8466" width="11.42578125" style="43"/>
    <col min="8467" max="8467" width="10.7109375" style="43" customWidth="1"/>
    <col min="8468" max="8473" width="11.42578125" style="43"/>
    <col min="8474" max="8474" width="14.42578125" style="43" customWidth="1"/>
    <col min="8475" max="8704" width="11.42578125" style="43"/>
    <col min="8705" max="8705" width="15.7109375" style="43" customWidth="1"/>
    <col min="8706" max="8706" width="12.7109375" style="43" customWidth="1"/>
    <col min="8707" max="8722" width="11.42578125" style="43"/>
    <col min="8723" max="8723" width="10.7109375" style="43" customWidth="1"/>
    <col min="8724" max="8729" width="11.42578125" style="43"/>
    <col min="8730" max="8730" width="14.42578125" style="43" customWidth="1"/>
    <col min="8731" max="8960" width="11.42578125" style="43"/>
    <col min="8961" max="8961" width="15.7109375" style="43" customWidth="1"/>
    <col min="8962" max="8962" width="12.7109375" style="43" customWidth="1"/>
    <col min="8963" max="8978" width="11.42578125" style="43"/>
    <col min="8979" max="8979" width="10.7109375" style="43" customWidth="1"/>
    <col min="8980" max="8985" width="11.42578125" style="43"/>
    <col min="8986" max="8986" width="14.42578125" style="43" customWidth="1"/>
    <col min="8987" max="9216" width="11.42578125" style="43"/>
    <col min="9217" max="9217" width="15.7109375" style="43" customWidth="1"/>
    <col min="9218" max="9218" width="12.7109375" style="43" customWidth="1"/>
    <col min="9219" max="9234" width="11.42578125" style="43"/>
    <col min="9235" max="9235" width="10.7109375" style="43" customWidth="1"/>
    <col min="9236" max="9241" width="11.42578125" style="43"/>
    <col min="9242" max="9242" width="14.42578125" style="43" customWidth="1"/>
    <col min="9243" max="9472" width="11.42578125" style="43"/>
    <col min="9473" max="9473" width="15.7109375" style="43" customWidth="1"/>
    <col min="9474" max="9474" width="12.7109375" style="43" customWidth="1"/>
    <col min="9475" max="9490" width="11.42578125" style="43"/>
    <col min="9491" max="9491" width="10.7109375" style="43" customWidth="1"/>
    <col min="9492" max="9497" width="11.42578125" style="43"/>
    <col min="9498" max="9498" width="14.42578125" style="43" customWidth="1"/>
    <col min="9499" max="9728" width="11.42578125" style="43"/>
    <col min="9729" max="9729" width="15.7109375" style="43" customWidth="1"/>
    <col min="9730" max="9730" width="12.7109375" style="43" customWidth="1"/>
    <col min="9731" max="9746" width="11.42578125" style="43"/>
    <col min="9747" max="9747" width="10.7109375" style="43" customWidth="1"/>
    <col min="9748" max="9753" width="11.42578125" style="43"/>
    <col min="9754" max="9754" width="14.42578125" style="43" customWidth="1"/>
    <col min="9755" max="9984" width="11.42578125" style="43"/>
    <col min="9985" max="9985" width="15.7109375" style="43" customWidth="1"/>
    <col min="9986" max="9986" width="12.7109375" style="43" customWidth="1"/>
    <col min="9987" max="10002" width="11.42578125" style="43"/>
    <col min="10003" max="10003" width="10.7109375" style="43" customWidth="1"/>
    <col min="10004" max="10009" width="11.42578125" style="43"/>
    <col min="10010" max="10010" width="14.42578125" style="43" customWidth="1"/>
    <col min="10011" max="10240" width="11.42578125" style="43"/>
    <col min="10241" max="10241" width="15.7109375" style="43" customWidth="1"/>
    <col min="10242" max="10242" width="12.7109375" style="43" customWidth="1"/>
    <col min="10243" max="10258" width="11.42578125" style="43"/>
    <col min="10259" max="10259" width="10.7109375" style="43" customWidth="1"/>
    <col min="10260" max="10265" width="11.42578125" style="43"/>
    <col min="10266" max="10266" width="14.42578125" style="43" customWidth="1"/>
    <col min="10267" max="10496" width="11.42578125" style="43"/>
    <col min="10497" max="10497" width="15.7109375" style="43" customWidth="1"/>
    <col min="10498" max="10498" width="12.7109375" style="43" customWidth="1"/>
    <col min="10499" max="10514" width="11.42578125" style="43"/>
    <col min="10515" max="10515" width="10.7109375" style="43" customWidth="1"/>
    <col min="10516" max="10521" width="11.42578125" style="43"/>
    <col min="10522" max="10522" width="14.42578125" style="43" customWidth="1"/>
    <col min="10523" max="10752" width="11.42578125" style="43"/>
    <col min="10753" max="10753" width="15.7109375" style="43" customWidth="1"/>
    <col min="10754" max="10754" width="12.7109375" style="43" customWidth="1"/>
    <col min="10755" max="10770" width="11.42578125" style="43"/>
    <col min="10771" max="10771" width="10.7109375" style="43" customWidth="1"/>
    <col min="10772" max="10777" width="11.42578125" style="43"/>
    <col min="10778" max="10778" width="14.42578125" style="43" customWidth="1"/>
    <col min="10779" max="11008" width="11.42578125" style="43"/>
    <col min="11009" max="11009" width="15.7109375" style="43" customWidth="1"/>
    <col min="11010" max="11010" width="12.7109375" style="43" customWidth="1"/>
    <col min="11011" max="11026" width="11.42578125" style="43"/>
    <col min="11027" max="11027" width="10.7109375" style="43" customWidth="1"/>
    <col min="11028" max="11033" width="11.42578125" style="43"/>
    <col min="11034" max="11034" width="14.42578125" style="43" customWidth="1"/>
    <col min="11035" max="11264" width="11.42578125" style="43"/>
    <col min="11265" max="11265" width="15.7109375" style="43" customWidth="1"/>
    <col min="11266" max="11266" width="12.7109375" style="43" customWidth="1"/>
    <col min="11267" max="11282" width="11.42578125" style="43"/>
    <col min="11283" max="11283" width="10.7109375" style="43" customWidth="1"/>
    <col min="11284" max="11289" width="11.42578125" style="43"/>
    <col min="11290" max="11290" width="14.42578125" style="43" customWidth="1"/>
    <col min="11291" max="11520" width="11.42578125" style="43"/>
    <col min="11521" max="11521" width="15.7109375" style="43" customWidth="1"/>
    <col min="11522" max="11522" width="12.7109375" style="43" customWidth="1"/>
    <col min="11523" max="11538" width="11.42578125" style="43"/>
    <col min="11539" max="11539" width="10.7109375" style="43" customWidth="1"/>
    <col min="11540" max="11545" width="11.42578125" style="43"/>
    <col min="11546" max="11546" width="14.42578125" style="43" customWidth="1"/>
    <col min="11547" max="11776" width="11.42578125" style="43"/>
    <col min="11777" max="11777" width="15.7109375" style="43" customWidth="1"/>
    <col min="11778" max="11778" width="12.7109375" style="43" customWidth="1"/>
    <col min="11779" max="11794" width="11.42578125" style="43"/>
    <col min="11795" max="11795" width="10.7109375" style="43" customWidth="1"/>
    <col min="11796" max="11801" width="11.42578125" style="43"/>
    <col min="11802" max="11802" width="14.42578125" style="43" customWidth="1"/>
    <col min="11803" max="12032" width="11.42578125" style="43"/>
    <col min="12033" max="12033" width="15.7109375" style="43" customWidth="1"/>
    <col min="12034" max="12034" width="12.7109375" style="43" customWidth="1"/>
    <col min="12035" max="12050" width="11.42578125" style="43"/>
    <col min="12051" max="12051" width="10.7109375" style="43" customWidth="1"/>
    <col min="12052" max="12057" width="11.42578125" style="43"/>
    <col min="12058" max="12058" width="14.42578125" style="43" customWidth="1"/>
    <col min="12059" max="12288" width="11.42578125" style="43"/>
    <col min="12289" max="12289" width="15.7109375" style="43" customWidth="1"/>
    <col min="12290" max="12290" width="12.7109375" style="43" customWidth="1"/>
    <col min="12291" max="12306" width="11.42578125" style="43"/>
    <col min="12307" max="12307" width="10.7109375" style="43" customWidth="1"/>
    <col min="12308" max="12313" width="11.42578125" style="43"/>
    <col min="12314" max="12314" width="14.42578125" style="43" customWidth="1"/>
    <col min="12315" max="12544" width="11.42578125" style="43"/>
    <col min="12545" max="12545" width="15.7109375" style="43" customWidth="1"/>
    <col min="12546" max="12546" width="12.7109375" style="43" customWidth="1"/>
    <col min="12547" max="12562" width="11.42578125" style="43"/>
    <col min="12563" max="12563" width="10.7109375" style="43" customWidth="1"/>
    <col min="12564" max="12569" width="11.42578125" style="43"/>
    <col min="12570" max="12570" width="14.42578125" style="43" customWidth="1"/>
    <col min="12571" max="12800" width="11.42578125" style="43"/>
    <col min="12801" max="12801" width="15.7109375" style="43" customWidth="1"/>
    <col min="12802" max="12802" width="12.7109375" style="43" customWidth="1"/>
    <col min="12803" max="12818" width="11.42578125" style="43"/>
    <col min="12819" max="12819" width="10.7109375" style="43" customWidth="1"/>
    <col min="12820" max="12825" width="11.42578125" style="43"/>
    <col min="12826" max="12826" width="14.42578125" style="43" customWidth="1"/>
    <col min="12827" max="13056" width="11.42578125" style="43"/>
    <col min="13057" max="13057" width="15.7109375" style="43" customWidth="1"/>
    <col min="13058" max="13058" width="12.7109375" style="43" customWidth="1"/>
    <col min="13059" max="13074" width="11.42578125" style="43"/>
    <col min="13075" max="13075" width="10.7109375" style="43" customWidth="1"/>
    <col min="13076" max="13081" width="11.42578125" style="43"/>
    <col min="13082" max="13082" width="14.42578125" style="43" customWidth="1"/>
    <col min="13083" max="13312" width="11.42578125" style="43"/>
    <col min="13313" max="13313" width="15.7109375" style="43" customWidth="1"/>
    <col min="13314" max="13314" width="12.7109375" style="43" customWidth="1"/>
    <col min="13315" max="13330" width="11.42578125" style="43"/>
    <col min="13331" max="13331" width="10.7109375" style="43" customWidth="1"/>
    <col min="13332" max="13337" width="11.42578125" style="43"/>
    <col min="13338" max="13338" width="14.42578125" style="43" customWidth="1"/>
    <col min="13339" max="13568" width="11.42578125" style="43"/>
    <col min="13569" max="13569" width="15.7109375" style="43" customWidth="1"/>
    <col min="13570" max="13570" width="12.7109375" style="43" customWidth="1"/>
    <col min="13571" max="13586" width="11.42578125" style="43"/>
    <col min="13587" max="13587" width="10.7109375" style="43" customWidth="1"/>
    <col min="13588" max="13593" width="11.42578125" style="43"/>
    <col min="13594" max="13594" width="14.42578125" style="43" customWidth="1"/>
    <col min="13595" max="13824" width="11.42578125" style="43"/>
    <col min="13825" max="13825" width="15.7109375" style="43" customWidth="1"/>
    <col min="13826" max="13826" width="12.7109375" style="43" customWidth="1"/>
    <col min="13827" max="13842" width="11.42578125" style="43"/>
    <col min="13843" max="13843" width="10.7109375" style="43" customWidth="1"/>
    <col min="13844" max="13849" width="11.42578125" style="43"/>
    <col min="13850" max="13850" width="14.42578125" style="43" customWidth="1"/>
    <col min="13851" max="14080" width="11.42578125" style="43"/>
    <col min="14081" max="14081" width="15.7109375" style="43" customWidth="1"/>
    <col min="14082" max="14082" width="12.7109375" style="43" customWidth="1"/>
    <col min="14083" max="14098" width="11.42578125" style="43"/>
    <col min="14099" max="14099" width="10.7109375" style="43" customWidth="1"/>
    <col min="14100" max="14105" width="11.42578125" style="43"/>
    <col min="14106" max="14106" width="14.42578125" style="43" customWidth="1"/>
    <col min="14107" max="14336" width="11.42578125" style="43"/>
    <col min="14337" max="14337" width="15.7109375" style="43" customWidth="1"/>
    <col min="14338" max="14338" width="12.7109375" style="43" customWidth="1"/>
    <col min="14339" max="14354" width="11.42578125" style="43"/>
    <col min="14355" max="14355" width="10.7109375" style="43" customWidth="1"/>
    <col min="14356" max="14361" width="11.42578125" style="43"/>
    <col min="14362" max="14362" width="14.42578125" style="43" customWidth="1"/>
    <col min="14363" max="14592" width="11.42578125" style="43"/>
    <col min="14593" max="14593" width="15.7109375" style="43" customWidth="1"/>
    <col min="14594" max="14594" width="12.7109375" style="43" customWidth="1"/>
    <col min="14595" max="14610" width="11.42578125" style="43"/>
    <col min="14611" max="14611" width="10.7109375" style="43" customWidth="1"/>
    <col min="14612" max="14617" width="11.42578125" style="43"/>
    <col min="14618" max="14618" width="14.42578125" style="43" customWidth="1"/>
    <col min="14619" max="14848" width="11.42578125" style="43"/>
    <col min="14849" max="14849" width="15.7109375" style="43" customWidth="1"/>
    <col min="14850" max="14850" width="12.7109375" style="43" customWidth="1"/>
    <col min="14851" max="14866" width="11.42578125" style="43"/>
    <col min="14867" max="14867" width="10.7109375" style="43" customWidth="1"/>
    <col min="14868" max="14873" width="11.42578125" style="43"/>
    <col min="14874" max="14874" width="14.42578125" style="43" customWidth="1"/>
    <col min="14875" max="15104" width="11.42578125" style="43"/>
    <col min="15105" max="15105" width="15.7109375" style="43" customWidth="1"/>
    <col min="15106" max="15106" width="12.7109375" style="43" customWidth="1"/>
    <col min="15107" max="15122" width="11.42578125" style="43"/>
    <col min="15123" max="15123" width="10.7109375" style="43" customWidth="1"/>
    <col min="15124" max="15129" width="11.42578125" style="43"/>
    <col min="15130" max="15130" width="14.42578125" style="43" customWidth="1"/>
    <col min="15131" max="15360" width="11.42578125" style="43"/>
    <col min="15361" max="15361" width="15.7109375" style="43" customWidth="1"/>
    <col min="15362" max="15362" width="12.7109375" style="43" customWidth="1"/>
    <col min="15363" max="15378" width="11.42578125" style="43"/>
    <col min="15379" max="15379" width="10.7109375" style="43" customWidth="1"/>
    <col min="15380" max="15385" width="11.42578125" style="43"/>
    <col min="15386" max="15386" width="14.42578125" style="43" customWidth="1"/>
    <col min="15387" max="15616" width="11.42578125" style="43"/>
    <col min="15617" max="15617" width="15.7109375" style="43" customWidth="1"/>
    <col min="15618" max="15618" width="12.7109375" style="43" customWidth="1"/>
    <col min="15619" max="15634" width="11.42578125" style="43"/>
    <col min="15635" max="15635" width="10.7109375" style="43" customWidth="1"/>
    <col min="15636" max="15641" width="11.42578125" style="43"/>
    <col min="15642" max="15642" width="14.42578125" style="43" customWidth="1"/>
    <col min="15643" max="15872" width="11.42578125" style="43"/>
    <col min="15873" max="15873" width="15.7109375" style="43" customWidth="1"/>
    <col min="15874" max="15874" width="12.7109375" style="43" customWidth="1"/>
    <col min="15875" max="15890" width="11.42578125" style="43"/>
    <col min="15891" max="15891" width="10.7109375" style="43" customWidth="1"/>
    <col min="15892" max="15897" width="11.42578125" style="43"/>
    <col min="15898" max="15898" width="14.42578125" style="43" customWidth="1"/>
    <col min="15899" max="16128" width="11.42578125" style="43"/>
    <col min="16129" max="16129" width="15.7109375" style="43" customWidth="1"/>
    <col min="16130" max="16130" width="12.7109375" style="43" customWidth="1"/>
    <col min="16131" max="16146" width="11.42578125" style="43"/>
    <col min="16147" max="16147" width="10.7109375" style="43" customWidth="1"/>
    <col min="16148" max="16153" width="11.42578125" style="43"/>
    <col min="16154" max="16154" width="14.42578125" style="43" customWidth="1"/>
    <col min="16155" max="16384" width="11.42578125" style="43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61"/>
      <c r="C28" s="61"/>
      <c r="D28" s="61"/>
      <c r="E28" s="61"/>
      <c r="F28" s="61"/>
      <c r="G28" s="61"/>
      <c r="H28" s="61"/>
      <c r="I28" s="62" t="s">
        <v>60</v>
      </c>
      <c r="J28" s="61"/>
      <c r="K28" s="61"/>
      <c r="L28" s="61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15"/>
  <sheetViews>
    <sheetView showGridLines="0" showRowColHeaders="0" zoomScaleNormal="100" workbookViewId="0">
      <selection activeCell="O19" sqref="O19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25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20"/>
      <c r="O6" s="20"/>
      <c r="P6" s="20"/>
    </row>
    <row r="7" spans="2:18" ht="30" customHeight="1" x14ac:dyDescent="0.25">
      <c r="B7" s="17"/>
      <c r="C7" s="21" t="s">
        <v>31</v>
      </c>
      <c r="D7" s="21" t="s">
        <v>32</v>
      </c>
      <c r="E7" s="22" t="s">
        <v>31</v>
      </c>
      <c r="F7" s="22" t="s">
        <v>32</v>
      </c>
      <c r="G7" s="21" t="s">
        <v>31</v>
      </c>
      <c r="H7" s="21" t="s">
        <v>32</v>
      </c>
      <c r="I7" s="22" t="s">
        <v>31</v>
      </c>
      <c r="J7" s="22" t="s">
        <v>32</v>
      </c>
      <c r="K7" s="21" t="s">
        <v>31</v>
      </c>
      <c r="L7" s="21" t="s">
        <v>32</v>
      </c>
      <c r="N7" s="20"/>
      <c r="O7" s="20"/>
      <c r="P7" s="20"/>
    </row>
    <row r="8" spans="2:18" x14ac:dyDescent="0.25">
      <c r="B8" s="23" t="s">
        <v>43</v>
      </c>
      <c r="C8" s="24">
        <v>401057</v>
      </c>
      <c r="D8" s="25">
        <f>C8/C21-1</f>
        <v>5.3516827605047723E-2</v>
      </c>
      <c r="E8" s="26">
        <v>135384</v>
      </c>
      <c r="F8" s="27">
        <f t="shared" ref="F8:F9" si="0">E8/E21-1</f>
        <v>2.074914047891907E-2</v>
      </c>
      <c r="G8" s="24">
        <v>114973</v>
      </c>
      <c r="H8" s="25">
        <f t="shared" ref="H8:H9" si="1">G8/G21-1</f>
        <v>8.0654560493270244E-2</v>
      </c>
      <c r="I8" s="26">
        <v>55708</v>
      </c>
      <c r="J8" s="27">
        <f t="shared" ref="J8:J9" si="2">I8/I21-1</f>
        <v>4.7280657229334722E-2</v>
      </c>
      <c r="K8" s="24">
        <v>20236</v>
      </c>
      <c r="L8" s="25">
        <f t="shared" ref="L8:L9" si="3">K8/K21-1</f>
        <v>0.18679256348601259</v>
      </c>
    </row>
    <row r="9" spans="2:18" x14ac:dyDescent="0.25">
      <c r="B9" s="23" t="s">
        <v>44</v>
      </c>
      <c r="C9" s="24">
        <v>405261</v>
      </c>
      <c r="D9" s="25">
        <f>C9/C22-1</f>
        <v>4.4608266422652143E-2</v>
      </c>
      <c r="E9" s="26">
        <v>141718</v>
      </c>
      <c r="F9" s="27">
        <f t="shared" si="0"/>
        <v>5.0385413578416749E-2</v>
      </c>
      <c r="G9" s="24">
        <v>112258</v>
      </c>
      <c r="H9" s="25">
        <f t="shared" si="1"/>
        <v>3.2001250264302117E-2</v>
      </c>
      <c r="I9" s="26">
        <v>57174</v>
      </c>
      <c r="J9" s="27">
        <f t="shared" si="2"/>
        <v>2.3596390718991778E-2</v>
      </c>
      <c r="K9" s="24">
        <v>18664</v>
      </c>
      <c r="L9" s="25">
        <f t="shared" si="3"/>
        <v>0.12149981973320512</v>
      </c>
    </row>
    <row r="10" spans="2:18" ht="24.75" customHeight="1" x14ac:dyDescent="0.25">
      <c r="B10" s="29" t="str">
        <f>actualizaciones!$A$2</f>
        <v>acum. febrero 2014</v>
      </c>
      <c r="C10" s="30">
        <v>806318</v>
      </c>
      <c r="D10" s="31">
        <v>4.9020411402491915E-2</v>
      </c>
      <c r="E10" s="32">
        <v>277102</v>
      </c>
      <c r="F10" s="33">
        <v>3.5693995933500755E-2</v>
      </c>
      <c r="G10" s="30">
        <v>227231</v>
      </c>
      <c r="H10" s="31">
        <v>5.6058261180746305E-2</v>
      </c>
      <c r="I10" s="32">
        <v>112882</v>
      </c>
      <c r="J10" s="33">
        <v>3.5149336536786313E-2</v>
      </c>
      <c r="K10" s="30">
        <v>38900</v>
      </c>
      <c r="L10" s="31">
        <v>0.15454248656991076</v>
      </c>
      <c r="O10" s="20"/>
      <c r="P10" s="20"/>
      <c r="Q10" s="20"/>
      <c r="R10" s="20"/>
    </row>
    <row r="11" spans="2:18" outlineLevel="1" x14ac:dyDescent="0.25">
      <c r="B11" s="23" t="s">
        <v>33</v>
      </c>
      <c r="C11" s="24">
        <v>425395</v>
      </c>
      <c r="D11" s="25">
        <f t="shared" ref="D11:D20" si="4">C11/C24-1</f>
        <v>8.5432226029756642E-2</v>
      </c>
      <c r="E11" s="26">
        <v>146409</v>
      </c>
      <c r="F11" s="27">
        <f t="shared" ref="F11:F22" si="5">E11/E24-1</f>
        <v>6.1180853531253687E-2</v>
      </c>
      <c r="G11" s="24">
        <v>122259</v>
      </c>
      <c r="H11" s="25">
        <f t="shared" ref="H11:H22" si="6">G11/G24-1</f>
        <v>0.1187580640733521</v>
      </c>
      <c r="I11" s="26">
        <v>62177</v>
      </c>
      <c r="J11" s="27">
        <f t="shared" ref="J11:J22" si="7">I11/I24-1</f>
        <v>0.10063371804857324</v>
      </c>
      <c r="K11" s="24">
        <v>19024</v>
      </c>
      <c r="L11" s="25">
        <f t="shared" ref="L11:L22" si="8">K11/K24-1</f>
        <v>0.29661941112322787</v>
      </c>
    </row>
    <row r="12" spans="2:18" outlineLevel="1" x14ac:dyDescent="0.25">
      <c r="B12" s="23" t="s">
        <v>34</v>
      </c>
      <c r="C12" s="24">
        <v>446825</v>
      </c>
      <c r="D12" s="25">
        <f t="shared" si="4"/>
        <v>0.12554630527601796</v>
      </c>
      <c r="E12" s="26">
        <v>153852</v>
      </c>
      <c r="F12" s="27">
        <f t="shared" si="5"/>
        <v>7.4295450101946825E-2</v>
      </c>
      <c r="G12" s="24">
        <v>123861</v>
      </c>
      <c r="H12" s="25">
        <f t="shared" si="6"/>
        <v>8.3847426036279593E-2</v>
      </c>
      <c r="I12" s="26">
        <v>69540</v>
      </c>
      <c r="J12" s="27">
        <f t="shared" si="7"/>
        <v>0.28842198877216396</v>
      </c>
      <c r="K12" s="24">
        <v>21084</v>
      </c>
      <c r="L12" s="25">
        <f t="shared" si="8"/>
        <v>0.27991258422873799</v>
      </c>
    </row>
    <row r="13" spans="2:18" outlineLevel="1" x14ac:dyDescent="0.25">
      <c r="B13" s="23" t="s">
        <v>35</v>
      </c>
      <c r="C13" s="24">
        <v>436009</v>
      </c>
      <c r="D13" s="25">
        <f t="shared" si="4"/>
        <v>2.5751476839903642E-2</v>
      </c>
      <c r="E13" s="26">
        <v>156972</v>
      </c>
      <c r="F13" s="27">
        <f t="shared" si="5"/>
        <v>1.2768318569225778E-2</v>
      </c>
      <c r="G13" s="24">
        <v>123348</v>
      </c>
      <c r="H13" s="25">
        <f t="shared" si="6"/>
        <v>-1.6269499473633875E-2</v>
      </c>
      <c r="I13" s="26">
        <v>64975</v>
      </c>
      <c r="J13" s="27">
        <f t="shared" si="7"/>
        <v>0.15529595846446553</v>
      </c>
      <c r="K13" s="24">
        <v>14479</v>
      </c>
      <c r="L13" s="25">
        <f t="shared" si="8"/>
        <v>-3.7842300811888885E-3</v>
      </c>
    </row>
    <row r="14" spans="2:18" outlineLevel="1" x14ac:dyDescent="0.25">
      <c r="B14" s="23" t="s">
        <v>36</v>
      </c>
      <c r="C14" s="24">
        <v>390920</v>
      </c>
      <c r="D14" s="25">
        <f t="shared" si="4"/>
        <v>8.5004837149307289E-3</v>
      </c>
      <c r="E14" s="26">
        <v>134802</v>
      </c>
      <c r="F14" s="27">
        <f t="shared" si="5"/>
        <v>-1.2692716153367312E-2</v>
      </c>
      <c r="G14" s="24">
        <v>113638</v>
      </c>
      <c r="H14" s="25">
        <f t="shared" si="6"/>
        <v>2.162128145424469E-2</v>
      </c>
      <c r="I14" s="26">
        <v>62952</v>
      </c>
      <c r="J14" s="27">
        <f t="shared" si="7"/>
        <v>4.4499751119960074E-2</v>
      </c>
      <c r="K14" s="24">
        <v>12329</v>
      </c>
      <c r="L14" s="25">
        <f t="shared" si="8"/>
        <v>3.2233757535164109E-2</v>
      </c>
    </row>
    <row r="15" spans="2:18" outlineLevel="1" x14ac:dyDescent="0.25">
      <c r="B15" s="23" t="s">
        <v>37</v>
      </c>
      <c r="C15" s="24">
        <v>469162</v>
      </c>
      <c r="D15" s="25">
        <f t="shared" si="4"/>
        <v>1.4292478018640198E-2</v>
      </c>
      <c r="E15" s="26">
        <v>165555</v>
      </c>
      <c r="F15" s="27">
        <f t="shared" si="5"/>
        <v>4.9410893463073258E-3</v>
      </c>
      <c r="G15" s="24">
        <v>134556</v>
      </c>
      <c r="H15" s="25">
        <f t="shared" si="6"/>
        <v>-1.9655691620741322E-3</v>
      </c>
      <c r="I15" s="26">
        <v>79448</v>
      </c>
      <c r="J15" s="27">
        <f t="shared" si="7"/>
        <v>0.17464072387485952</v>
      </c>
      <c r="K15" s="24">
        <v>11955</v>
      </c>
      <c r="L15" s="25">
        <f t="shared" si="8"/>
        <v>0.21617497456765</v>
      </c>
    </row>
    <row r="16" spans="2:18" outlineLevel="1" x14ac:dyDescent="0.25">
      <c r="B16" s="23" t="s">
        <v>38</v>
      </c>
      <c r="C16" s="24">
        <v>424949</v>
      </c>
      <c r="D16" s="25">
        <f t="shared" si="4"/>
        <v>-2.7249440887438081E-2</v>
      </c>
      <c r="E16" s="26">
        <v>146168</v>
      </c>
      <c r="F16" s="27">
        <f t="shared" si="5"/>
        <v>-5.3689928201940962E-2</v>
      </c>
      <c r="G16" s="24">
        <v>126191</v>
      </c>
      <c r="H16" s="25">
        <f t="shared" si="6"/>
        <v>-2.0195353748680089E-2</v>
      </c>
      <c r="I16" s="26">
        <v>69354</v>
      </c>
      <c r="J16" s="27">
        <f t="shared" si="7"/>
        <v>0.3434449093444909</v>
      </c>
      <c r="K16" s="24">
        <v>13408</v>
      </c>
      <c r="L16" s="25">
        <f t="shared" si="8"/>
        <v>0.14110638297872335</v>
      </c>
    </row>
    <row r="17" spans="2:18" outlineLevel="1" x14ac:dyDescent="0.25">
      <c r="B17" s="23" t="s">
        <v>39</v>
      </c>
      <c r="C17" s="24">
        <v>390241</v>
      </c>
      <c r="D17" s="25">
        <f t="shared" si="4"/>
        <v>-1.4632508155824175E-2</v>
      </c>
      <c r="E17" s="26">
        <v>140602</v>
      </c>
      <c r="F17" s="27">
        <f t="shared" si="5"/>
        <v>3.5688284250046109E-3</v>
      </c>
      <c r="G17" s="24">
        <v>110208</v>
      </c>
      <c r="H17" s="25">
        <f t="shared" si="6"/>
        <v>-3.3907219748238071E-2</v>
      </c>
      <c r="I17" s="26">
        <v>62331</v>
      </c>
      <c r="J17" s="27">
        <f t="shared" si="7"/>
        <v>0.10267659702443077</v>
      </c>
      <c r="K17" s="24">
        <v>12983</v>
      </c>
      <c r="L17" s="25">
        <f t="shared" si="8"/>
        <v>-4.8446203459396098E-2</v>
      </c>
      <c r="N17" s="28"/>
      <c r="O17" s="28"/>
      <c r="P17" s="28"/>
    </row>
    <row r="18" spans="2:18" outlineLevel="1" x14ac:dyDescent="0.25">
      <c r="B18" s="23" t="s">
        <v>40</v>
      </c>
      <c r="C18" s="24">
        <v>369883</v>
      </c>
      <c r="D18" s="25">
        <f t="shared" si="4"/>
        <v>4.6860406536739507E-2</v>
      </c>
      <c r="E18" s="26">
        <v>136187</v>
      </c>
      <c r="F18" s="27">
        <f t="shared" si="5"/>
        <v>4.2891274715513239E-2</v>
      </c>
      <c r="G18" s="24">
        <v>105939</v>
      </c>
      <c r="H18" s="25">
        <f t="shared" si="6"/>
        <v>9.2853163877942624E-2</v>
      </c>
      <c r="I18" s="26">
        <v>50853</v>
      </c>
      <c r="J18" s="27">
        <f t="shared" si="7"/>
        <v>2.9979684818839392E-3</v>
      </c>
      <c r="K18" s="24">
        <v>12538</v>
      </c>
      <c r="L18" s="25">
        <f t="shared" si="8"/>
        <v>-8.3546524376873044E-2</v>
      </c>
    </row>
    <row r="19" spans="2:18" outlineLevel="1" x14ac:dyDescent="0.25">
      <c r="B19" s="23" t="s">
        <v>41</v>
      </c>
      <c r="C19" s="24">
        <v>384784</v>
      </c>
      <c r="D19" s="25">
        <f t="shared" si="4"/>
        <v>-6.5023423983826767E-2</v>
      </c>
      <c r="E19" s="26">
        <v>139428</v>
      </c>
      <c r="F19" s="27">
        <f t="shared" si="5"/>
        <v>-9.4011540260955484E-2</v>
      </c>
      <c r="G19" s="24">
        <v>110313</v>
      </c>
      <c r="H19" s="25">
        <f t="shared" si="6"/>
        <v>-5.9067879015336278E-2</v>
      </c>
      <c r="I19" s="26">
        <v>53895</v>
      </c>
      <c r="J19" s="27">
        <f t="shared" si="7"/>
        <v>-4.2156148364050017E-2</v>
      </c>
      <c r="K19" s="24">
        <v>13383</v>
      </c>
      <c r="L19" s="25">
        <f t="shared" si="8"/>
        <v>-3.3648638890894644E-2</v>
      </c>
    </row>
    <row r="20" spans="2:18" outlineLevel="1" x14ac:dyDescent="0.25">
      <c r="B20" s="23" t="s">
        <v>42</v>
      </c>
      <c r="C20" s="24">
        <v>466240</v>
      </c>
      <c r="D20" s="25">
        <f t="shared" si="4"/>
        <v>6.6854604906377846E-2</v>
      </c>
      <c r="E20" s="26">
        <v>168533</v>
      </c>
      <c r="F20" s="27">
        <f t="shared" si="5"/>
        <v>7.8514565094967459E-2</v>
      </c>
      <c r="G20" s="24">
        <v>134731</v>
      </c>
      <c r="H20" s="25">
        <f t="shared" si="6"/>
        <v>7.7744536524493757E-2</v>
      </c>
      <c r="I20" s="26">
        <v>64514</v>
      </c>
      <c r="J20" s="27">
        <f t="shared" si="7"/>
        <v>3.8504877499114576E-2</v>
      </c>
      <c r="K20" s="24">
        <v>16181</v>
      </c>
      <c r="L20" s="25">
        <f t="shared" si="8"/>
        <v>0.12095600969864906</v>
      </c>
    </row>
    <row r="21" spans="2:18" outlineLevel="1" x14ac:dyDescent="0.25">
      <c r="B21" s="23" t="s">
        <v>43</v>
      </c>
      <c r="C21" s="24">
        <v>380684</v>
      </c>
      <c r="D21" s="25">
        <f>C21/C34-1</f>
        <v>-5.0267817270534088E-2</v>
      </c>
      <c r="E21" s="26">
        <v>132632</v>
      </c>
      <c r="F21" s="27">
        <f t="shared" si="5"/>
        <v>-5.4276831807421377E-2</v>
      </c>
      <c r="G21" s="24">
        <v>106392</v>
      </c>
      <c r="H21" s="25">
        <f t="shared" si="6"/>
        <v>-5.6348396824692837E-2</v>
      </c>
      <c r="I21" s="26">
        <v>53193</v>
      </c>
      <c r="J21" s="27">
        <f t="shared" si="7"/>
        <v>-4.1895567283272372E-2</v>
      </c>
      <c r="K21" s="24">
        <v>17051</v>
      </c>
      <c r="L21" s="25">
        <f t="shared" si="8"/>
        <v>-5.6757205288488155E-2</v>
      </c>
    </row>
    <row r="22" spans="2:18" outlineLevel="1" x14ac:dyDescent="0.25">
      <c r="B22" s="23" t="s">
        <v>44</v>
      </c>
      <c r="C22" s="24">
        <v>387955</v>
      </c>
      <c r="D22" s="25">
        <f>C22/C35-1</f>
        <v>-3.2687968284442648E-2</v>
      </c>
      <c r="E22" s="26">
        <v>134920</v>
      </c>
      <c r="F22" s="27">
        <f t="shared" si="5"/>
        <v>-7.3606152156001081E-2</v>
      </c>
      <c r="G22" s="24">
        <v>108777</v>
      </c>
      <c r="H22" s="25">
        <f t="shared" si="6"/>
        <v>-3.2930005956561592E-2</v>
      </c>
      <c r="I22" s="26">
        <v>55856</v>
      </c>
      <c r="J22" s="27">
        <f t="shared" si="7"/>
        <v>-1.8641179261029261E-2</v>
      </c>
      <c r="K22" s="24">
        <v>16642</v>
      </c>
      <c r="L22" s="25">
        <f t="shared" si="8"/>
        <v>0.11317725752508356</v>
      </c>
    </row>
    <row r="23" spans="2:18" x14ac:dyDescent="0.25">
      <c r="B23" s="34">
        <v>2013</v>
      </c>
      <c r="C23" s="35">
        <v>4973047</v>
      </c>
      <c r="D23" s="36">
        <f>C23/C36-1</f>
        <v>1.4738358930766138E-2</v>
      </c>
      <c r="E23" s="35">
        <v>1756060</v>
      </c>
      <c r="F23" s="36">
        <f>E23/E36-1</f>
        <v>-1.4681782875650695E-3</v>
      </c>
      <c r="G23" s="35">
        <v>1420213</v>
      </c>
      <c r="H23" s="36">
        <f>G23/G36-1</f>
        <v>1.2785569827509891E-2</v>
      </c>
      <c r="I23" s="35">
        <v>749088</v>
      </c>
      <c r="J23" s="36">
        <f>I23/I36-1</f>
        <v>9.4695369938724738E-2</v>
      </c>
      <c r="K23" s="35">
        <v>181057</v>
      </c>
      <c r="L23" s="36">
        <f>K23/K36-1</f>
        <v>7.8754044054123229E-2</v>
      </c>
      <c r="O23" s="20"/>
      <c r="P23" s="20"/>
      <c r="Q23" s="20"/>
      <c r="R23" s="20"/>
    </row>
    <row r="24" spans="2:18" hidden="1" outlineLevel="1" x14ac:dyDescent="0.25">
      <c r="B24" s="23" t="s">
        <v>33</v>
      </c>
      <c r="C24" s="24">
        <v>391913</v>
      </c>
      <c r="D24" s="25">
        <f t="shared" ref="D24:D33" si="9">C24/C37-1</f>
        <v>-5.8654970900697267E-2</v>
      </c>
      <c r="E24" s="26">
        <v>137968</v>
      </c>
      <c r="F24" s="27">
        <f t="shared" ref="F24:F35" si="10">E24/E37-1</f>
        <v>-9.1987232222185633E-2</v>
      </c>
      <c r="G24" s="24">
        <v>109281</v>
      </c>
      <c r="H24" s="25">
        <f t="shared" ref="H24:H35" si="11">G24/G37-1</f>
        <v>-7.2262358544225913E-2</v>
      </c>
      <c r="I24" s="26">
        <v>56492</v>
      </c>
      <c r="J24" s="27">
        <f t="shared" ref="J24:J35" si="12">I24/I37-1</f>
        <v>-4.4128595600676834E-2</v>
      </c>
      <c r="K24" s="24">
        <v>14672</v>
      </c>
      <c r="L24" s="25">
        <f t="shared" ref="L24:L35" si="13">K24/K37-1</f>
        <v>0.17980057896429713</v>
      </c>
    </row>
    <row r="25" spans="2:18" hidden="1" outlineLevel="1" x14ac:dyDescent="0.25">
      <c r="B25" s="23" t="s">
        <v>34</v>
      </c>
      <c r="C25" s="24">
        <v>396985</v>
      </c>
      <c r="D25" s="25">
        <f t="shared" si="9"/>
        <v>-3.7215337229888679E-2</v>
      </c>
      <c r="E25" s="26">
        <v>143212</v>
      </c>
      <c r="F25" s="27">
        <f t="shared" si="10"/>
        <v>-8.0828929414942241E-3</v>
      </c>
      <c r="G25" s="24">
        <v>114279</v>
      </c>
      <c r="H25" s="25">
        <f t="shared" si="11"/>
        <v>-7.5494899321257858E-2</v>
      </c>
      <c r="I25" s="26">
        <v>53973</v>
      </c>
      <c r="J25" s="27">
        <f t="shared" si="12"/>
        <v>-6.9398944791199679E-2</v>
      </c>
      <c r="K25" s="24">
        <v>16473</v>
      </c>
      <c r="L25" s="25">
        <f t="shared" si="13"/>
        <v>8.4677684862053182E-2</v>
      </c>
    </row>
    <row r="26" spans="2:18" hidden="1" outlineLevel="1" x14ac:dyDescent="0.25">
      <c r="B26" s="23" t="s">
        <v>35</v>
      </c>
      <c r="C26" s="24">
        <v>425063</v>
      </c>
      <c r="D26" s="25">
        <f t="shared" si="9"/>
        <v>-7.3644179533839615E-2</v>
      </c>
      <c r="E26" s="26">
        <v>154993</v>
      </c>
      <c r="F26" s="27">
        <f t="shared" si="10"/>
        <v>-8.7836485834343669E-2</v>
      </c>
      <c r="G26" s="24">
        <v>125388</v>
      </c>
      <c r="H26" s="25">
        <f t="shared" si="11"/>
        <v>-8.7018254101165704E-2</v>
      </c>
      <c r="I26" s="26">
        <v>56241</v>
      </c>
      <c r="J26" s="27">
        <f t="shared" si="12"/>
        <v>-5.6991951710261612E-2</v>
      </c>
      <c r="K26" s="24">
        <v>14534</v>
      </c>
      <c r="L26" s="25">
        <f t="shared" si="13"/>
        <v>8.204288266825488E-2</v>
      </c>
    </row>
    <row r="27" spans="2:18" hidden="1" outlineLevel="1" x14ac:dyDescent="0.25">
      <c r="B27" s="23" t="s">
        <v>36</v>
      </c>
      <c r="C27" s="24">
        <v>387625</v>
      </c>
      <c r="D27" s="25">
        <f t="shared" si="9"/>
        <v>-7.9780453005595553E-2</v>
      </c>
      <c r="E27" s="26">
        <v>136535</v>
      </c>
      <c r="F27" s="27">
        <f t="shared" si="10"/>
        <v>-9.5603041704202196E-2</v>
      </c>
      <c r="G27" s="24">
        <v>111233</v>
      </c>
      <c r="H27" s="25">
        <f t="shared" si="11"/>
        <v>-8.2667392397964612E-2</v>
      </c>
      <c r="I27" s="26">
        <v>60270</v>
      </c>
      <c r="J27" s="27">
        <f t="shared" si="12"/>
        <v>5.5738508968609768E-2</v>
      </c>
      <c r="K27" s="24">
        <v>11944</v>
      </c>
      <c r="L27" s="25">
        <f t="shared" si="13"/>
        <v>-9.6041777037765841E-2</v>
      </c>
    </row>
    <row r="28" spans="2:18" hidden="1" outlineLevel="1" x14ac:dyDescent="0.25">
      <c r="B28" s="23" t="s">
        <v>37</v>
      </c>
      <c r="C28" s="24">
        <v>462551</v>
      </c>
      <c r="D28" s="25">
        <f t="shared" si="9"/>
        <v>-4.9910650097566012E-2</v>
      </c>
      <c r="E28" s="26">
        <v>164741</v>
      </c>
      <c r="F28" s="27">
        <f t="shared" si="10"/>
        <v>-2.4987719204796366E-2</v>
      </c>
      <c r="G28" s="24">
        <v>134821</v>
      </c>
      <c r="H28" s="25">
        <f t="shared" si="11"/>
        <v>-5.8038958135375296E-2</v>
      </c>
      <c r="I28" s="26">
        <v>67636</v>
      </c>
      <c r="J28" s="27">
        <f t="shared" si="12"/>
        <v>-0.10106326422115897</v>
      </c>
      <c r="K28" s="24">
        <v>9830</v>
      </c>
      <c r="L28" s="25">
        <f t="shared" si="13"/>
        <v>0.16579696394686905</v>
      </c>
    </row>
    <row r="29" spans="2:18" hidden="1" outlineLevel="1" x14ac:dyDescent="0.25">
      <c r="B29" s="23" t="s">
        <v>38</v>
      </c>
      <c r="C29" s="24">
        <v>436853</v>
      </c>
      <c r="D29" s="25">
        <f t="shared" si="9"/>
        <v>-0.10901785623234517</v>
      </c>
      <c r="E29" s="26">
        <v>154461</v>
      </c>
      <c r="F29" s="27">
        <f t="shared" si="10"/>
        <v>-0.13450256352786261</v>
      </c>
      <c r="G29" s="24">
        <v>128792</v>
      </c>
      <c r="H29" s="25">
        <f t="shared" si="11"/>
        <v>-9.4805349976455067E-2</v>
      </c>
      <c r="I29" s="26">
        <v>51624</v>
      </c>
      <c r="J29" s="27">
        <f t="shared" si="12"/>
        <v>-0.25581663543318434</v>
      </c>
      <c r="K29" s="24">
        <v>11750</v>
      </c>
      <c r="L29" s="25">
        <f t="shared" si="13"/>
        <v>-2.3762047191758007E-2</v>
      </c>
    </row>
    <row r="30" spans="2:18" hidden="1" outlineLevel="1" x14ac:dyDescent="0.25">
      <c r="B30" s="23" t="s">
        <v>39</v>
      </c>
      <c r="C30" s="24">
        <v>396036</v>
      </c>
      <c r="D30" s="25">
        <f t="shared" si="9"/>
        <v>3.1120877518661327E-2</v>
      </c>
      <c r="E30" s="26">
        <v>140102</v>
      </c>
      <c r="F30" s="27">
        <f t="shared" si="10"/>
        <v>-2.8549812284950349E-5</v>
      </c>
      <c r="G30" s="24">
        <v>114076</v>
      </c>
      <c r="H30" s="25">
        <f t="shared" si="11"/>
        <v>-2.118495001930587E-2</v>
      </c>
      <c r="I30" s="26">
        <v>56527</v>
      </c>
      <c r="J30" s="27">
        <f t="shared" si="12"/>
        <v>-4.0874574957275867E-3</v>
      </c>
      <c r="K30" s="24">
        <v>13644</v>
      </c>
      <c r="L30" s="25">
        <f t="shared" si="13"/>
        <v>0.13068699759675151</v>
      </c>
      <c r="N30" s="28"/>
      <c r="O30" s="28"/>
      <c r="P30" s="28"/>
    </row>
    <row r="31" spans="2:18" hidden="1" outlineLevel="1" x14ac:dyDescent="0.25">
      <c r="B31" s="23" t="s">
        <v>40</v>
      </c>
      <c r="C31" s="24">
        <v>353326</v>
      </c>
      <c r="D31" s="25">
        <f t="shared" si="9"/>
        <v>-1.355184544083976E-2</v>
      </c>
      <c r="E31" s="26">
        <v>130586</v>
      </c>
      <c r="F31" s="27">
        <f t="shared" si="10"/>
        <v>8.5808071056188151E-3</v>
      </c>
      <c r="G31" s="24">
        <v>96938</v>
      </c>
      <c r="H31" s="25">
        <f t="shared" si="11"/>
        <v>-5.0641961041631989E-2</v>
      </c>
      <c r="I31" s="26">
        <v>50701</v>
      </c>
      <c r="J31" s="27">
        <f t="shared" si="12"/>
        <v>-1.3599221789883265E-2</v>
      </c>
      <c r="K31" s="24">
        <v>13681</v>
      </c>
      <c r="L31" s="25">
        <f t="shared" si="13"/>
        <v>3.974768201854384E-2</v>
      </c>
    </row>
    <row r="32" spans="2:18" hidden="1" outlineLevel="1" x14ac:dyDescent="0.25">
      <c r="B32" s="23" t="s">
        <v>41</v>
      </c>
      <c r="C32" s="24">
        <v>411544</v>
      </c>
      <c r="D32" s="25">
        <f t="shared" si="9"/>
        <v>-0.13285952983466043</v>
      </c>
      <c r="E32" s="26">
        <v>153896</v>
      </c>
      <c r="F32" s="27">
        <f t="shared" si="10"/>
        <v>-0.10844364626480896</v>
      </c>
      <c r="G32" s="24">
        <v>117238</v>
      </c>
      <c r="H32" s="25">
        <f t="shared" si="11"/>
        <v>-0.16602289136914294</v>
      </c>
      <c r="I32" s="26">
        <v>56267</v>
      </c>
      <c r="J32" s="27">
        <f t="shared" si="12"/>
        <v>-9.4585244186982109E-2</v>
      </c>
      <c r="K32" s="24">
        <v>13849</v>
      </c>
      <c r="L32" s="25">
        <f t="shared" si="13"/>
        <v>9.9912636009848343E-2</v>
      </c>
    </row>
    <row r="33" spans="2:18" hidden="1" outlineLevel="1" x14ac:dyDescent="0.25">
      <c r="B33" s="23" t="s">
        <v>42</v>
      </c>
      <c r="C33" s="24">
        <v>437023</v>
      </c>
      <c r="D33" s="25">
        <f t="shared" si="9"/>
        <v>-3.7919814726757206E-2</v>
      </c>
      <c r="E33" s="26">
        <v>156264</v>
      </c>
      <c r="F33" s="27">
        <f t="shared" si="10"/>
        <v>-2.4891889699412806E-2</v>
      </c>
      <c r="G33" s="24">
        <v>125012</v>
      </c>
      <c r="H33" s="25">
        <f t="shared" si="11"/>
        <v>-4.7745277269957365E-2</v>
      </c>
      <c r="I33" s="26">
        <v>62122</v>
      </c>
      <c r="J33" s="27">
        <f t="shared" si="12"/>
        <v>-6.7349267355272691E-2</v>
      </c>
      <c r="K33" s="24">
        <v>14435</v>
      </c>
      <c r="L33" s="25">
        <f t="shared" si="13"/>
        <v>-9.464375313597595E-2</v>
      </c>
    </row>
    <row r="34" spans="2:18" hidden="1" outlineLevel="1" x14ac:dyDescent="0.25">
      <c r="B34" s="23" t="s">
        <v>43</v>
      </c>
      <c r="C34" s="24">
        <v>400833</v>
      </c>
      <c r="D34" s="25">
        <f>C34/C47-1</f>
        <v>-4.0217513630518953E-2</v>
      </c>
      <c r="E34" s="26">
        <v>140244</v>
      </c>
      <c r="F34" s="27">
        <f t="shared" si="10"/>
        <v>-3.6415104710602941E-2</v>
      </c>
      <c r="G34" s="24">
        <v>112745</v>
      </c>
      <c r="H34" s="25">
        <f t="shared" si="11"/>
        <v>-7.5481754817548152E-2</v>
      </c>
      <c r="I34" s="26">
        <v>55519</v>
      </c>
      <c r="J34" s="27">
        <f t="shared" si="12"/>
        <v>-2.0517977488444306E-2</v>
      </c>
      <c r="K34" s="24">
        <v>18077</v>
      </c>
      <c r="L34" s="25">
        <f t="shared" si="13"/>
        <v>0.31958537119497765</v>
      </c>
    </row>
    <row r="35" spans="2:18" hidden="1" outlineLevel="1" x14ac:dyDescent="0.25">
      <c r="B35" s="23" t="s">
        <v>44</v>
      </c>
      <c r="C35" s="24">
        <v>401065</v>
      </c>
      <c r="D35" s="25">
        <f>C35/C48-1</f>
        <v>4.0214233841684877E-2</v>
      </c>
      <c r="E35" s="26">
        <v>145640</v>
      </c>
      <c r="F35" s="27">
        <f t="shared" si="10"/>
        <v>7.9390489742677595E-2</v>
      </c>
      <c r="G35" s="24">
        <v>112481</v>
      </c>
      <c r="H35" s="25">
        <f t="shared" si="11"/>
        <v>-4.5881754177623191E-2</v>
      </c>
      <c r="I35" s="26">
        <v>56917</v>
      </c>
      <c r="J35" s="27">
        <f t="shared" si="12"/>
        <v>2.1445748537382014E-2</v>
      </c>
      <c r="K35" s="24">
        <v>14950</v>
      </c>
      <c r="L35" s="25">
        <f t="shared" si="13"/>
        <v>0.18575507614213205</v>
      </c>
    </row>
    <row r="36" spans="2:18" collapsed="1" x14ac:dyDescent="0.25">
      <c r="B36" s="34">
        <v>2012</v>
      </c>
      <c r="C36" s="35">
        <v>4900817</v>
      </c>
      <c r="D36" s="36">
        <f>C36/C49-1</f>
        <v>-5.0266627107499406E-2</v>
      </c>
      <c r="E36" s="35">
        <v>1758642</v>
      </c>
      <c r="F36" s="36">
        <f>E36/E49-1</f>
        <v>-4.8126744531568399E-2</v>
      </c>
      <c r="G36" s="35">
        <v>1402284</v>
      </c>
      <c r="H36" s="36">
        <f>G36/G49-1</f>
        <v>-7.4864094579616847E-2</v>
      </c>
      <c r="I36" s="35">
        <v>684289</v>
      </c>
      <c r="J36" s="36">
        <f>I36/I49-1</f>
        <v>-5.9722268025371283E-2</v>
      </c>
      <c r="K36" s="35">
        <v>167839</v>
      </c>
      <c r="L36" s="36">
        <f>K36/K49-1</f>
        <v>8.4210254323236589E-2</v>
      </c>
      <c r="O36" s="20"/>
      <c r="P36" s="20"/>
      <c r="Q36" s="20"/>
      <c r="R36" s="20"/>
    </row>
    <row r="37" spans="2:18" hidden="1" outlineLevel="1" x14ac:dyDescent="0.25">
      <c r="B37" s="23" t="s">
        <v>33</v>
      </c>
      <c r="C37" s="24">
        <v>416333</v>
      </c>
      <c r="D37" s="25">
        <f t="shared" ref="D37:D48" si="14">C37/C50-1</f>
        <v>2.541285420489392E-2</v>
      </c>
      <c r="E37" s="26">
        <v>151945</v>
      </c>
      <c r="F37" s="27">
        <f t="shared" ref="F37:F48" si="15">E37/E50-1</f>
        <v>7.0910039186941498E-2</v>
      </c>
      <c r="G37" s="24">
        <v>117793</v>
      </c>
      <c r="H37" s="25">
        <f t="shared" ref="H37:H48" si="16">G37/G50-1</f>
        <v>2.3912451494314535E-3</v>
      </c>
      <c r="I37" s="26">
        <v>59100</v>
      </c>
      <c r="J37" s="27">
        <f t="shared" ref="J37:J48" si="17">I37/I50-1</f>
        <v>2.3784364335579511E-2</v>
      </c>
      <c r="K37" s="24">
        <v>12436</v>
      </c>
      <c r="L37" s="25">
        <f t="shared" ref="L37:L48" si="18">K37/K50-1</f>
        <v>-7.5252825698988723E-2</v>
      </c>
    </row>
    <row r="38" spans="2:18" hidden="1" outlineLevel="1" x14ac:dyDescent="0.25">
      <c r="B38" s="23" t="s">
        <v>34</v>
      </c>
      <c r="C38" s="24">
        <v>412330</v>
      </c>
      <c r="D38" s="25">
        <f t="shared" si="14"/>
        <v>3.9559902077203724E-2</v>
      </c>
      <c r="E38" s="26">
        <v>144379</v>
      </c>
      <c r="F38" s="27">
        <f t="shared" si="15"/>
        <v>4.6679715818471745E-2</v>
      </c>
      <c r="G38" s="24">
        <v>123611</v>
      </c>
      <c r="H38" s="25">
        <f t="shared" si="16"/>
        <v>2.5289892337552411E-2</v>
      </c>
      <c r="I38" s="26">
        <v>57998</v>
      </c>
      <c r="J38" s="27">
        <f t="shared" si="17"/>
        <v>3.4533195390817228E-2</v>
      </c>
      <c r="K38" s="24">
        <v>15187</v>
      </c>
      <c r="L38" s="25">
        <f t="shared" si="18"/>
        <v>7.5631924633450254E-3</v>
      </c>
    </row>
    <row r="39" spans="2:18" hidden="1" outlineLevel="1" x14ac:dyDescent="0.25">
      <c r="B39" s="23" t="s">
        <v>35</v>
      </c>
      <c r="C39" s="24">
        <v>458855</v>
      </c>
      <c r="D39" s="25">
        <f t="shared" si="14"/>
        <v>5.8227842262694063E-2</v>
      </c>
      <c r="E39" s="26">
        <v>169918</v>
      </c>
      <c r="F39" s="27">
        <f t="shared" si="15"/>
        <v>9.4007739011183533E-2</v>
      </c>
      <c r="G39" s="24">
        <v>137339</v>
      </c>
      <c r="H39" s="25">
        <f t="shared" si="16"/>
        <v>2.0455322247484808E-2</v>
      </c>
      <c r="I39" s="26">
        <v>59640</v>
      </c>
      <c r="J39" s="27">
        <f t="shared" si="17"/>
        <v>8.8182166511576954E-2</v>
      </c>
      <c r="K39" s="24">
        <v>13432</v>
      </c>
      <c r="L39" s="25">
        <f t="shared" si="18"/>
        <v>-3.2625135037810615E-2</v>
      </c>
    </row>
    <row r="40" spans="2:18" hidden="1" outlineLevel="1" x14ac:dyDescent="0.25">
      <c r="B40" s="23" t="s">
        <v>36</v>
      </c>
      <c r="C40" s="24">
        <v>421231</v>
      </c>
      <c r="D40" s="25">
        <f t="shared" si="14"/>
        <v>0.15826855444313992</v>
      </c>
      <c r="E40" s="26">
        <v>150968</v>
      </c>
      <c r="F40" s="27">
        <f t="shared" si="15"/>
        <v>0.14045703493862138</v>
      </c>
      <c r="G40" s="24">
        <v>121257</v>
      </c>
      <c r="H40" s="25">
        <f t="shared" si="16"/>
        <v>0.17703530416719238</v>
      </c>
      <c r="I40" s="26">
        <v>57088</v>
      </c>
      <c r="J40" s="27">
        <f t="shared" si="17"/>
        <v>2.0905237933439347E-2</v>
      </c>
      <c r="K40" s="24">
        <v>13213</v>
      </c>
      <c r="L40" s="25">
        <f t="shared" si="18"/>
        <v>0.26367635807192036</v>
      </c>
    </row>
    <row r="41" spans="2:18" hidden="1" outlineLevel="1" x14ac:dyDescent="0.25">
      <c r="B41" s="23" t="s">
        <v>37</v>
      </c>
      <c r="C41" s="24">
        <v>486850</v>
      </c>
      <c r="D41" s="25">
        <f t="shared" si="14"/>
        <v>4.6543622285564412E-2</v>
      </c>
      <c r="E41" s="26">
        <v>168963</v>
      </c>
      <c r="F41" s="27">
        <f t="shared" si="15"/>
        <v>2.250611217351306E-2</v>
      </c>
      <c r="G41" s="24">
        <v>143128</v>
      </c>
      <c r="H41" s="25">
        <f t="shared" si="16"/>
        <v>3.4311316664257907E-2</v>
      </c>
      <c r="I41" s="26">
        <v>75240</v>
      </c>
      <c r="J41" s="27">
        <f t="shared" si="17"/>
        <v>4.3348032282219728E-2</v>
      </c>
      <c r="K41" s="24">
        <v>8432</v>
      </c>
      <c r="L41" s="25">
        <f t="shared" si="18"/>
        <v>-0.13862498723056493</v>
      </c>
    </row>
    <row r="42" spans="2:18" hidden="1" outlineLevel="1" x14ac:dyDescent="0.25">
      <c r="B42" s="23" t="s">
        <v>38</v>
      </c>
      <c r="C42" s="24">
        <v>490305</v>
      </c>
      <c r="D42" s="25">
        <f t="shared" si="14"/>
        <v>8.6526806113562227E-2</v>
      </c>
      <c r="E42" s="26">
        <v>178465</v>
      </c>
      <c r="F42" s="27">
        <f t="shared" si="15"/>
        <v>9.2390938416242685E-2</v>
      </c>
      <c r="G42" s="24">
        <v>142281</v>
      </c>
      <c r="H42" s="25">
        <f t="shared" si="16"/>
        <v>4.1542831207999731E-2</v>
      </c>
      <c r="I42" s="26">
        <v>69370</v>
      </c>
      <c r="J42" s="27">
        <f t="shared" si="17"/>
        <v>0.1180234338485342</v>
      </c>
      <c r="K42" s="24">
        <v>12036</v>
      </c>
      <c r="L42" s="25">
        <f t="shared" si="18"/>
        <v>0.13429459994345483</v>
      </c>
    </row>
    <row r="43" spans="2:18" hidden="1" outlineLevel="1" x14ac:dyDescent="0.25">
      <c r="B43" s="23" t="s">
        <v>39</v>
      </c>
      <c r="C43" s="24">
        <v>384083</v>
      </c>
      <c r="D43" s="25">
        <f t="shared" si="14"/>
        <v>2.4377038643207172E-2</v>
      </c>
      <c r="E43" s="26">
        <v>140106</v>
      </c>
      <c r="F43" s="27">
        <f t="shared" si="15"/>
        <v>8.6960906770522151E-2</v>
      </c>
      <c r="G43" s="24">
        <v>116545</v>
      </c>
      <c r="H43" s="25">
        <f t="shared" si="16"/>
        <v>8.5239917683977318E-2</v>
      </c>
      <c r="I43" s="26">
        <v>56759</v>
      </c>
      <c r="J43" s="27">
        <f t="shared" si="17"/>
        <v>-0.12245087277168787</v>
      </c>
      <c r="K43" s="24">
        <v>12067</v>
      </c>
      <c r="L43" s="25">
        <f t="shared" si="18"/>
        <v>-4.849392840246014E-2</v>
      </c>
      <c r="N43" s="28"/>
      <c r="O43" s="28"/>
      <c r="P43" s="28"/>
    </row>
    <row r="44" spans="2:18" hidden="1" outlineLevel="1" x14ac:dyDescent="0.25">
      <c r="B44" s="23" t="s">
        <v>40</v>
      </c>
      <c r="C44" s="24">
        <v>358180</v>
      </c>
      <c r="D44" s="25">
        <f t="shared" si="14"/>
        <v>-8.6272512641953902E-3</v>
      </c>
      <c r="E44" s="26">
        <v>129475</v>
      </c>
      <c r="F44" s="27">
        <f t="shared" si="15"/>
        <v>-2.2970291052603731E-2</v>
      </c>
      <c r="G44" s="24">
        <v>102109</v>
      </c>
      <c r="H44" s="25">
        <f t="shared" si="16"/>
        <v>4.2586254376646426E-3</v>
      </c>
      <c r="I44" s="26">
        <v>51400</v>
      </c>
      <c r="J44" s="27">
        <f t="shared" si="17"/>
        <v>-9.1936965585471042E-2</v>
      </c>
      <c r="K44" s="24">
        <v>13158</v>
      </c>
      <c r="L44" s="25">
        <f t="shared" si="18"/>
        <v>6.0530345772547678E-2</v>
      </c>
    </row>
    <row r="45" spans="2:18" hidden="1" outlineLevel="1" x14ac:dyDescent="0.25">
      <c r="B45" s="23" t="s">
        <v>41</v>
      </c>
      <c r="C45" s="24">
        <v>474599</v>
      </c>
      <c r="D45" s="25">
        <f t="shared" si="14"/>
        <v>0.12318098019401291</v>
      </c>
      <c r="E45" s="26">
        <v>172615</v>
      </c>
      <c r="F45" s="27">
        <f t="shared" si="15"/>
        <v>0.10218950137602079</v>
      </c>
      <c r="G45" s="24">
        <v>140577</v>
      </c>
      <c r="H45" s="25">
        <f t="shared" si="16"/>
        <v>0.1159827573888399</v>
      </c>
      <c r="I45" s="26">
        <v>62145</v>
      </c>
      <c r="J45" s="27">
        <f t="shared" si="17"/>
        <v>3.9214046822742432E-2</v>
      </c>
      <c r="K45" s="24">
        <v>12591</v>
      </c>
      <c r="L45" s="25">
        <f t="shared" si="18"/>
        <v>-3.1758634378720174E-4</v>
      </c>
    </row>
    <row r="46" spans="2:18" hidden="1" outlineLevel="1" x14ac:dyDescent="0.25">
      <c r="B46" s="23" t="s">
        <v>42</v>
      </c>
      <c r="C46" s="24">
        <v>454248</v>
      </c>
      <c r="D46" s="25">
        <f t="shared" si="14"/>
        <v>0.12337243205947157</v>
      </c>
      <c r="E46" s="26">
        <v>160253</v>
      </c>
      <c r="F46" s="27">
        <f t="shared" si="15"/>
        <v>0.14198063123089311</v>
      </c>
      <c r="G46" s="24">
        <v>131280</v>
      </c>
      <c r="H46" s="25">
        <f t="shared" si="16"/>
        <v>9.3835924611308297E-2</v>
      </c>
      <c r="I46" s="26">
        <v>66608</v>
      </c>
      <c r="J46" s="27">
        <f t="shared" si="17"/>
        <v>0.12437542201215401</v>
      </c>
      <c r="K46" s="24">
        <v>15944</v>
      </c>
      <c r="L46" s="25">
        <f t="shared" si="18"/>
        <v>9.4003019075065142E-2</v>
      </c>
    </row>
    <row r="47" spans="2:18" hidden="1" outlineLevel="1" x14ac:dyDescent="0.25">
      <c r="B47" s="23" t="s">
        <v>43</v>
      </c>
      <c r="C47" s="24">
        <v>417629</v>
      </c>
      <c r="D47" s="25">
        <f>C47/C60-1</f>
        <v>0.13011064898375579</v>
      </c>
      <c r="E47" s="26">
        <v>145544</v>
      </c>
      <c r="F47" s="27">
        <f t="shared" si="15"/>
        <v>0.16046213093709882</v>
      </c>
      <c r="G47" s="24">
        <v>121950</v>
      </c>
      <c r="H47" s="25">
        <f t="shared" si="16"/>
        <v>0.11483892200241352</v>
      </c>
      <c r="I47" s="26">
        <v>56682</v>
      </c>
      <c r="J47" s="27">
        <f t="shared" si="17"/>
        <v>3.2665925777478177E-2</v>
      </c>
      <c r="K47" s="24">
        <v>13699</v>
      </c>
      <c r="L47" s="25">
        <f t="shared" si="18"/>
        <v>-0.18258845993197681</v>
      </c>
    </row>
    <row r="48" spans="2:18" hidden="1" outlineLevel="1" x14ac:dyDescent="0.25">
      <c r="B48" s="23" t="s">
        <v>44</v>
      </c>
      <c r="C48" s="24">
        <v>385560</v>
      </c>
      <c r="D48" s="25">
        <f t="shared" si="14"/>
        <v>8.69355923157622E-3</v>
      </c>
      <c r="E48" s="26">
        <v>134928</v>
      </c>
      <c r="F48" s="27">
        <f t="shared" si="15"/>
        <v>2.5779818606171734E-2</v>
      </c>
      <c r="G48" s="24">
        <v>117890</v>
      </c>
      <c r="H48" s="25">
        <f t="shared" si="16"/>
        <v>4.3191944319023179E-3</v>
      </c>
      <c r="I48" s="26">
        <v>55722</v>
      </c>
      <c r="J48" s="27">
        <f t="shared" si="17"/>
        <v>-3.5283933518005517E-2</v>
      </c>
      <c r="K48" s="24">
        <v>12608</v>
      </c>
      <c r="L48" s="25">
        <f t="shared" si="18"/>
        <v>-4.3979375189566294E-2</v>
      </c>
    </row>
    <row r="49" spans="2:18" ht="15" customHeight="1" collapsed="1" x14ac:dyDescent="0.25">
      <c r="B49" s="37">
        <v>2011</v>
      </c>
      <c r="C49" s="38">
        <v>5160203</v>
      </c>
      <c r="D49" s="39">
        <f>C49/C62-1</f>
        <v>6.8072009231421982E-2</v>
      </c>
      <c r="E49" s="38">
        <v>1847559</v>
      </c>
      <c r="F49" s="39">
        <f>E49/E62-1</f>
        <v>7.9532885407226583E-2</v>
      </c>
      <c r="G49" s="38">
        <v>1515760</v>
      </c>
      <c r="H49" s="39">
        <f>G49/G62-1</f>
        <v>5.8131027973707283E-2</v>
      </c>
      <c r="I49" s="38">
        <v>727752</v>
      </c>
      <c r="J49" s="39">
        <f>I49/I62-1</f>
        <v>2.2629164980439764E-2</v>
      </c>
      <c r="K49" s="38">
        <v>154803</v>
      </c>
      <c r="L49" s="39">
        <f>K49/K62-1</f>
        <v>-4.2710028494793439E-3</v>
      </c>
      <c r="O49" s="20"/>
      <c r="P49" s="20"/>
      <c r="Q49" s="20"/>
      <c r="R49" s="20"/>
    </row>
    <row r="50" spans="2:18" hidden="1" outlineLevel="1" x14ac:dyDescent="0.25">
      <c r="B50" s="23" t="s">
        <v>33</v>
      </c>
      <c r="C50" s="24">
        <v>406015</v>
      </c>
      <c r="D50" s="25">
        <f>C50/C63-1</f>
        <v>6.7008832719694489E-2</v>
      </c>
      <c r="E50" s="26">
        <v>141884</v>
      </c>
      <c r="F50" s="27">
        <f>E50/E63-1</f>
        <v>7.4284675898934616E-2</v>
      </c>
      <c r="G50" s="24">
        <v>117512</v>
      </c>
      <c r="H50" s="25">
        <f>G50/G63-1</f>
        <v>6.2802980970986244E-2</v>
      </c>
      <c r="I50" s="26">
        <v>57727</v>
      </c>
      <c r="J50" s="27">
        <f>I50/I63-1</f>
        <v>-8.4294348122650353E-2</v>
      </c>
      <c r="K50" s="24">
        <v>13448</v>
      </c>
      <c r="L50" s="25">
        <f>K50/K63-1</f>
        <v>2.7663151459575097E-2</v>
      </c>
    </row>
    <row r="51" spans="2:18" hidden="1" outlineLevel="1" x14ac:dyDescent="0.25">
      <c r="B51" s="23" t="s">
        <v>34</v>
      </c>
      <c r="C51" s="24">
        <v>396639</v>
      </c>
      <c r="D51" s="25">
        <f t="shared" ref="D51:F101" si="19">C51/C64-1</f>
        <v>6.6801684767698877E-2</v>
      </c>
      <c r="E51" s="26">
        <v>137940</v>
      </c>
      <c r="F51" s="27">
        <f t="shared" si="19"/>
        <v>5.3725163665808484E-2</v>
      </c>
      <c r="G51" s="24">
        <v>120562</v>
      </c>
      <c r="H51" s="25">
        <f t="shared" ref="H51:H61" si="20">G51/G64-1</f>
        <v>0.13570594219827425</v>
      </c>
      <c r="I51" s="26">
        <v>56062</v>
      </c>
      <c r="J51" s="27">
        <f t="shared" ref="J51:J61" si="21">I51/I64-1</f>
        <v>-8.2124496545400993E-2</v>
      </c>
      <c r="K51" s="24">
        <v>15073</v>
      </c>
      <c r="L51" s="25">
        <f t="shared" ref="L51:L61" si="22">K51/K64-1</f>
        <v>7.7412437455325334E-2</v>
      </c>
    </row>
    <row r="52" spans="2:18" hidden="1" outlineLevel="1" x14ac:dyDescent="0.25">
      <c r="B52" s="23" t="s">
        <v>35</v>
      </c>
      <c r="C52" s="24">
        <v>433607</v>
      </c>
      <c r="D52" s="25">
        <f t="shared" si="19"/>
        <v>7.0975693492495218E-2</v>
      </c>
      <c r="E52" s="26">
        <v>155317</v>
      </c>
      <c r="F52" s="27">
        <f t="shared" si="19"/>
        <v>6.8513600902599059E-2</v>
      </c>
      <c r="G52" s="24">
        <v>134586</v>
      </c>
      <c r="H52" s="25">
        <f t="shared" si="20"/>
        <v>0.10715695952615989</v>
      </c>
      <c r="I52" s="26">
        <v>54807</v>
      </c>
      <c r="J52" s="27">
        <f t="shared" si="21"/>
        <v>-6.4088114754098369E-2</v>
      </c>
      <c r="K52" s="24">
        <v>13885</v>
      </c>
      <c r="L52" s="25">
        <f t="shared" si="22"/>
        <v>8.4003435084706091E-2</v>
      </c>
    </row>
    <row r="53" spans="2:18" hidden="1" outlineLevel="1" x14ac:dyDescent="0.25">
      <c r="B53" s="23" t="s">
        <v>36</v>
      </c>
      <c r="C53" s="24">
        <v>363673</v>
      </c>
      <c r="D53" s="25">
        <f t="shared" si="19"/>
        <v>2.6704195768659567E-2</v>
      </c>
      <c r="E53" s="26">
        <v>132375</v>
      </c>
      <c r="F53" s="27">
        <f t="shared" si="19"/>
        <v>6.244231309442605E-2</v>
      </c>
      <c r="G53" s="24">
        <v>103019</v>
      </c>
      <c r="H53" s="25">
        <f t="shared" si="20"/>
        <v>-1.918426414303942E-2</v>
      </c>
      <c r="I53" s="26">
        <v>55919</v>
      </c>
      <c r="J53" s="27">
        <f t="shared" si="21"/>
        <v>-2.0408520776399652E-2</v>
      </c>
      <c r="K53" s="24">
        <v>10456</v>
      </c>
      <c r="L53" s="25">
        <f t="shared" si="22"/>
        <v>-5.9965836554886298E-2</v>
      </c>
    </row>
    <row r="54" spans="2:18" hidden="1" outlineLevel="1" x14ac:dyDescent="0.25">
      <c r="B54" s="23" t="s">
        <v>37</v>
      </c>
      <c r="C54" s="24">
        <v>465198</v>
      </c>
      <c r="D54" s="25">
        <f t="shared" si="19"/>
        <v>-5.5239406390156232E-3</v>
      </c>
      <c r="E54" s="26">
        <v>165244</v>
      </c>
      <c r="F54" s="27">
        <f t="shared" si="19"/>
        <v>-2.9460824621167614E-2</v>
      </c>
      <c r="G54" s="24">
        <v>138380</v>
      </c>
      <c r="H54" s="25">
        <f t="shared" si="20"/>
        <v>2.8083209509658147E-2</v>
      </c>
      <c r="I54" s="26">
        <v>72114</v>
      </c>
      <c r="J54" s="27">
        <f t="shared" si="21"/>
        <v>-0.17295716497505587</v>
      </c>
      <c r="K54" s="24">
        <v>9789</v>
      </c>
      <c r="L54" s="25">
        <f t="shared" si="22"/>
        <v>0.25871158544425876</v>
      </c>
    </row>
    <row r="55" spans="2:18" hidden="1" outlineLevel="1" x14ac:dyDescent="0.25">
      <c r="B55" s="23" t="s">
        <v>38</v>
      </c>
      <c r="C55" s="24">
        <v>451259</v>
      </c>
      <c r="D55" s="25">
        <f t="shared" si="19"/>
        <v>3.9300314374877576E-2</v>
      </c>
      <c r="E55" s="26">
        <v>163371</v>
      </c>
      <c r="F55" s="27">
        <f t="shared" si="19"/>
        <v>7.2466717432975392E-2</v>
      </c>
      <c r="G55" s="24">
        <v>136606</v>
      </c>
      <c r="H55" s="25">
        <f t="shared" si="20"/>
        <v>6.2263314644748435E-2</v>
      </c>
      <c r="I55" s="26">
        <v>62047</v>
      </c>
      <c r="J55" s="27">
        <f t="shared" si="21"/>
        <v>-0.14973826294296599</v>
      </c>
      <c r="K55" s="24">
        <v>10611</v>
      </c>
      <c r="L55" s="25">
        <f t="shared" si="22"/>
        <v>-0.10756938603868793</v>
      </c>
    </row>
    <row r="56" spans="2:18" hidden="1" outlineLevel="1" x14ac:dyDescent="0.25">
      <c r="B56" s="23" t="s">
        <v>39</v>
      </c>
      <c r="C56" s="24">
        <v>374943</v>
      </c>
      <c r="D56" s="25">
        <f t="shared" si="19"/>
        <v>7.1700518496075505E-2</v>
      </c>
      <c r="E56" s="26">
        <v>128897</v>
      </c>
      <c r="F56" s="27">
        <f t="shared" si="19"/>
        <v>6.1868239597320906E-2</v>
      </c>
      <c r="G56" s="24">
        <v>107391</v>
      </c>
      <c r="H56" s="25">
        <f t="shared" si="20"/>
        <v>6.1532530692129717E-2</v>
      </c>
      <c r="I56" s="26">
        <v>64679</v>
      </c>
      <c r="J56" s="27">
        <f t="shared" si="21"/>
        <v>4.2469860099284329E-2</v>
      </c>
      <c r="K56" s="24">
        <v>12682</v>
      </c>
      <c r="L56" s="25">
        <f t="shared" si="22"/>
        <v>-5.3333333333333011E-3</v>
      </c>
      <c r="N56" s="28"/>
      <c r="O56" s="28"/>
      <c r="P56" s="28"/>
    </row>
    <row r="57" spans="2:18" hidden="1" outlineLevel="1" x14ac:dyDescent="0.25">
      <c r="B57" s="23" t="s">
        <v>40</v>
      </c>
      <c r="C57" s="24">
        <v>361297</v>
      </c>
      <c r="D57" s="25">
        <f t="shared" si="19"/>
        <v>3.1413702243550334E-2</v>
      </c>
      <c r="E57" s="26">
        <v>132519</v>
      </c>
      <c r="F57" s="27">
        <f t="shared" si="19"/>
        <v>6.9693667514227009E-2</v>
      </c>
      <c r="G57" s="24">
        <v>101676</v>
      </c>
      <c r="H57" s="25">
        <f t="shared" si="20"/>
        <v>1.1520324717960939E-2</v>
      </c>
      <c r="I57" s="26">
        <v>56604</v>
      </c>
      <c r="J57" s="27">
        <f t="shared" si="21"/>
        <v>8.6423492934657453E-3</v>
      </c>
      <c r="K57" s="24">
        <v>12407</v>
      </c>
      <c r="L57" s="25">
        <f t="shared" si="22"/>
        <v>-7.918955024491614E-2</v>
      </c>
    </row>
    <row r="58" spans="2:18" hidden="1" outlineLevel="1" x14ac:dyDescent="0.25">
      <c r="B58" s="23" t="s">
        <v>41</v>
      </c>
      <c r="C58" s="24">
        <v>422549</v>
      </c>
      <c r="D58" s="25">
        <f t="shared" si="19"/>
        <v>9.8439404440409106E-3</v>
      </c>
      <c r="E58" s="26">
        <v>156611</v>
      </c>
      <c r="F58" s="27">
        <f t="shared" si="19"/>
        <v>9.4975074636257428E-2</v>
      </c>
      <c r="G58" s="24">
        <v>125967</v>
      </c>
      <c r="H58" s="25">
        <f t="shared" si="20"/>
        <v>1.8548915284662071E-2</v>
      </c>
      <c r="I58" s="26">
        <v>59800</v>
      </c>
      <c r="J58" s="27">
        <f t="shared" si="21"/>
        <v>-0.15080942913944906</v>
      </c>
      <c r="K58" s="24">
        <v>12595</v>
      </c>
      <c r="L58" s="25">
        <f t="shared" si="22"/>
        <v>-3.7005887300252338E-2</v>
      </c>
    </row>
    <row r="59" spans="2:18" hidden="1" outlineLevel="1" x14ac:dyDescent="0.25">
      <c r="B59" s="23" t="s">
        <v>42</v>
      </c>
      <c r="C59" s="24">
        <v>404361</v>
      </c>
      <c r="D59" s="25">
        <f t="shared" si="19"/>
        <v>-1.2568741025816399E-2</v>
      </c>
      <c r="E59" s="26">
        <v>140329</v>
      </c>
      <c r="F59" s="27">
        <f t="shared" si="19"/>
        <v>3.8927675074590384E-2</v>
      </c>
      <c r="G59" s="24">
        <v>120018</v>
      </c>
      <c r="H59" s="25">
        <f t="shared" si="20"/>
        <v>-4.1397432927852029E-2</v>
      </c>
      <c r="I59" s="26">
        <v>59240</v>
      </c>
      <c r="J59" s="27">
        <f t="shared" si="21"/>
        <v>-9.1257727530718369E-2</v>
      </c>
      <c r="K59" s="24">
        <v>14574</v>
      </c>
      <c r="L59" s="25">
        <f t="shared" si="22"/>
        <v>-6.8932473008369022E-2</v>
      </c>
    </row>
    <row r="60" spans="2:18" hidden="1" outlineLevel="1" x14ac:dyDescent="0.25">
      <c r="B60" s="23" t="s">
        <v>43</v>
      </c>
      <c r="C60" s="24">
        <v>369547</v>
      </c>
      <c r="D60" s="25">
        <f t="shared" si="19"/>
        <v>-4.1586484846284355E-2</v>
      </c>
      <c r="E60" s="26">
        <v>125419</v>
      </c>
      <c r="F60" s="27">
        <f t="shared" si="19"/>
        <v>-6.2582217172925114E-2</v>
      </c>
      <c r="G60" s="24">
        <v>109388</v>
      </c>
      <c r="H60" s="25">
        <f t="shared" si="20"/>
        <v>-4.6960218857272307E-2</v>
      </c>
      <c r="I60" s="26">
        <v>54889</v>
      </c>
      <c r="J60" s="27">
        <f t="shared" si="21"/>
        <v>-7.1534896309076723E-2</v>
      </c>
      <c r="K60" s="24">
        <v>16759</v>
      </c>
      <c r="L60" s="25">
        <f t="shared" si="22"/>
        <v>0.10460058001581851</v>
      </c>
    </row>
    <row r="61" spans="2:18" hidden="1" outlineLevel="1" x14ac:dyDescent="0.25">
      <c r="B61" s="23" t="s">
        <v>44</v>
      </c>
      <c r="C61" s="24">
        <v>382237</v>
      </c>
      <c r="D61" s="25">
        <f t="shared" si="19"/>
        <v>3.9581855908386032E-3</v>
      </c>
      <c r="E61" s="26">
        <v>131537</v>
      </c>
      <c r="F61" s="27">
        <f t="shared" si="19"/>
        <v>-3.5256410256410242E-2</v>
      </c>
      <c r="G61" s="24">
        <v>117383</v>
      </c>
      <c r="H61" s="25">
        <f t="shared" si="20"/>
        <v>2.2963363195872777E-2</v>
      </c>
      <c r="I61" s="26">
        <v>57760</v>
      </c>
      <c r="J61" s="27">
        <f t="shared" si="21"/>
        <v>8.664009703691633E-4</v>
      </c>
      <c r="K61" s="24">
        <v>13188</v>
      </c>
      <c r="L61" s="25">
        <f t="shared" si="22"/>
        <v>-2.8150331613854052E-2</v>
      </c>
    </row>
    <row r="62" spans="2:18" collapsed="1" x14ac:dyDescent="0.25">
      <c r="B62" s="37">
        <v>2010</v>
      </c>
      <c r="C62" s="38">
        <v>4831325</v>
      </c>
      <c r="D62" s="39">
        <f>C62/C75-1</f>
        <v>2.6242294141912259E-2</v>
      </c>
      <c r="E62" s="38">
        <v>1711443</v>
      </c>
      <c r="F62" s="39">
        <f>E62/E75-1</f>
        <v>3.7847681456564475E-2</v>
      </c>
      <c r="G62" s="38">
        <v>1432488</v>
      </c>
      <c r="H62" s="39">
        <f>G62/G75-1</f>
        <v>3.3093153690210819E-2</v>
      </c>
      <c r="I62" s="38">
        <v>711648</v>
      </c>
      <c r="J62" s="39">
        <f>I62/I75-1</f>
        <v>-7.6419928049711094E-2</v>
      </c>
      <c r="K62" s="38">
        <v>155467</v>
      </c>
      <c r="L62" s="39">
        <f>K62/K75-1</f>
        <v>7.0867314880191934E-3</v>
      </c>
    </row>
    <row r="63" spans="2:18" ht="15" hidden="1" customHeight="1" outlineLevel="1" x14ac:dyDescent="0.25">
      <c r="B63" s="23" t="s">
        <v>33</v>
      </c>
      <c r="C63" s="24">
        <v>380517</v>
      </c>
      <c r="D63" s="25">
        <f t="shared" si="19"/>
        <v>-7.2369046545247118E-2</v>
      </c>
      <c r="E63" s="26">
        <v>132073</v>
      </c>
      <c r="F63" s="27">
        <f t="shared" si="19"/>
        <v>-6.8806757290315268E-2</v>
      </c>
      <c r="G63" s="24">
        <v>110568</v>
      </c>
      <c r="H63" s="25">
        <f t="shared" ref="H63:H101" si="23">G63/G76-1</f>
        <v>-6.6692552482083944E-2</v>
      </c>
      <c r="I63" s="26">
        <v>63041</v>
      </c>
      <c r="J63" s="27">
        <f t="shared" ref="J63:J101" si="24">I63/I76-1</f>
        <v>-9.4056275687638302E-2</v>
      </c>
      <c r="K63" s="24">
        <v>13086</v>
      </c>
      <c r="L63" s="25">
        <f t="shared" ref="L63:L101" si="25">K63/K76-1</f>
        <v>-0.18881725762459711</v>
      </c>
      <c r="N63" s="28"/>
      <c r="O63" s="28"/>
      <c r="P63" s="28"/>
    </row>
    <row r="64" spans="2:18" ht="15" hidden="1" customHeight="1" outlineLevel="1" x14ac:dyDescent="0.25">
      <c r="B64" s="23" t="s">
        <v>34</v>
      </c>
      <c r="C64" s="24">
        <v>371802</v>
      </c>
      <c r="D64" s="25">
        <f t="shared" si="19"/>
        <v>-0.1388289248158614</v>
      </c>
      <c r="E64" s="26">
        <v>130907</v>
      </c>
      <c r="F64" s="27">
        <f t="shared" si="19"/>
        <v>-0.12197166849998664</v>
      </c>
      <c r="G64" s="24">
        <v>106156</v>
      </c>
      <c r="H64" s="25">
        <f t="shared" si="23"/>
        <v>-0.18952511833867769</v>
      </c>
      <c r="I64" s="26">
        <v>61078</v>
      </c>
      <c r="J64" s="27">
        <f t="shared" si="24"/>
        <v>-0.10979289035285889</v>
      </c>
      <c r="K64" s="24">
        <v>13990</v>
      </c>
      <c r="L64" s="25">
        <f t="shared" si="25"/>
        <v>-0.21593902370677576</v>
      </c>
      <c r="O64" s="28"/>
      <c r="P64" s="28"/>
      <c r="Q64" s="28"/>
    </row>
    <row r="65" spans="2:17" ht="15" hidden="1" customHeight="1" outlineLevel="1" x14ac:dyDescent="0.25">
      <c r="B65" s="23" t="s">
        <v>35</v>
      </c>
      <c r="C65" s="24">
        <v>404871</v>
      </c>
      <c r="D65" s="25">
        <f t="shared" si="19"/>
        <v>-8.3705814324543937E-2</v>
      </c>
      <c r="E65" s="26">
        <v>145358</v>
      </c>
      <c r="F65" s="27">
        <f t="shared" si="19"/>
        <v>-9.402092955130481E-2</v>
      </c>
      <c r="G65" s="24">
        <v>121560</v>
      </c>
      <c r="H65" s="25">
        <f t="shared" si="23"/>
        <v>-6.9176225554007043E-2</v>
      </c>
      <c r="I65" s="26">
        <v>58560</v>
      </c>
      <c r="J65" s="27">
        <f t="shared" si="24"/>
        <v>-0.12160439197804007</v>
      </c>
      <c r="K65" s="24">
        <v>12809</v>
      </c>
      <c r="L65" s="25">
        <f t="shared" si="25"/>
        <v>-0.31524644499091203</v>
      </c>
    </row>
    <row r="66" spans="2:17" ht="15" hidden="1" customHeight="1" outlineLevel="1" x14ac:dyDescent="0.25">
      <c r="B66" s="23" t="s">
        <v>36</v>
      </c>
      <c r="C66" s="24">
        <v>354214</v>
      </c>
      <c r="D66" s="25">
        <f t="shared" si="19"/>
        <v>-9.4912854949036563E-2</v>
      </c>
      <c r="E66" s="26">
        <v>124595</v>
      </c>
      <c r="F66" s="27">
        <f t="shared" si="19"/>
        <v>-9.3458963911525084E-2</v>
      </c>
      <c r="G66" s="24">
        <v>105034</v>
      </c>
      <c r="H66" s="25">
        <f t="shared" si="23"/>
        <v>-3.8475974257806467E-2</v>
      </c>
      <c r="I66" s="26">
        <v>57084</v>
      </c>
      <c r="J66" s="27">
        <f t="shared" si="24"/>
        <v>-0.18748576634024139</v>
      </c>
      <c r="K66" s="24">
        <v>11123</v>
      </c>
      <c r="L66" s="25">
        <f t="shared" si="25"/>
        <v>-0.2650323774283071</v>
      </c>
    </row>
    <row r="67" spans="2:17" ht="15" hidden="1" customHeight="1" outlineLevel="1" x14ac:dyDescent="0.25">
      <c r="B67" s="23" t="s">
        <v>37</v>
      </c>
      <c r="C67" s="24">
        <v>467782</v>
      </c>
      <c r="D67" s="25">
        <f t="shared" si="19"/>
        <v>-0.12032194672458696</v>
      </c>
      <c r="E67" s="26">
        <v>170260</v>
      </c>
      <c r="F67" s="27">
        <f t="shared" si="19"/>
        <v>-9.4352067575186993E-2</v>
      </c>
      <c r="G67" s="24">
        <v>134600</v>
      </c>
      <c r="H67" s="25">
        <f t="shared" si="23"/>
        <v>-7.405496508788223E-2</v>
      </c>
      <c r="I67" s="26">
        <v>87195</v>
      </c>
      <c r="J67" s="27">
        <f t="shared" si="24"/>
        <v>-0.18687170113956397</v>
      </c>
      <c r="K67" s="24">
        <v>7777</v>
      </c>
      <c r="L67" s="25">
        <f t="shared" si="25"/>
        <v>-0.36813454663633405</v>
      </c>
    </row>
    <row r="68" spans="2:17" ht="15" hidden="1" customHeight="1" outlineLevel="1" x14ac:dyDescent="0.25">
      <c r="B68" s="23" t="s">
        <v>38</v>
      </c>
      <c r="C68" s="24">
        <v>434195</v>
      </c>
      <c r="D68" s="25">
        <f t="shared" si="19"/>
        <v>-7.129030533126568E-2</v>
      </c>
      <c r="E68" s="26">
        <v>152332</v>
      </c>
      <c r="F68" s="27">
        <f t="shared" si="19"/>
        <v>-5.5440154272568876E-2</v>
      </c>
      <c r="G68" s="24">
        <v>128599</v>
      </c>
      <c r="H68" s="25">
        <f t="shared" si="23"/>
        <v>-3.1969347966818717E-2</v>
      </c>
      <c r="I68" s="26">
        <v>72974</v>
      </c>
      <c r="J68" s="27">
        <f t="shared" si="24"/>
        <v>-0.17509947549285587</v>
      </c>
      <c r="K68" s="24">
        <v>11890</v>
      </c>
      <c r="L68" s="25">
        <f t="shared" si="25"/>
        <v>-0.27220419905735449</v>
      </c>
      <c r="O68" s="20"/>
      <c r="P68" s="20"/>
      <c r="Q68" s="20"/>
    </row>
    <row r="69" spans="2:17" ht="15" hidden="1" customHeight="1" outlineLevel="1" x14ac:dyDescent="0.25">
      <c r="B69" s="23" t="s">
        <v>39</v>
      </c>
      <c r="C69" s="24">
        <v>349858</v>
      </c>
      <c r="D69" s="25">
        <f t="shared" si="19"/>
        <v>-0.13063854424733679</v>
      </c>
      <c r="E69" s="26">
        <v>121387</v>
      </c>
      <c r="F69" s="27">
        <f t="shared" si="19"/>
        <v>-0.17064422019226166</v>
      </c>
      <c r="G69" s="24">
        <v>101166</v>
      </c>
      <c r="H69" s="25">
        <f t="shared" si="23"/>
        <v>-0.16294194060847766</v>
      </c>
      <c r="I69" s="26">
        <v>62044</v>
      </c>
      <c r="J69" s="27">
        <f t="shared" si="24"/>
        <v>-0.1513029204568771</v>
      </c>
      <c r="K69" s="24">
        <v>12750</v>
      </c>
      <c r="L69" s="25">
        <f t="shared" si="25"/>
        <v>-0.17422279792746109</v>
      </c>
    </row>
    <row r="70" spans="2:17" ht="15" hidden="1" customHeight="1" outlineLevel="1" x14ac:dyDescent="0.25">
      <c r="B70" s="23" t="s">
        <v>40</v>
      </c>
      <c r="C70" s="24">
        <v>350293</v>
      </c>
      <c r="D70" s="25">
        <f t="shared" si="19"/>
        <v>-0.152212689231216</v>
      </c>
      <c r="E70" s="26">
        <v>123885</v>
      </c>
      <c r="F70" s="27">
        <f t="shared" si="19"/>
        <v>-0.19295788410800951</v>
      </c>
      <c r="G70" s="24">
        <v>100518</v>
      </c>
      <c r="H70" s="25">
        <f t="shared" si="23"/>
        <v>-0.11585891459231246</v>
      </c>
      <c r="I70" s="26">
        <v>56119</v>
      </c>
      <c r="J70" s="27">
        <f t="shared" si="24"/>
        <v>-0.2458340052679675</v>
      </c>
      <c r="K70" s="24">
        <v>13474</v>
      </c>
      <c r="L70" s="25">
        <f t="shared" si="25"/>
        <v>-0.22727533405975797</v>
      </c>
    </row>
    <row r="71" spans="2:17" ht="15" hidden="1" customHeight="1" outlineLevel="1" x14ac:dyDescent="0.25">
      <c r="B71" s="23" t="s">
        <v>41</v>
      </c>
      <c r="C71" s="24">
        <v>418430</v>
      </c>
      <c r="D71" s="25">
        <f t="shared" si="19"/>
        <v>-1.4331682818470082E-2</v>
      </c>
      <c r="E71" s="26">
        <v>143027</v>
      </c>
      <c r="F71" s="27">
        <f t="shared" si="19"/>
        <v>-7.1385905909545411E-2</v>
      </c>
      <c r="G71" s="24">
        <v>123673</v>
      </c>
      <c r="H71" s="25">
        <f t="shared" si="23"/>
        <v>4.0475509414278799E-2</v>
      </c>
      <c r="I71" s="26">
        <v>70420</v>
      </c>
      <c r="J71" s="27">
        <f t="shared" si="24"/>
        <v>-8.3955563649608433E-2</v>
      </c>
      <c r="K71" s="24">
        <v>13079</v>
      </c>
      <c r="L71" s="25">
        <f t="shared" si="25"/>
        <v>-0.25657932132097994</v>
      </c>
    </row>
    <row r="72" spans="2:17" ht="15" hidden="1" customHeight="1" outlineLevel="1" x14ac:dyDescent="0.25">
      <c r="B72" s="23" t="s">
        <v>42</v>
      </c>
      <c r="C72" s="24">
        <v>409508</v>
      </c>
      <c r="D72" s="25">
        <f t="shared" si="19"/>
        <v>-0.19401357652194617</v>
      </c>
      <c r="E72" s="26">
        <v>135071</v>
      </c>
      <c r="F72" s="27">
        <f t="shared" si="19"/>
        <v>-0.2637055934411574</v>
      </c>
      <c r="G72" s="24">
        <v>125201</v>
      </c>
      <c r="H72" s="25">
        <f t="shared" si="23"/>
        <v>-0.15002138507389728</v>
      </c>
      <c r="I72" s="26">
        <v>65189</v>
      </c>
      <c r="J72" s="27">
        <f t="shared" si="24"/>
        <v>-0.26371727393887368</v>
      </c>
      <c r="K72" s="24">
        <v>15653</v>
      </c>
      <c r="L72" s="25">
        <f t="shared" si="25"/>
        <v>-5.4256540390308694E-2</v>
      </c>
    </row>
    <row r="73" spans="2:17" ht="15" hidden="1" customHeight="1" outlineLevel="1" x14ac:dyDescent="0.25">
      <c r="B73" s="23" t="s">
        <v>43</v>
      </c>
      <c r="C73" s="24">
        <v>385582</v>
      </c>
      <c r="D73" s="25">
        <f t="shared" si="19"/>
        <v>-0.16162881209259039</v>
      </c>
      <c r="E73" s="26">
        <v>133792</v>
      </c>
      <c r="F73" s="27">
        <f t="shared" si="19"/>
        <v>-0.20482128210919204</v>
      </c>
      <c r="G73" s="24">
        <v>114778</v>
      </c>
      <c r="H73" s="25">
        <f t="shared" si="23"/>
        <v>-0.16227775669284439</v>
      </c>
      <c r="I73" s="26">
        <v>59118</v>
      </c>
      <c r="J73" s="27">
        <f t="shared" si="24"/>
        <v>-0.13854807215923992</v>
      </c>
      <c r="K73" s="24">
        <v>15172</v>
      </c>
      <c r="L73" s="25">
        <f t="shared" si="25"/>
        <v>-0.21611986566778607</v>
      </c>
    </row>
    <row r="74" spans="2:17" ht="15" hidden="1" customHeight="1" outlineLevel="1" x14ac:dyDescent="0.25">
      <c r="B74" s="23" t="s">
        <v>44</v>
      </c>
      <c r="C74" s="24">
        <v>380730</v>
      </c>
      <c r="D74" s="25">
        <f t="shared" si="19"/>
        <v>-7.081686992217151E-2</v>
      </c>
      <c r="E74" s="26">
        <v>136344</v>
      </c>
      <c r="F74" s="27">
        <f t="shared" si="19"/>
        <v>-7.3315616695325936E-2</v>
      </c>
      <c r="G74" s="24">
        <v>114748</v>
      </c>
      <c r="H74" s="25">
        <f t="shared" si="23"/>
        <v>-8.6466734071603102E-2</v>
      </c>
      <c r="I74" s="26">
        <v>57710</v>
      </c>
      <c r="J74" s="27">
        <f t="shared" si="24"/>
        <v>-0.12425263285683941</v>
      </c>
      <c r="K74" s="24">
        <v>13570</v>
      </c>
      <c r="L74" s="25">
        <f t="shared" si="25"/>
        <v>-0.20091861971499236</v>
      </c>
    </row>
    <row r="75" spans="2:17" collapsed="1" x14ac:dyDescent="0.25">
      <c r="B75" s="37">
        <v>2009</v>
      </c>
      <c r="C75" s="38">
        <v>4707782</v>
      </c>
      <c r="D75" s="39">
        <f t="shared" si="19"/>
        <v>-0.11045141390545221</v>
      </c>
      <c r="E75" s="38">
        <v>1649031</v>
      </c>
      <c r="F75" s="39">
        <f t="shared" si="19"/>
        <v>-0.12786598265284532</v>
      </c>
      <c r="G75" s="38">
        <v>1386601</v>
      </c>
      <c r="H75" s="39">
        <f t="shared" si="23"/>
        <v>-9.4211475926005761E-2</v>
      </c>
      <c r="I75" s="38">
        <v>770532</v>
      </c>
      <c r="J75" s="39">
        <f t="shared" si="24"/>
        <v>-0.16088823451900369</v>
      </c>
      <c r="K75" s="38">
        <v>154373</v>
      </c>
      <c r="L75" s="39">
        <f t="shared" si="25"/>
        <v>-0.22743196308640867</v>
      </c>
    </row>
    <row r="76" spans="2:17" ht="15" hidden="1" customHeight="1" outlineLevel="1" x14ac:dyDescent="0.25">
      <c r="B76" s="23" t="s">
        <v>33</v>
      </c>
      <c r="C76" s="24">
        <v>410203</v>
      </c>
      <c r="D76" s="25">
        <f t="shared" si="19"/>
        <v>-6.4181358592495297E-2</v>
      </c>
      <c r="E76" s="26">
        <v>141832</v>
      </c>
      <c r="F76" s="27">
        <f t="shared" si="19"/>
        <v>-5.1887107771702023E-2</v>
      </c>
      <c r="G76" s="24">
        <v>118469</v>
      </c>
      <c r="H76" s="25">
        <f t="shared" si="23"/>
        <v>-8.6831516795905506E-2</v>
      </c>
      <c r="I76" s="26">
        <v>69586</v>
      </c>
      <c r="J76" s="27">
        <f t="shared" si="24"/>
        <v>-0.11733218326652795</v>
      </c>
      <c r="K76" s="24">
        <v>16132</v>
      </c>
      <c r="L76" s="25">
        <f t="shared" si="25"/>
        <v>-4.5104770924588644E-2</v>
      </c>
    </row>
    <row r="77" spans="2:17" ht="15" hidden="1" customHeight="1" outlineLevel="1" x14ac:dyDescent="0.25">
      <c r="B77" s="23" t="s">
        <v>34</v>
      </c>
      <c r="C77" s="24">
        <v>431740</v>
      </c>
      <c r="D77" s="25">
        <f t="shared" si="19"/>
        <v>-5.6367888444473602E-2</v>
      </c>
      <c r="E77" s="26">
        <v>149092</v>
      </c>
      <c r="F77" s="27">
        <f t="shared" si="19"/>
        <v>-0.10064182993919502</v>
      </c>
      <c r="G77" s="24">
        <v>130980</v>
      </c>
      <c r="H77" s="25">
        <f t="shared" si="23"/>
        <v>-5.6934639034388335E-3</v>
      </c>
      <c r="I77" s="26">
        <v>68611</v>
      </c>
      <c r="J77" s="27">
        <f t="shared" si="24"/>
        <v>-9.9096614932114857E-2</v>
      </c>
      <c r="K77" s="24">
        <v>17843</v>
      </c>
      <c r="L77" s="25">
        <f t="shared" si="25"/>
        <v>-5.6375271034956875E-2</v>
      </c>
    </row>
    <row r="78" spans="2:17" ht="15" hidden="1" customHeight="1" outlineLevel="1" x14ac:dyDescent="0.25">
      <c r="B78" s="23" t="s">
        <v>35</v>
      </c>
      <c r="C78" s="24">
        <v>441857</v>
      </c>
      <c r="D78" s="25">
        <f t="shared" si="19"/>
        <v>-5.4131060229822059E-2</v>
      </c>
      <c r="E78" s="26">
        <v>160443</v>
      </c>
      <c r="F78" s="27">
        <f t="shared" si="19"/>
        <v>-6.0896591687299217E-2</v>
      </c>
      <c r="G78" s="24">
        <v>130594</v>
      </c>
      <c r="H78" s="25">
        <f t="shared" si="23"/>
        <v>-1.7691393498111996E-2</v>
      </c>
      <c r="I78" s="26">
        <v>66667</v>
      </c>
      <c r="J78" s="27">
        <f t="shared" si="24"/>
        <v>-0.15801106367930484</v>
      </c>
      <c r="K78" s="24">
        <v>18706</v>
      </c>
      <c r="L78" s="25">
        <f t="shared" si="25"/>
        <v>7.8404243053153522E-2</v>
      </c>
    </row>
    <row r="79" spans="2:17" ht="15" hidden="1" customHeight="1" outlineLevel="1" x14ac:dyDescent="0.25">
      <c r="B79" s="23" t="s">
        <v>36</v>
      </c>
      <c r="C79" s="24">
        <v>391359</v>
      </c>
      <c r="D79" s="25">
        <f t="shared" si="19"/>
        <v>-4.4741254951926934E-2</v>
      </c>
      <c r="E79" s="26">
        <v>137440</v>
      </c>
      <c r="F79" s="27">
        <f t="shared" si="19"/>
        <v>-3.4648423507266157E-2</v>
      </c>
      <c r="G79" s="24">
        <v>109237</v>
      </c>
      <c r="H79" s="25">
        <f t="shared" si="23"/>
        <v>-6.2497725701393669E-3</v>
      </c>
      <c r="I79" s="26">
        <v>70256</v>
      </c>
      <c r="J79" s="27">
        <f t="shared" si="24"/>
        <v>-0.13965221650746995</v>
      </c>
      <c r="K79" s="24">
        <v>15134</v>
      </c>
      <c r="L79" s="25">
        <f t="shared" si="25"/>
        <v>7.6004265908282909E-2</v>
      </c>
    </row>
    <row r="80" spans="2:17" ht="13.5" hidden="1" customHeight="1" outlineLevel="1" x14ac:dyDescent="0.25">
      <c r="B80" s="23" t="s">
        <v>37</v>
      </c>
      <c r="C80" s="24">
        <v>531765</v>
      </c>
      <c r="D80" s="25">
        <f t="shared" si="19"/>
        <v>6.0027393528467865E-3</v>
      </c>
      <c r="E80" s="26">
        <v>187998</v>
      </c>
      <c r="F80" s="27">
        <f t="shared" si="19"/>
        <v>1.26910936102822E-2</v>
      </c>
      <c r="G80" s="24">
        <v>145365</v>
      </c>
      <c r="H80" s="25">
        <f t="shared" si="23"/>
        <v>4.7388823241202305E-2</v>
      </c>
      <c r="I80" s="26">
        <v>107234</v>
      </c>
      <c r="J80" s="27">
        <f t="shared" si="24"/>
        <v>-6.2992057181304184E-2</v>
      </c>
      <c r="K80" s="24">
        <v>12308</v>
      </c>
      <c r="L80" s="25">
        <f t="shared" si="25"/>
        <v>0.23487508778970612</v>
      </c>
    </row>
    <row r="81" spans="2:14" ht="13.5" hidden="1" customHeight="1" outlineLevel="1" x14ac:dyDescent="0.25">
      <c r="B81" s="23" t="s">
        <v>38</v>
      </c>
      <c r="C81" s="24">
        <v>467525</v>
      </c>
      <c r="D81" s="25">
        <f t="shared" si="19"/>
        <v>2.8873029458640342E-3</v>
      </c>
      <c r="E81" s="26">
        <v>161273</v>
      </c>
      <c r="F81" s="27">
        <f t="shared" si="19"/>
        <v>5.9506359196352943E-3</v>
      </c>
      <c r="G81" s="24">
        <v>132846</v>
      </c>
      <c r="H81" s="25">
        <f t="shared" si="23"/>
        <v>6.1799638729478801E-2</v>
      </c>
      <c r="I81" s="26">
        <v>88464</v>
      </c>
      <c r="J81" s="27">
        <f t="shared" si="24"/>
        <v>-0.11488203629960181</v>
      </c>
      <c r="K81" s="24">
        <v>16337</v>
      </c>
      <c r="L81" s="25">
        <f t="shared" si="25"/>
        <v>0.13767409470752079</v>
      </c>
    </row>
    <row r="82" spans="2:14" ht="15" hidden="1" customHeight="1" outlineLevel="1" x14ac:dyDescent="0.25">
      <c r="B82" s="23" t="s">
        <v>39</v>
      </c>
      <c r="C82" s="24">
        <v>402431</v>
      </c>
      <c r="D82" s="25">
        <f t="shared" si="19"/>
        <v>-2.1998478673481037E-2</v>
      </c>
      <c r="E82" s="26">
        <v>146363</v>
      </c>
      <c r="F82" s="27">
        <f t="shared" si="19"/>
        <v>1.2850677480519934E-2</v>
      </c>
      <c r="G82" s="24">
        <v>120859</v>
      </c>
      <c r="H82" s="25">
        <f t="shared" si="23"/>
        <v>8.3237729896389778E-2</v>
      </c>
      <c r="I82" s="26">
        <v>73105</v>
      </c>
      <c r="J82" s="27">
        <f t="shared" si="24"/>
        <v>-0.11287876029948907</v>
      </c>
      <c r="K82" s="24">
        <v>15440</v>
      </c>
      <c r="L82" s="25">
        <f t="shared" si="25"/>
        <v>0.17227241667299364</v>
      </c>
    </row>
    <row r="83" spans="2:14" ht="15" hidden="1" customHeight="1" outlineLevel="1" x14ac:dyDescent="0.25">
      <c r="B83" s="23" t="s">
        <v>40</v>
      </c>
      <c r="C83" s="24">
        <v>413185</v>
      </c>
      <c r="D83" s="25">
        <f t="shared" si="19"/>
        <v>0.20972440587551566</v>
      </c>
      <c r="E83" s="26">
        <v>153505</v>
      </c>
      <c r="F83" s="27">
        <f t="shared" si="19"/>
        <v>0.32186036098098647</v>
      </c>
      <c r="G83" s="24">
        <v>113690</v>
      </c>
      <c r="H83" s="25">
        <f t="shared" si="23"/>
        <v>0.16663759222583652</v>
      </c>
      <c r="I83" s="26">
        <v>74412</v>
      </c>
      <c r="J83" s="27">
        <f t="shared" si="24"/>
        <v>0.20277369195209083</v>
      </c>
      <c r="K83" s="24">
        <v>17437</v>
      </c>
      <c r="L83" s="25">
        <f t="shared" si="25"/>
        <v>0.18409615645796551</v>
      </c>
    </row>
    <row r="84" spans="2:14" ht="15" hidden="1" customHeight="1" outlineLevel="1" x14ac:dyDescent="0.25">
      <c r="B84" s="23" t="s">
        <v>41</v>
      </c>
      <c r="C84" s="24">
        <v>424514</v>
      </c>
      <c r="D84" s="25">
        <f t="shared" si="19"/>
        <v>-3.1314106294082933E-2</v>
      </c>
      <c r="E84" s="26">
        <v>154022</v>
      </c>
      <c r="F84" s="27">
        <f t="shared" si="19"/>
        <v>-4.3288134119298549E-2</v>
      </c>
      <c r="G84" s="24">
        <v>118862</v>
      </c>
      <c r="H84" s="25">
        <f t="shared" si="23"/>
        <v>4.3509560514810364E-2</v>
      </c>
      <c r="I84" s="26">
        <v>76874</v>
      </c>
      <c r="J84" s="27">
        <f t="shared" si="24"/>
        <v>-4.4972296071756901E-2</v>
      </c>
      <c r="K84" s="24">
        <v>17593</v>
      </c>
      <c r="L84" s="25">
        <f t="shared" si="25"/>
        <v>0.13561838368190027</v>
      </c>
    </row>
    <row r="85" spans="2:14" ht="15" hidden="1" customHeight="1" outlineLevel="1" x14ac:dyDescent="0.25">
      <c r="B85" s="23" t="s">
        <v>42</v>
      </c>
      <c r="C85" s="24">
        <v>508083</v>
      </c>
      <c r="D85" s="25">
        <f t="shared" si="19"/>
        <v>3.8962924489140738E-2</v>
      </c>
      <c r="E85" s="26">
        <v>183447</v>
      </c>
      <c r="F85" s="27">
        <f t="shared" si="19"/>
        <v>5.2170621332828571E-2</v>
      </c>
      <c r="G85" s="24">
        <v>147299</v>
      </c>
      <c r="H85" s="25">
        <f t="shared" si="23"/>
        <v>6.5538668537822087E-2</v>
      </c>
      <c r="I85" s="26">
        <v>88538</v>
      </c>
      <c r="J85" s="27">
        <f t="shared" si="24"/>
        <v>0.10897066559783553</v>
      </c>
      <c r="K85" s="24">
        <v>16551</v>
      </c>
      <c r="L85" s="25">
        <f t="shared" si="25"/>
        <v>-0.12916973587288227</v>
      </c>
    </row>
    <row r="86" spans="2:14" ht="15" hidden="1" customHeight="1" outlineLevel="1" x14ac:dyDescent="0.25">
      <c r="B86" s="23" t="s">
        <v>43</v>
      </c>
      <c r="C86" s="24">
        <v>459918</v>
      </c>
      <c r="D86" s="25">
        <f t="shared" si="19"/>
        <v>8.5003986921011743E-2</v>
      </c>
      <c r="E86" s="26">
        <v>168254</v>
      </c>
      <c r="F86" s="27">
        <f t="shared" si="19"/>
        <v>0.11124026655923291</v>
      </c>
      <c r="G86" s="24">
        <v>137012</v>
      </c>
      <c r="H86" s="25">
        <f t="shared" si="23"/>
        <v>9.899735301195145E-2</v>
      </c>
      <c r="I86" s="26">
        <v>68626</v>
      </c>
      <c r="J86" s="27">
        <f t="shared" si="24"/>
        <v>6.2020732225855912E-3</v>
      </c>
      <c r="K86" s="24">
        <v>19355</v>
      </c>
      <c r="L86" s="25">
        <f t="shared" si="25"/>
        <v>0.27151491262646177</v>
      </c>
    </row>
    <row r="87" spans="2:14" ht="15" hidden="1" customHeight="1" outlineLevel="1" x14ac:dyDescent="0.25">
      <c r="B87" s="23" t="s">
        <v>44</v>
      </c>
      <c r="C87" s="24">
        <v>409747</v>
      </c>
      <c r="D87" s="25">
        <f t="shared" si="19"/>
        <v>6.4378104075888398E-3</v>
      </c>
      <c r="E87" s="26">
        <v>147131</v>
      </c>
      <c r="F87" s="27">
        <f t="shared" si="19"/>
        <v>6.0652060939252461E-3</v>
      </c>
      <c r="G87" s="24">
        <v>125609</v>
      </c>
      <c r="H87" s="25">
        <f t="shared" si="23"/>
        <v>3.8176708818910665E-2</v>
      </c>
      <c r="I87" s="26">
        <v>65898</v>
      </c>
      <c r="J87" s="27">
        <f t="shared" si="24"/>
        <v>-6.3481053695019218E-3</v>
      </c>
      <c r="K87" s="24">
        <v>16982</v>
      </c>
      <c r="L87" s="25">
        <f t="shared" si="25"/>
        <v>0.17060729303095057</v>
      </c>
    </row>
    <row r="88" spans="2:14" collapsed="1" x14ac:dyDescent="0.25">
      <c r="B88" s="37">
        <v>2008</v>
      </c>
      <c r="C88" s="38">
        <v>5292327</v>
      </c>
      <c r="D88" s="39">
        <f t="shared" si="19"/>
        <v>2.5655529758368267E-3</v>
      </c>
      <c r="E88" s="38">
        <v>1890800</v>
      </c>
      <c r="F88" s="39">
        <f t="shared" si="19"/>
        <v>1.2106957459176781E-2</v>
      </c>
      <c r="G88" s="38">
        <v>1530822</v>
      </c>
      <c r="H88" s="39">
        <f t="shared" si="23"/>
        <v>3.780039374562727E-2</v>
      </c>
      <c r="I88" s="38">
        <v>918271</v>
      </c>
      <c r="J88" s="39">
        <f t="shared" si="24"/>
        <v>-5.2693096088199387E-2</v>
      </c>
      <c r="K88" s="38">
        <v>199818</v>
      </c>
      <c r="L88" s="39">
        <f t="shared" si="25"/>
        <v>8.7948166498788449E-2</v>
      </c>
    </row>
    <row r="89" spans="2:14" ht="15" hidden="1" customHeight="1" outlineLevel="1" x14ac:dyDescent="0.25">
      <c r="B89" s="23" t="s">
        <v>33</v>
      </c>
      <c r="C89" s="24">
        <v>438336</v>
      </c>
      <c r="D89" s="25">
        <f t="shared" si="19"/>
        <v>-3.96487545817239E-2</v>
      </c>
      <c r="E89" s="26">
        <v>149594</v>
      </c>
      <c r="F89" s="27">
        <f t="shared" si="19"/>
        <v>-6.4154295616488111E-2</v>
      </c>
      <c r="G89" s="24">
        <v>129734</v>
      </c>
      <c r="H89" s="25">
        <f t="shared" si="23"/>
        <v>-2.2218537555960816E-2</v>
      </c>
      <c r="I89" s="26">
        <v>78836</v>
      </c>
      <c r="J89" s="27">
        <f t="shared" si="24"/>
        <v>3.436241258511874E-2</v>
      </c>
      <c r="K89" s="24">
        <v>16894</v>
      </c>
      <c r="L89" s="25">
        <f t="shared" si="25"/>
        <v>3.8623804147601692E-3</v>
      </c>
    </row>
    <row r="90" spans="2:14" ht="15" hidden="1" customHeight="1" outlineLevel="1" x14ac:dyDescent="0.25">
      <c r="B90" s="23" t="s">
        <v>34</v>
      </c>
      <c r="C90" s="24">
        <v>457530</v>
      </c>
      <c r="D90" s="25">
        <f t="shared" si="19"/>
        <v>5.778234000790694E-2</v>
      </c>
      <c r="E90" s="26">
        <v>165776</v>
      </c>
      <c r="F90" s="27">
        <f t="shared" si="19"/>
        <v>8.8654811001076972E-2</v>
      </c>
      <c r="G90" s="24">
        <v>131730</v>
      </c>
      <c r="H90" s="25">
        <f t="shared" si="23"/>
        <v>7.21000073247553E-2</v>
      </c>
      <c r="I90" s="26">
        <v>76158</v>
      </c>
      <c r="J90" s="27">
        <f t="shared" si="24"/>
        <v>3.5895482800364586E-2</v>
      </c>
      <c r="K90" s="24">
        <v>18909</v>
      </c>
      <c r="L90" s="25">
        <f t="shared" si="25"/>
        <v>4.5447006137004475E-2</v>
      </c>
    </row>
    <row r="91" spans="2:14" ht="15" hidden="1" customHeight="1" outlineLevel="1" x14ac:dyDescent="0.25">
      <c r="B91" s="23" t="s">
        <v>35</v>
      </c>
      <c r="C91" s="24">
        <v>467144</v>
      </c>
      <c r="D91" s="25">
        <f t="shared" si="19"/>
        <v>-4.2374670725582431E-2</v>
      </c>
      <c r="E91" s="26">
        <v>170847</v>
      </c>
      <c r="F91" s="27">
        <f t="shared" si="19"/>
        <v>-3.4004104918551881E-2</v>
      </c>
      <c r="G91" s="24">
        <v>132946</v>
      </c>
      <c r="H91" s="25">
        <f t="shared" si="23"/>
        <v>-8.5439511302505378E-2</v>
      </c>
      <c r="I91" s="26">
        <v>79178</v>
      </c>
      <c r="J91" s="27">
        <f t="shared" si="24"/>
        <v>1.6699137211244608E-3</v>
      </c>
      <c r="K91" s="24">
        <v>17346</v>
      </c>
      <c r="L91" s="25">
        <f t="shared" si="25"/>
        <v>0.10266353060835298</v>
      </c>
    </row>
    <row r="92" spans="2:14" ht="15" hidden="1" customHeight="1" outlineLevel="1" x14ac:dyDescent="0.25">
      <c r="B92" s="23" t="s">
        <v>36</v>
      </c>
      <c r="C92" s="24">
        <v>409689</v>
      </c>
      <c r="D92" s="25">
        <f t="shared" si="19"/>
        <v>-0.11690873113384459</v>
      </c>
      <c r="E92" s="26">
        <v>142373</v>
      </c>
      <c r="F92" s="27">
        <f t="shared" si="19"/>
        <v>-0.12996211195306773</v>
      </c>
      <c r="G92" s="24">
        <v>109924</v>
      </c>
      <c r="H92" s="25">
        <f t="shared" si="23"/>
        <v>-0.12626977187822908</v>
      </c>
      <c r="I92" s="26">
        <v>81660</v>
      </c>
      <c r="J92" s="27">
        <f t="shared" si="24"/>
        <v>-0.10450707314398511</v>
      </c>
      <c r="K92" s="24">
        <v>14065</v>
      </c>
      <c r="L92" s="25">
        <f t="shared" si="25"/>
        <v>-2.3467333194473361E-2</v>
      </c>
    </row>
    <row r="93" spans="2:14" ht="15" hidden="1" customHeight="1" outlineLevel="1" x14ac:dyDescent="0.25">
      <c r="B93" s="23" t="s">
        <v>37</v>
      </c>
      <c r="C93" s="24">
        <v>528592</v>
      </c>
      <c r="D93" s="25">
        <f t="shared" si="19"/>
        <v>-8.2683081957001248E-3</v>
      </c>
      <c r="E93" s="26">
        <v>185642</v>
      </c>
      <c r="F93" s="27">
        <f t="shared" si="19"/>
        <v>1.8695640244738909E-2</v>
      </c>
      <c r="G93" s="24">
        <v>138788</v>
      </c>
      <c r="H93" s="25">
        <f t="shared" si="23"/>
        <v>-3.8484720422881646E-2</v>
      </c>
      <c r="I93" s="26">
        <v>114443</v>
      </c>
      <c r="J93" s="27">
        <f t="shared" si="24"/>
        <v>1.3406653738189389E-2</v>
      </c>
      <c r="K93" s="24">
        <v>9967</v>
      </c>
      <c r="L93" s="25">
        <f t="shared" si="25"/>
        <v>-0.1125456326239872</v>
      </c>
    </row>
    <row r="94" spans="2:14" ht="15" hidden="1" customHeight="1" outlineLevel="1" x14ac:dyDescent="0.25">
      <c r="B94" s="23" t="s">
        <v>38</v>
      </c>
      <c r="C94" s="24">
        <v>466179</v>
      </c>
      <c r="D94" s="25">
        <f t="shared" si="19"/>
        <v>-4.1072023630761123E-2</v>
      </c>
      <c r="E94" s="26">
        <v>160319</v>
      </c>
      <c r="F94" s="27">
        <f t="shared" si="19"/>
        <v>-4.5686155457932975E-2</v>
      </c>
      <c r="G94" s="24">
        <v>125114</v>
      </c>
      <c r="H94" s="25">
        <f t="shared" si="23"/>
        <v>-2.0051067562698699E-2</v>
      </c>
      <c r="I94" s="26">
        <v>99946</v>
      </c>
      <c r="J94" s="27">
        <f t="shared" si="24"/>
        <v>-3.1343283582089598E-2</v>
      </c>
      <c r="K94" s="24">
        <v>14360</v>
      </c>
      <c r="L94" s="25">
        <f t="shared" si="25"/>
        <v>-2.6968423905678329E-2</v>
      </c>
    </row>
    <row r="95" spans="2:14" ht="15" hidden="1" customHeight="1" outlineLevel="1" thickBot="1" x14ac:dyDescent="0.3">
      <c r="B95" s="23" t="s">
        <v>39</v>
      </c>
      <c r="C95" s="24">
        <v>411483</v>
      </c>
      <c r="D95" s="25">
        <f t="shared" si="19"/>
        <v>-3.2075724679442752E-2</v>
      </c>
      <c r="E95" s="26">
        <v>144506</v>
      </c>
      <c r="F95" s="27">
        <f t="shared" si="19"/>
        <v>-4.3272732087763721E-2</v>
      </c>
      <c r="G95" s="24">
        <v>111572</v>
      </c>
      <c r="H95" s="25">
        <f t="shared" si="23"/>
        <v>-2.6031391308902307E-2</v>
      </c>
      <c r="I95" s="26">
        <v>82407</v>
      </c>
      <c r="J95" s="27">
        <f t="shared" si="24"/>
        <v>2.8737282316958934E-2</v>
      </c>
      <c r="K95" s="24">
        <v>13171</v>
      </c>
      <c r="L95" s="25">
        <f t="shared" si="25"/>
        <v>-0.1635867149298279</v>
      </c>
    </row>
    <row r="96" spans="2:14" ht="16.5" hidden="1" customHeight="1" outlineLevel="1" thickBot="1" x14ac:dyDescent="0.3">
      <c r="B96" s="23" t="s">
        <v>40</v>
      </c>
      <c r="C96" s="24">
        <v>341553</v>
      </c>
      <c r="D96" s="25">
        <f t="shared" si="19"/>
        <v>-9.2574880844212726E-2</v>
      </c>
      <c r="E96" s="26">
        <v>116128</v>
      </c>
      <c r="F96" s="27">
        <f t="shared" si="19"/>
        <v>-0.12235674662555363</v>
      </c>
      <c r="G96" s="24">
        <v>97451</v>
      </c>
      <c r="H96" s="25">
        <f t="shared" si="23"/>
        <v>-5.3726792511458066E-2</v>
      </c>
      <c r="I96" s="26">
        <v>61867</v>
      </c>
      <c r="J96" s="27">
        <f t="shared" si="24"/>
        <v>-0.10985295387183103</v>
      </c>
      <c r="K96" s="24">
        <v>14726</v>
      </c>
      <c r="L96" s="25">
        <f t="shared" si="25"/>
        <v>-1.6948003525184552E-3</v>
      </c>
      <c r="N96" s="40" t="s">
        <v>45</v>
      </c>
    </row>
    <row r="97" spans="2:12" ht="15" hidden="1" customHeight="1" outlineLevel="1" x14ac:dyDescent="0.25">
      <c r="B97" s="23" t="s">
        <v>41</v>
      </c>
      <c r="C97" s="24">
        <v>438237</v>
      </c>
      <c r="D97" s="25">
        <f t="shared" si="19"/>
        <v>-8.0464135463768294E-2</v>
      </c>
      <c r="E97" s="26">
        <v>160991</v>
      </c>
      <c r="F97" s="27">
        <f t="shared" si="19"/>
        <v>-7.4987646660001572E-2</v>
      </c>
      <c r="G97" s="24">
        <v>113906</v>
      </c>
      <c r="H97" s="25">
        <f t="shared" si="23"/>
        <v>-0.14106460150965594</v>
      </c>
      <c r="I97" s="26">
        <v>80494</v>
      </c>
      <c r="J97" s="27">
        <f t="shared" si="24"/>
        <v>-5.4646669876801335E-2</v>
      </c>
      <c r="K97" s="24">
        <v>15492</v>
      </c>
      <c r="L97" s="25">
        <f t="shared" si="25"/>
        <v>0.11863672467326158</v>
      </c>
    </row>
    <row r="98" spans="2:12" ht="15" hidden="1" customHeight="1" outlineLevel="1" x14ac:dyDescent="0.25">
      <c r="B98" s="23" t="s">
        <v>42</v>
      </c>
      <c r="C98" s="24">
        <v>489029</v>
      </c>
      <c r="D98" s="25">
        <f t="shared" si="19"/>
        <v>4.1072006403596983E-2</v>
      </c>
      <c r="E98" s="26">
        <v>174351</v>
      </c>
      <c r="F98" s="27">
        <f t="shared" si="19"/>
        <v>3.9356419412336363E-2</v>
      </c>
      <c r="G98" s="24">
        <v>138239</v>
      </c>
      <c r="H98" s="25">
        <f t="shared" si="23"/>
        <v>2.4425127646487743E-2</v>
      </c>
      <c r="I98" s="26">
        <v>79838</v>
      </c>
      <c r="J98" s="27">
        <f t="shared" si="24"/>
        <v>1.7446380099147341E-2</v>
      </c>
      <c r="K98" s="24">
        <v>19006</v>
      </c>
      <c r="L98" s="25">
        <f t="shared" si="25"/>
        <v>9.0481381605370448E-2</v>
      </c>
    </row>
    <row r="99" spans="2:12" ht="15" hidden="1" customHeight="1" outlineLevel="1" x14ac:dyDescent="0.25">
      <c r="B99" s="23" t="s">
        <v>43</v>
      </c>
      <c r="C99" s="24">
        <v>423886</v>
      </c>
      <c r="D99" s="25">
        <f t="shared" si="19"/>
        <v>5.3911999867177762E-3</v>
      </c>
      <c r="E99" s="26">
        <v>151411</v>
      </c>
      <c r="F99" s="27">
        <f t="shared" si="19"/>
        <v>4.4180569836478334E-3</v>
      </c>
      <c r="G99" s="24">
        <v>124670</v>
      </c>
      <c r="H99" s="25">
        <f t="shared" si="23"/>
        <v>4.8625188200758673E-2</v>
      </c>
      <c r="I99" s="26">
        <v>68203</v>
      </c>
      <c r="J99" s="27">
        <f t="shared" si="24"/>
        <v>-3.6667184564753708E-2</v>
      </c>
      <c r="K99" s="24">
        <v>15222</v>
      </c>
      <c r="L99" s="25">
        <f t="shared" si="25"/>
        <v>-2.9951567677797608E-2</v>
      </c>
    </row>
    <row r="100" spans="2:12" ht="15" hidden="1" customHeight="1" outlineLevel="1" x14ac:dyDescent="0.25">
      <c r="B100" s="23" t="s">
        <v>44</v>
      </c>
      <c r="C100" s="24">
        <v>407126</v>
      </c>
      <c r="D100" s="25">
        <f t="shared" si="19"/>
        <v>-3.4573850028218667E-2</v>
      </c>
      <c r="E100" s="26">
        <v>146244</v>
      </c>
      <c r="F100" s="27">
        <f t="shared" si="19"/>
        <v>-4.2078235124584085E-2</v>
      </c>
      <c r="G100" s="24">
        <v>120990</v>
      </c>
      <c r="H100" s="25">
        <f t="shared" si="23"/>
        <v>-6.7686901844745462E-2</v>
      </c>
      <c r="I100" s="26">
        <v>66319</v>
      </c>
      <c r="J100" s="27">
        <f t="shared" si="24"/>
        <v>-6.6302005635665573E-4</v>
      </c>
      <c r="K100" s="24">
        <v>14507</v>
      </c>
      <c r="L100" s="25">
        <f t="shared" si="25"/>
        <v>1.6893312771624869E-2</v>
      </c>
    </row>
    <row r="101" spans="2:12" collapsed="1" x14ac:dyDescent="0.25">
      <c r="B101" s="37">
        <v>2007</v>
      </c>
      <c r="C101" s="38">
        <v>5278784</v>
      </c>
      <c r="D101" s="39">
        <f t="shared" si="19"/>
        <v>-3.1595778619496917E-2</v>
      </c>
      <c r="E101" s="38">
        <v>1868182</v>
      </c>
      <c r="F101" s="39">
        <f t="shared" si="19"/>
        <v>-3.2741212548908383E-2</v>
      </c>
      <c r="G101" s="38">
        <v>1475064</v>
      </c>
      <c r="H101" s="39">
        <f t="shared" si="23"/>
        <v>-3.7480513904377344E-2</v>
      </c>
      <c r="I101" s="38">
        <v>969349</v>
      </c>
      <c r="J101" s="39">
        <f t="shared" si="24"/>
        <v>-1.7351839799851221E-2</v>
      </c>
      <c r="K101" s="38">
        <v>183665</v>
      </c>
      <c r="L101" s="39">
        <f t="shared" si="25"/>
        <v>4.8803707330951074E-3</v>
      </c>
    </row>
    <row r="102" spans="2:12" ht="15" hidden="1" customHeight="1" outlineLevel="1" x14ac:dyDescent="0.25">
      <c r="B102" s="23" t="s">
        <v>33</v>
      </c>
      <c r="C102" s="24">
        <v>456433</v>
      </c>
      <c r="D102" s="24"/>
      <c r="E102" s="26">
        <v>159849</v>
      </c>
      <c r="F102" s="27"/>
      <c r="G102" s="24">
        <v>132682</v>
      </c>
      <c r="H102" s="24"/>
      <c r="I102" s="26">
        <v>76217</v>
      </c>
      <c r="J102" s="27"/>
      <c r="K102" s="24">
        <v>16829</v>
      </c>
      <c r="L102" s="24"/>
    </row>
    <row r="103" spans="2:12" ht="15" hidden="1" customHeight="1" outlineLevel="1" x14ac:dyDescent="0.25">
      <c r="B103" s="23" t="s">
        <v>34</v>
      </c>
      <c r="C103" s="24">
        <v>432537</v>
      </c>
      <c r="D103" s="24"/>
      <c r="E103" s="26">
        <v>152276</v>
      </c>
      <c r="F103" s="27"/>
      <c r="G103" s="24">
        <v>122871</v>
      </c>
      <c r="H103" s="24"/>
      <c r="I103" s="26">
        <v>73519</v>
      </c>
      <c r="J103" s="27"/>
      <c r="K103" s="24">
        <v>18087</v>
      </c>
      <c r="L103" s="24"/>
    </row>
    <row r="104" spans="2:12" ht="15" hidden="1" customHeight="1" outlineLevel="1" x14ac:dyDescent="0.25">
      <c r="B104" s="23" t="s">
        <v>35</v>
      </c>
      <c r="C104" s="24">
        <v>487815</v>
      </c>
      <c r="D104" s="24"/>
      <c r="E104" s="26">
        <v>176861</v>
      </c>
      <c r="F104" s="27"/>
      <c r="G104" s="24">
        <v>145366</v>
      </c>
      <c r="H104" s="24"/>
      <c r="I104" s="26">
        <v>79046</v>
      </c>
      <c r="J104" s="27"/>
      <c r="K104" s="24">
        <v>15731</v>
      </c>
      <c r="L104" s="24"/>
    </row>
    <row r="105" spans="2:12" ht="15" hidden="1" customHeight="1" outlineLevel="1" x14ac:dyDescent="0.25">
      <c r="B105" s="23" t="s">
        <v>36</v>
      </c>
      <c r="C105" s="24">
        <v>463926</v>
      </c>
      <c r="D105" s="24"/>
      <c r="E105" s="26">
        <v>163640</v>
      </c>
      <c r="F105" s="27"/>
      <c r="G105" s="24">
        <v>125810</v>
      </c>
      <c r="H105" s="24"/>
      <c r="I105" s="26">
        <v>91190</v>
      </c>
      <c r="J105" s="27"/>
      <c r="K105" s="24">
        <v>14403</v>
      </c>
      <c r="L105" s="24"/>
    </row>
    <row r="106" spans="2:12" ht="15" hidden="1" customHeight="1" outlineLevel="1" x14ac:dyDescent="0.25">
      <c r="B106" s="23" t="s">
        <v>37</v>
      </c>
      <c r="C106" s="24">
        <v>532999</v>
      </c>
      <c r="D106" s="24"/>
      <c r="E106" s="26">
        <v>182235</v>
      </c>
      <c r="F106" s="27"/>
      <c r="G106" s="24">
        <v>144343</v>
      </c>
      <c r="H106" s="24"/>
      <c r="I106" s="26">
        <v>112929</v>
      </c>
      <c r="J106" s="27"/>
      <c r="K106" s="24">
        <v>11231</v>
      </c>
      <c r="L106" s="24"/>
    </row>
    <row r="107" spans="2:12" ht="15" hidden="1" customHeight="1" outlineLevel="1" x14ac:dyDescent="0.25">
      <c r="B107" s="23" t="s">
        <v>38</v>
      </c>
      <c r="C107" s="24">
        <v>486146</v>
      </c>
      <c r="D107" s="24"/>
      <c r="E107" s="26">
        <v>167994</v>
      </c>
      <c r="F107" s="27"/>
      <c r="G107" s="24">
        <v>127674</v>
      </c>
      <c r="H107" s="24"/>
      <c r="I107" s="26">
        <v>103180</v>
      </c>
      <c r="J107" s="27"/>
      <c r="K107" s="24">
        <v>14758</v>
      </c>
      <c r="L107" s="24"/>
    </row>
    <row r="108" spans="2:12" ht="15" hidden="1" customHeight="1" outlineLevel="1" x14ac:dyDescent="0.25">
      <c r="B108" s="23" t="s">
        <v>39</v>
      </c>
      <c r="C108" s="24">
        <v>425119</v>
      </c>
      <c r="D108" s="24"/>
      <c r="E108" s="26">
        <v>151042</v>
      </c>
      <c r="F108" s="27"/>
      <c r="G108" s="24">
        <v>114554</v>
      </c>
      <c r="H108" s="24"/>
      <c r="I108" s="26">
        <v>80105</v>
      </c>
      <c r="J108" s="27"/>
      <c r="K108" s="24">
        <v>15747</v>
      </c>
      <c r="L108" s="24"/>
    </row>
    <row r="109" spans="2:12" ht="15" hidden="1" customHeight="1" outlineLevel="1" x14ac:dyDescent="0.25">
      <c r="B109" s="23" t="s">
        <v>40</v>
      </c>
      <c r="C109" s="24">
        <v>376398</v>
      </c>
      <c r="D109" s="24"/>
      <c r="E109" s="26">
        <v>132318</v>
      </c>
      <c r="F109" s="27"/>
      <c r="G109" s="24">
        <v>102984</v>
      </c>
      <c r="H109" s="24"/>
      <c r="I109" s="26">
        <v>69502</v>
      </c>
      <c r="J109" s="27"/>
      <c r="K109" s="24">
        <v>14751</v>
      </c>
      <c r="L109" s="24"/>
    </row>
    <row r="110" spans="2:12" ht="15" hidden="1" customHeight="1" outlineLevel="1" x14ac:dyDescent="0.25">
      <c r="B110" s="23" t="s">
        <v>41</v>
      </c>
      <c r="C110" s="24">
        <v>476585</v>
      </c>
      <c r="D110" s="24"/>
      <c r="E110" s="26">
        <v>174042</v>
      </c>
      <c r="F110" s="27"/>
      <c r="G110" s="24">
        <v>132613</v>
      </c>
      <c r="H110" s="24"/>
      <c r="I110" s="26">
        <v>85147</v>
      </c>
      <c r="J110" s="27"/>
      <c r="K110" s="24">
        <v>13849</v>
      </c>
      <c r="L110" s="24"/>
    </row>
    <row r="111" spans="2:12" ht="15" hidden="1" customHeight="1" outlineLevel="1" x14ac:dyDescent="0.25">
      <c r="B111" s="23" t="s">
        <v>42</v>
      </c>
      <c r="C111" s="24">
        <v>469736</v>
      </c>
      <c r="D111" s="24"/>
      <c r="E111" s="26">
        <v>167749</v>
      </c>
      <c r="F111" s="27"/>
      <c r="G111" s="24">
        <v>134943</v>
      </c>
      <c r="H111" s="24"/>
      <c r="I111" s="26">
        <v>78469</v>
      </c>
      <c r="J111" s="27"/>
      <c r="K111" s="24">
        <v>17429</v>
      </c>
      <c r="L111" s="24"/>
    </row>
    <row r="112" spans="2:12" ht="15" hidden="1" customHeight="1" outlineLevel="1" x14ac:dyDescent="0.25">
      <c r="B112" s="23" t="s">
        <v>43</v>
      </c>
      <c r="C112" s="24">
        <v>421613</v>
      </c>
      <c r="D112" s="24"/>
      <c r="E112" s="26">
        <v>150745</v>
      </c>
      <c r="F112" s="27"/>
      <c r="G112" s="24">
        <v>118889</v>
      </c>
      <c r="H112" s="24"/>
      <c r="I112" s="26">
        <v>70799</v>
      </c>
      <c r="J112" s="27"/>
      <c r="K112" s="24">
        <v>15692</v>
      </c>
      <c r="L112" s="24"/>
    </row>
    <row r="113" spans="2:12" ht="15" hidden="1" customHeight="1" outlineLevel="1" x14ac:dyDescent="0.25">
      <c r="B113" s="23" t="s">
        <v>44</v>
      </c>
      <c r="C113" s="24">
        <v>421706</v>
      </c>
      <c r="D113" s="24"/>
      <c r="E113" s="26">
        <v>152668</v>
      </c>
      <c r="F113" s="27"/>
      <c r="G113" s="24">
        <v>129774</v>
      </c>
      <c r="H113" s="24"/>
      <c r="I113" s="26">
        <v>66363</v>
      </c>
      <c r="J113" s="27"/>
      <c r="K113" s="24">
        <v>14266</v>
      </c>
      <c r="L113" s="24"/>
    </row>
    <row r="114" spans="2:12" collapsed="1" x14ac:dyDescent="0.25">
      <c r="B114" s="37">
        <v>2006</v>
      </c>
      <c r="C114" s="38">
        <v>5451013</v>
      </c>
      <c r="D114" s="38"/>
      <c r="E114" s="38">
        <v>1931419</v>
      </c>
      <c r="F114" s="39"/>
      <c r="G114" s="38">
        <v>1532503</v>
      </c>
      <c r="H114" s="38"/>
      <c r="I114" s="38">
        <v>986466</v>
      </c>
      <c r="J114" s="39"/>
      <c r="K114" s="38">
        <v>182773</v>
      </c>
      <c r="L114" s="38"/>
    </row>
    <row r="115" spans="2:12" ht="15" customHeight="1" x14ac:dyDescent="0.25">
      <c r="B115" s="41" t="s">
        <v>46</v>
      </c>
      <c r="C115" s="41"/>
      <c r="D115" s="41"/>
      <c r="E115" s="41"/>
      <c r="F115" s="41"/>
      <c r="G115" s="41"/>
      <c r="H115" s="41"/>
      <c r="I115" s="42"/>
      <c r="J115" s="42"/>
      <c r="K115" s="42"/>
      <c r="L115" s="42"/>
    </row>
  </sheetData>
  <mergeCells count="7">
    <mergeCell ref="B115:H115"/>
    <mergeCell ref="B5:L5"/>
    <mergeCell ref="C6:D6"/>
    <mergeCell ref="E6:F6"/>
    <mergeCell ref="G6:H6"/>
    <mergeCell ref="I6:J6"/>
    <mergeCell ref="K6:L6"/>
  </mergeCells>
  <hyperlinks>
    <hyperlink ref="N9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152" customWidth="1"/>
    <col min="2" max="2" width="23.7109375" style="152" customWidth="1"/>
    <col min="3" max="5" width="11.7109375" style="152" customWidth="1"/>
    <col min="6" max="6" width="11.42578125" style="152"/>
    <col min="7" max="7" width="23.7109375" style="152" customWidth="1"/>
    <col min="8" max="10" width="11.7109375" style="152" customWidth="1"/>
    <col min="11" max="11" width="10.7109375" style="152" customWidth="1"/>
    <col min="12" max="253" width="11.42578125" style="152"/>
    <col min="254" max="254" width="36.7109375" style="152" customWidth="1"/>
    <col min="255" max="255" width="12.7109375" style="152" customWidth="1"/>
    <col min="256" max="256" width="10.7109375" style="152" customWidth="1"/>
    <col min="257" max="257" width="12.7109375" style="152" customWidth="1"/>
    <col min="258" max="259" width="10.7109375" style="152" customWidth="1"/>
    <col min="260" max="266" width="11.42578125" style="152"/>
    <col min="267" max="267" width="13.28515625" style="152" customWidth="1"/>
    <col min="268" max="509" width="11.42578125" style="152"/>
    <col min="510" max="510" width="36.7109375" style="152" customWidth="1"/>
    <col min="511" max="511" width="12.7109375" style="152" customWidth="1"/>
    <col min="512" max="512" width="10.7109375" style="152" customWidth="1"/>
    <col min="513" max="513" width="12.7109375" style="152" customWidth="1"/>
    <col min="514" max="515" width="10.7109375" style="152" customWidth="1"/>
    <col min="516" max="522" width="11.42578125" style="152"/>
    <col min="523" max="523" width="13.28515625" style="152" customWidth="1"/>
    <col min="524" max="765" width="11.42578125" style="152"/>
    <col min="766" max="766" width="36.7109375" style="152" customWidth="1"/>
    <col min="767" max="767" width="12.7109375" style="152" customWidth="1"/>
    <col min="768" max="768" width="10.7109375" style="152" customWidth="1"/>
    <col min="769" max="769" width="12.7109375" style="152" customWidth="1"/>
    <col min="770" max="771" width="10.7109375" style="152" customWidth="1"/>
    <col min="772" max="778" width="11.42578125" style="152"/>
    <col min="779" max="779" width="13.28515625" style="152" customWidth="1"/>
    <col min="780" max="1021" width="11.42578125" style="152"/>
    <col min="1022" max="1022" width="36.7109375" style="152" customWidth="1"/>
    <col min="1023" max="1023" width="12.7109375" style="152" customWidth="1"/>
    <col min="1024" max="1024" width="10.7109375" style="152" customWidth="1"/>
    <col min="1025" max="1025" width="12.7109375" style="152" customWidth="1"/>
    <col min="1026" max="1027" width="10.7109375" style="152" customWidth="1"/>
    <col min="1028" max="1034" width="11.42578125" style="152"/>
    <col min="1035" max="1035" width="13.28515625" style="152" customWidth="1"/>
    <col min="1036" max="1277" width="11.42578125" style="152"/>
    <col min="1278" max="1278" width="36.7109375" style="152" customWidth="1"/>
    <col min="1279" max="1279" width="12.7109375" style="152" customWidth="1"/>
    <col min="1280" max="1280" width="10.7109375" style="152" customWidth="1"/>
    <col min="1281" max="1281" width="12.7109375" style="152" customWidth="1"/>
    <col min="1282" max="1283" width="10.7109375" style="152" customWidth="1"/>
    <col min="1284" max="1290" width="11.42578125" style="152"/>
    <col min="1291" max="1291" width="13.28515625" style="152" customWidth="1"/>
    <col min="1292" max="1533" width="11.42578125" style="152"/>
    <col min="1534" max="1534" width="36.7109375" style="152" customWidth="1"/>
    <col min="1535" max="1535" width="12.7109375" style="152" customWidth="1"/>
    <col min="1536" max="1536" width="10.7109375" style="152" customWidth="1"/>
    <col min="1537" max="1537" width="12.7109375" style="152" customWidth="1"/>
    <col min="1538" max="1539" width="10.7109375" style="152" customWidth="1"/>
    <col min="1540" max="1546" width="11.42578125" style="152"/>
    <col min="1547" max="1547" width="13.28515625" style="152" customWidth="1"/>
    <col min="1548" max="1789" width="11.42578125" style="152"/>
    <col min="1790" max="1790" width="36.7109375" style="152" customWidth="1"/>
    <col min="1791" max="1791" width="12.7109375" style="152" customWidth="1"/>
    <col min="1792" max="1792" width="10.7109375" style="152" customWidth="1"/>
    <col min="1793" max="1793" width="12.7109375" style="152" customWidth="1"/>
    <col min="1794" max="1795" width="10.7109375" style="152" customWidth="1"/>
    <col min="1796" max="1802" width="11.42578125" style="152"/>
    <col min="1803" max="1803" width="13.28515625" style="152" customWidth="1"/>
    <col min="1804" max="2045" width="11.42578125" style="152"/>
    <col min="2046" max="2046" width="36.7109375" style="152" customWidth="1"/>
    <col min="2047" max="2047" width="12.7109375" style="152" customWidth="1"/>
    <col min="2048" max="2048" width="10.7109375" style="152" customWidth="1"/>
    <col min="2049" max="2049" width="12.7109375" style="152" customWidth="1"/>
    <col min="2050" max="2051" width="10.7109375" style="152" customWidth="1"/>
    <col min="2052" max="2058" width="11.42578125" style="152"/>
    <col min="2059" max="2059" width="13.28515625" style="152" customWidth="1"/>
    <col min="2060" max="2301" width="11.42578125" style="152"/>
    <col min="2302" max="2302" width="36.7109375" style="152" customWidth="1"/>
    <col min="2303" max="2303" width="12.7109375" style="152" customWidth="1"/>
    <col min="2304" max="2304" width="10.7109375" style="152" customWidth="1"/>
    <col min="2305" max="2305" width="12.7109375" style="152" customWidth="1"/>
    <col min="2306" max="2307" width="10.7109375" style="152" customWidth="1"/>
    <col min="2308" max="2314" width="11.42578125" style="152"/>
    <col min="2315" max="2315" width="13.28515625" style="152" customWidth="1"/>
    <col min="2316" max="2557" width="11.42578125" style="152"/>
    <col min="2558" max="2558" width="36.7109375" style="152" customWidth="1"/>
    <col min="2559" max="2559" width="12.7109375" style="152" customWidth="1"/>
    <col min="2560" max="2560" width="10.7109375" style="152" customWidth="1"/>
    <col min="2561" max="2561" width="12.7109375" style="152" customWidth="1"/>
    <col min="2562" max="2563" width="10.7109375" style="152" customWidth="1"/>
    <col min="2564" max="2570" width="11.42578125" style="152"/>
    <col min="2571" max="2571" width="13.28515625" style="152" customWidth="1"/>
    <col min="2572" max="2813" width="11.42578125" style="152"/>
    <col min="2814" max="2814" width="36.7109375" style="152" customWidth="1"/>
    <col min="2815" max="2815" width="12.7109375" style="152" customWidth="1"/>
    <col min="2816" max="2816" width="10.7109375" style="152" customWidth="1"/>
    <col min="2817" max="2817" width="12.7109375" style="152" customWidth="1"/>
    <col min="2818" max="2819" width="10.7109375" style="152" customWidth="1"/>
    <col min="2820" max="2826" width="11.42578125" style="152"/>
    <col min="2827" max="2827" width="13.28515625" style="152" customWidth="1"/>
    <col min="2828" max="3069" width="11.42578125" style="152"/>
    <col min="3070" max="3070" width="36.7109375" style="152" customWidth="1"/>
    <col min="3071" max="3071" width="12.7109375" style="152" customWidth="1"/>
    <col min="3072" max="3072" width="10.7109375" style="152" customWidth="1"/>
    <col min="3073" max="3073" width="12.7109375" style="152" customWidth="1"/>
    <col min="3074" max="3075" width="10.7109375" style="152" customWidth="1"/>
    <col min="3076" max="3082" width="11.42578125" style="152"/>
    <col min="3083" max="3083" width="13.28515625" style="152" customWidth="1"/>
    <col min="3084" max="3325" width="11.42578125" style="152"/>
    <col min="3326" max="3326" width="36.7109375" style="152" customWidth="1"/>
    <col min="3327" max="3327" width="12.7109375" style="152" customWidth="1"/>
    <col min="3328" max="3328" width="10.7109375" style="152" customWidth="1"/>
    <col min="3329" max="3329" width="12.7109375" style="152" customWidth="1"/>
    <col min="3330" max="3331" width="10.7109375" style="152" customWidth="1"/>
    <col min="3332" max="3338" width="11.42578125" style="152"/>
    <col min="3339" max="3339" width="13.28515625" style="152" customWidth="1"/>
    <col min="3340" max="3581" width="11.42578125" style="152"/>
    <col min="3582" max="3582" width="36.7109375" style="152" customWidth="1"/>
    <col min="3583" max="3583" width="12.7109375" style="152" customWidth="1"/>
    <col min="3584" max="3584" width="10.7109375" style="152" customWidth="1"/>
    <col min="3585" max="3585" width="12.7109375" style="152" customWidth="1"/>
    <col min="3586" max="3587" width="10.7109375" style="152" customWidth="1"/>
    <col min="3588" max="3594" width="11.42578125" style="152"/>
    <col min="3595" max="3595" width="13.28515625" style="152" customWidth="1"/>
    <col min="3596" max="3837" width="11.42578125" style="152"/>
    <col min="3838" max="3838" width="36.7109375" style="152" customWidth="1"/>
    <col min="3839" max="3839" width="12.7109375" style="152" customWidth="1"/>
    <col min="3840" max="3840" width="10.7109375" style="152" customWidth="1"/>
    <col min="3841" max="3841" width="12.7109375" style="152" customWidth="1"/>
    <col min="3842" max="3843" width="10.7109375" style="152" customWidth="1"/>
    <col min="3844" max="3850" width="11.42578125" style="152"/>
    <col min="3851" max="3851" width="13.28515625" style="152" customWidth="1"/>
    <col min="3852" max="4093" width="11.42578125" style="152"/>
    <col min="4094" max="4094" width="36.7109375" style="152" customWidth="1"/>
    <col min="4095" max="4095" width="12.7109375" style="152" customWidth="1"/>
    <col min="4096" max="4096" width="10.7109375" style="152" customWidth="1"/>
    <col min="4097" max="4097" width="12.7109375" style="152" customWidth="1"/>
    <col min="4098" max="4099" width="10.7109375" style="152" customWidth="1"/>
    <col min="4100" max="4106" width="11.42578125" style="152"/>
    <col min="4107" max="4107" width="13.28515625" style="152" customWidth="1"/>
    <col min="4108" max="4349" width="11.42578125" style="152"/>
    <col min="4350" max="4350" width="36.7109375" style="152" customWidth="1"/>
    <col min="4351" max="4351" width="12.7109375" style="152" customWidth="1"/>
    <col min="4352" max="4352" width="10.7109375" style="152" customWidth="1"/>
    <col min="4353" max="4353" width="12.7109375" style="152" customWidth="1"/>
    <col min="4354" max="4355" width="10.7109375" style="152" customWidth="1"/>
    <col min="4356" max="4362" width="11.42578125" style="152"/>
    <col min="4363" max="4363" width="13.28515625" style="152" customWidth="1"/>
    <col min="4364" max="4605" width="11.42578125" style="152"/>
    <col min="4606" max="4606" width="36.7109375" style="152" customWidth="1"/>
    <col min="4607" max="4607" width="12.7109375" style="152" customWidth="1"/>
    <col min="4608" max="4608" width="10.7109375" style="152" customWidth="1"/>
    <col min="4609" max="4609" width="12.7109375" style="152" customWidth="1"/>
    <col min="4610" max="4611" width="10.7109375" style="152" customWidth="1"/>
    <col min="4612" max="4618" width="11.42578125" style="152"/>
    <col min="4619" max="4619" width="13.28515625" style="152" customWidth="1"/>
    <col min="4620" max="4861" width="11.42578125" style="152"/>
    <col min="4862" max="4862" width="36.7109375" style="152" customWidth="1"/>
    <col min="4863" max="4863" width="12.7109375" style="152" customWidth="1"/>
    <col min="4864" max="4864" width="10.7109375" style="152" customWidth="1"/>
    <col min="4865" max="4865" width="12.7109375" style="152" customWidth="1"/>
    <col min="4866" max="4867" width="10.7109375" style="152" customWidth="1"/>
    <col min="4868" max="4874" width="11.42578125" style="152"/>
    <col min="4875" max="4875" width="13.28515625" style="152" customWidth="1"/>
    <col min="4876" max="5117" width="11.42578125" style="152"/>
    <col min="5118" max="5118" width="36.7109375" style="152" customWidth="1"/>
    <col min="5119" max="5119" width="12.7109375" style="152" customWidth="1"/>
    <col min="5120" max="5120" width="10.7109375" style="152" customWidth="1"/>
    <col min="5121" max="5121" width="12.7109375" style="152" customWidth="1"/>
    <col min="5122" max="5123" width="10.7109375" style="152" customWidth="1"/>
    <col min="5124" max="5130" width="11.42578125" style="152"/>
    <col min="5131" max="5131" width="13.28515625" style="152" customWidth="1"/>
    <col min="5132" max="5373" width="11.42578125" style="152"/>
    <col min="5374" max="5374" width="36.7109375" style="152" customWidth="1"/>
    <col min="5375" max="5375" width="12.7109375" style="152" customWidth="1"/>
    <col min="5376" max="5376" width="10.7109375" style="152" customWidth="1"/>
    <col min="5377" max="5377" width="12.7109375" style="152" customWidth="1"/>
    <col min="5378" max="5379" width="10.7109375" style="152" customWidth="1"/>
    <col min="5380" max="5386" width="11.42578125" style="152"/>
    <col min="5387" max="5387" width="13.28515625" style="152" customWidth="1"/>
    <col min="5388" max="5629" width="11.42578125" style="152"/>
    <col min="5630" max="5630" width="36.7109375" style="152" customWidth="1"/>
    <col min="5631" max="5631" width="12.7109375" style="152" customWidth="1"/>
    <col min="5632" max="5632" width="10.7109375" style="152" customWidth="1"/>
    <col min="5633" max="5633" width="12.7109375" style="152" customWidth="1"/>
    <col min="5634" max="5635" width="10.7109375" style="152" customWidth="1"/>
    <col min="5636" max="5642" width="11.42578125" style="152"/>
    <col min="5643" max="5643" width="13.28515625" style="152" customWidth="1"/>
    <col min="5644" max="5885" width="11.42578125" style="152"/>
    <col min="5886" max="5886" width="36.7109375" style="152" customWidth="1"/>
    <col min="5887" max="5887" width="12.7109375" style="152" customWidth="1"/>
    <col min="5888" max="5888" width="10.7109375" style="152" customWidth="1"/>
    <col min="5889" max="5889" width="12.7109375" style="152" customWidth="1"/>
    <col min="5890" max="5891" width="10.7109375" style="152" customWidth="1"/>
    <col min="5892" max="5898" width="11.42578125" style="152"/>
    <col min="5899" max="5899" width="13.28515625" style="152" customWidth="1"/>
    <col min="5900" max="6141" width="11.42578125" style="152"/>
    <col min="6142" max="6142" width="36.7109375" style="152" customWidth="1"/>
    <col min="6143" max="6143" width="12.7109375" style="152" customWidth="1"/>
    <col min="6144" max="6144" width="10.7109375" style="152" customWidth="1"/>
    <col min="6145" max="6145" width="12.7109375" style="152" customWidth="1"/>
    <col min="6146" max="6147" width="10.7109375" style="152" customWidth="1"/>
    <col min="6148" max="6154" width="11.42578125" style="152"/>
    <col min="6155" max="6155" width="13.28515625" style="152" customWidth="1"/>
    <col min="6156" max="6397" width="11.42578125" style="152"/>
    <col min="6398" max="6398" width="36.7109375" style="152" customWidth="1"/>
    <col min="6399" max="6399" width="12.7109375" style="152" customWidth="1"/>
    <col min="6400" max="6400" width="10.7109375" style="152" customWidth="1"/>
    <col min="6401" max="6401" width="12.7109375" style="152" customWidth="1"/>
    <col min="6402" max="6403" width="10.7109375" style="152" customWidth="1"/>
    <col min="6404" max="6410" width="11.42578125" style="152"/>
    <col min="6411" max="6411" width="13.28515625" style="152" customWidth="1"/>
    <col min="6412" max="6653" width="11.42578125" style="152"/>
    <col min="6654" max="6654" width="36.7109375" style="152" customWidth="1"/>
    <col min="6655" max="6655" width="12.7109375" style="152" customWidth="1"/>
    <col min="6656" max="6656" width="10.7109375" style="152" customWidth="1"/>
    <col min="6657" max="6657" width="12.7109375" style="152" customWidth="1"/>
    <col min="6658" max="6659" width="10.7109375" style="152" customWidth="1"/>
    <col min="6660" max="6666" width="11.42578125" style="152"/>
    <col min="6667" max="6667" width="13.28515625" style="152" customWidth="1"/>
    <col min="6668" max="6909" width="11.42578125" style="152"/>
    <col min="6910" max="6910" width="36.7109375" style="152" customWidth="1"/>
    <col min="6911" max="6911" width="12.7109375" style="152" customWidth="1"/>
    <col min="6912" max="6912" width="10.7109375" style="152" customWidth="1"/>
    <col min="6913" max="6913" width="12.7109375" style="152" customWidth="1"/>
    <col min="6914" max="6915" width="10.7109375" style="152" customWidth="1"/>
    <col min="6916" max="6922" width="11.42578125" style="152"/>
    <col min="6923" max="6923" width="13.28515625" style="152" customWidth="1"/>
    <col min="6924" max="7165" width="11.42578125" style="152"/>
    <col min="7166" max="7166" width="36.7109375" style="152" customWidth="1"/>
    <col min="7167" max="7167" width="12.7109375" style="152" customWidth="1"/>
    <col min="7168" max="7168" width="10.7109375" style="152" customWidth="1"/>
    <col min="7169" max="7169" width="12.7109375" style="152" customWidth="1"/>
    <col min="7170" max="7171" width="10.7109375" style="152" customWidth="1"/>
    <col min="7172" max="7178" width="11.42578125" style="152"/>
    <col min="7179" max="7179" width="13.28515625" style="152" customWidth="1"/>
    <col min="7180" max="7421" width="11.42578125" style="152"/>
    <col min="7422" max="7422" width="36.7109375" style="152" customWidth="1"/>
    <col min="7423" max="7423" width="12.7109375" style="152" customWidth="1"/>
    <col min="7424" max="7424" width="10.7109375" style="152" customWidth="1"/>
    <col min="7425" max="7425" width="12.7109375" style="152" customWidth="1"/>
    <col min="7426" max="7427" width="10.7109375" style="152" customWidth="1"/>
    <col min="7428" max="7434" width="11.42578125" style="152"/>
    <col min="7435" max="7435" width="13.28515625" style="152" customWidth="1"/>
    <col min="7436" max="7677" width="11.42578125" style="152"/>
    <col min="7678" max="7678" width="36.7109375" style="152" customWidth="1"/>
    <col min="7679" max="7679" width="12.7109375" style="152" customWidth="1"/>
    <col min="7680" max="7680" width="10.7109375" style="152" customWidth="1"/>
    <col min="7681" max="7681" width="12.7109375" style="152" customWidth="1"/>
    <col min="7682" max="7683" width="10.7109375" style="152" customWidth="1"/>
    <col min="7684" max="7690" width="11.42578125" style="152"/>
    <col min="7691" max="7691" width="13.28515625" style="152" customWidth="1"/>
    <col min="7692" max="7933" width="11.42578125" style="152"/>
    <col min="7934" max="7934" width="36.7109375" style="152" customWidth="1"/>
    <col min="7935" max="7935" width="12.7109375" style="152" customWidth="1"/>
    <col min="7936" max="7936" width="10.7109375" style="152" customWidth="1"/>
    <col min="7937" max="7937" width="12.7109375" style="152" customWidth="1"/>
    <col min="7938" max="7939" width="10.7109375" style="152" customWidth="1"/>
    <col min="7940" max="7946" width="11.42578125" style="152"/>
    <col min="7947" max="7947" width="13.28515625" style="152" customWidth="1"/>
    <col min="7948" max="8189" width="11.42578125" style="152"/>
    <col min="8190" max="8190" width="36.7109375" style="152" customWidth="1"/>
    <col min="8191" max="8191" width="12.7109375" style="152" customWidth="1"/>
    <col min="8192" max="8192" width="10.7109375" style="152" customWidth="1"/>
    <col min="8193" max="8193" width="12.7109375" style="152" customWidth="1"/>
    <col min="8194" max="8195" width="10.7109375" style="152" customWidth="1"/>
    <col min="8196" max="8202" width="11.42578125" style="152"/>
    <col min="8203" max="8203" width="13.28515625" style="152" customWidth="1"/>
    <col min="8204" max="8445" width="11.42578125" style="152"/>
    <col min="8446" max="8446" width="36.7109375" style="152" customWidth="1"/>
    <col min="8447" max="8447" width="12.7109375" style="152" customWidth="1"/>
    <col min="8448" max="8448" width="10.7109375" style="152" customWidth="1"/>
    <col min="8449" max="8449" width="12.7109375" style="152" customWidth="1"/>
    <col min="8450" max="8451" width="10.7109375" style="152" customWidth="1"/>
    <col min="8452" max="8458" width="11.42578125" style="152"/>
    <col min="8459" max="8459" width="13.28515625" style="152" customWidth="1"/>
    <col min="8460" max="8701" width="11.42578125" style="152"/>
    <col min="8702" max="8702" width="36.7109375" style="152" customWidth="1"/>
    <col min="8703" max="8703" width="12.7109375" style="152" customWidth="1"/>
    <col min="8704" max="8704" width="10.7109375" style="152" customWidth="1"/>
    <col min="8705" max="8705" width="12.7109375" style="152" customWidth="1"/>
    <col min="8706" max="8707" width="10.7109375" style="152" customWidth="1"/>
    <col min="8708" max="8714" width="11.42578125" style="152"/>
    <col min="8715" max="8715" width="13.28515625" style="152" customWidth="1"/>
    <col min="8716" max="8957" width="11.42578125" style="152"/>
    <col min="8958" max="8958" width="36.7109375" style="152" customWidth="1"/>
    <col min="8959" max="8959" width="12.7109375" style="152" customWidth="1"/>
    <col min="8960" max="8960" width="10.7109375" style="152" customWidth="1"/>
    <col min="8961" max="8961" width="12.7109375" style="152" customWidth="1"/>
    <col min="8962" max="8963" width="10.7109375" style="152" customWidth="1"/>
    <col min="8964" max="8970" width="11.42578125" style="152"/>
    <col min="8971" max="8971" width="13.28515625" style="152" customWidth="1"/>
    <col min="8972" max="9213" width="11.42578125" style="152"/>
    <col min="9214" max="9214" width="36.7109375" style="152" customWidth="1"/>
    <col min="9215" max="9215" width="12.7109375" style="152" customWidth="1"/>
    <col min="9216" max="9216" width="10.7109375" style="152" customWidth="1"/>
    <col min="9217" max="9217" width="12.7109375" style="152" customWidth="1"/>
    <col min="9218" max="9219" width="10.7109375" style="152" customWidth="1"/>
    <col min="9220" max="9226" width="11.42578125" style="152"/>
    <col min="9227" max="9227" width="13.28515625" style="152" customWidth="1"/>
    <col min="9228" max="9469" width="11.42578125" style="152"/>
    <col min="9470" max="9470" width="36.7109375" style="152" customWidth="1"/>
    <col min="9471" max="9471" width="12.7109375" style="152" customWidth="1"/>
    <col min="9472" max="9472" width="10.7109375" style="152" customWidth="1"/>
    <col min="9473" max="9473" width="12.7109375" style="152" customWidth="1"/>
    <col min="9474" max="9475" width="10.7109375" style="152" customWidth="1"/>
    <col min="9476" max="9482" width="11.42578125" style="152"/>
    <col min="9483" max="9483" width="13.28515625" style="152" customWidth="1"/>
    <col min="9484" max="9725" width="11.42578125" style="152"/>
    <col min="9726" max="9726" width="36.7109375" style="152" customWidth="1"/>
    <col min="9727" max="9727" width="12.7109375" style="152" customWidth="1"/>
    <col min="9728" max="9728" width="10.7109375" style="152" customWidth="1"/>
    <col min="9729" max="9729" width="12.7109375" style="152" customWidth="1"/>
    <col min="9730" max="9731" width="10.7109375" style="152" customWidth="1"/>
    <col min="9732" max="9738" width="11.42578125" style="152"/>
    <col min="9739" max="9739" width="13.28515625" style="152" customWidth="1"/>
    <col min="9740" max="9981" width="11.42578125" style="152"/>
    <col min="9982" max="9982" width="36.7109375" style="152" customWidth="1"/>
    <col min="9983" max="9983" width="12.7109375" style="152" customWidth="1"/>
    <col min="9984" max="9984" width="10.7109375" style="152" customWidth="1"/>
    <col min="9985" max="9985" width="12.7109375" style="152" customWidth="1"/>
    <col min="9986" max="9987" width="10.7109375" style="152" customWidth="1"/>
    <col min="9988" max="9994" width="11.42578125" style="152"/>
    <col min="9995" max="9995" width="13.28515625" style="152" customWidth="1"/>
    <col min="9996" max="10237" width="11.42578125" style="152"/>
    <col min="10238" max="10238" width="36.7109375" style="152" customWidth="1"/>
    <col min="10239" max="10239" width="12.7109375" style="152" customWidth="1"/>
    <col min="10240" max="10240" width="10.7109375" style="152" customWidth="1"/>
    <col min="10241" max="10241" width="12.7109375" style="152" customWidth="1"/>
    <col min="10242" max="10243" width="10.7109375" style="152" customWidth="1"/>
    <col min="10244" max="10250" width="11.42578125" style="152"/>
    <col min="10251" max="10251" width="13.28515625" style="152" customWidth="1"/>
    <col min="10252" max="10493" width="11.42578125" style="152"/>
    <col min="10494" max="10494" width="36.7109375" style="152" customWidth="1"/>
    <col min="10495" max="10495" width="12.7109375" style="152" customWidth="1"/>
    <col min="10496" max="10496" width="10.7109375" style="152" customWidth="1"/>
    <col min="10497" max="10497" width="12.7109375" style="152" customWidth="1"/>
    <col min="10498" max="10499" width="10.7109375" style="152" customWidth="1"/>
    <col min="10500" max="10506" width="11.42578125" style="152"/>
    <col min="10507" max="10507" width="13.28515625" style="152" customWidth="1"/>
    <col min="10508" max="10749" width="11.42578125" style="152"/>
    <col min="10750" max="10750" width="36.7109375" style="152" customWidth="1"/>
    <col min="10751" max="10751" width="12.7109375" style="152" customWidth="1"/>
    <col min="10752" max="10752" width="10.7109375" style="152" customWidth="1"/>
    <col min="10753" max="10753" width="12.7109375" style="152" customWidth="1"/>
    <col min="10754" max="10755" width="10.7109375" style="152" customWidth="1"/>
    <col min="10756" max="10762" width="11.42578125" style="152"/>
    <col min="10763" max="10763" width="13.28515625" style="152" customWidth="1"/>
    <col min="10764" max="11005" width="11.42578125" style="152"/>
    <col min="11006" max="11006" width="36.7109375" style="152" customWidth="1"/>
    <col min="11007" max="11007" width="12.7109375" style="152" customWidth="1"/>
    <col min="11008" max="11008" width="10.7109375" style="152" customWidth="1"/>
    <col min="11009" max="11009" width="12.7109375" style="152" customWidth="1"/>
    <col min="11010" max="11011" width="10.7109375" style="152" customWidth="1"/>
    <col min="11012" max="11018" width="11.42578125" style="152"/>
    <col min="11019" max="11019" width="13.28515625" style="152" customWidth="1"/>
    <col min="11020" max="11261" width="11.42578125" style="152"/>
    <col min="11262" max="11262" width="36.7109375" style="152" customWidth="1"/>
    <col min="11263" max="11263" width="12.7109375" style="152" customWidth="1"/>
    <col min="11264" max="11264" width="10.7109375" style="152" customWidth="1"/>
    <col min="11265" max="11265" width="12.7109375" style="152" customWidth="1"/>
    <col min="11266" max="11267" width="10.7109375" style="152" customWidth="1"/>
    <col min="11268" max="11274" width="11.42578125" style="152"/>
    <col min="11275" max="11275" width="13.28515625" style="152" customWidth="1"/>
    <col min="11276" max="11517" width="11.42578125" style="152"/>
    <col min="11518" max="11518" width="36.7109375" style="152" customWidth="1"/>
    <col min="11519" max="11519" width="12.7109375" style="152" customWidth="1"/>
    <col min="11520" max="11520" width="10.7109375" style="152" customWidth="1"/>
    <col min="11521" max="11521" width="12.7109375" style="152" customWidth="1"/>
    <col min="11522" max="11523" width="10.7109375" style="152" customWidth="1"/>
    <col min="11524" max="11530" width="11.42578125" style="152"/>
    <col min="11531" max="11531" width="13.28515625" style="152" customWidth="1"/>
    <col min="11532" max="11773" width="11.42578125" style="152"/>
    <col min="11774" max="11774" width="36.7109375" style="152" customWidth="1"/>
    <col min="11775" max="11775" width="12.7109375" style="152" customWidth="1"/>
    <col min="11776" max="11776" width="10.7109375" style="152" customWidth="1"/>
    <col min="11777" max="11777" width="12.7109375" style="152" customWidth="1"/>
    <col min="11778" max="11779" width="10.7109375" style="152" customWidth="1"/>
    <col min="11780" max="11786" width="11.42578125" style="152"/>
    <col min="11787" max="11787" width="13.28515625" style="152" customWidth="1"/>
    <col min="11788" max="12029" width="11.42578125" style="152"/>
    <col min="12030" max="12030" width="36.7109375" style="152" customWidth="1"/>
    <col min="12031" max="12031" width="12.7109375" style="152" customWidth="1"/>
    <col min="12032" max="12032" width="10.7109375" style="152" customWidth="1"/>
    <col min="12033" max="12033" width="12.7109375" style="152" customWidth="1"/>
    <col min="12034" max="12035" width="10.7109375" style="152" customWidth="1"/>
    <col min="12036" max="12042" width="11.42578125" style="152"/>
    <col min="12043" max="12043" width="13.28515625" style="152" customWidth="1"/>
    <col min="12044" max="12285" width="11.42578125" style="152"/>
    <col min="12286" max="12286" width="36.7109375" style="152" customWidth="1"/>
    <col min="12287" max="12287" width="12.7109375" style="152" customWidth="1"/>
    <col min="12288" max="12288" width="10.7109375" style="152" customWidth="1"/>
    <col min="12289" max="12289" width="12.7109375" style="152" customWidth="1"/>
    <col min="12290" max="12291" width="10.7109375" style="152" customWidth="1"/>
    <col min="12292" max="12298" width="11.42578125" style="152"/>
    <col min="12299" max="12299" width="13.28515625" style="152" customWidth="1"/>
    <col min="12300" max="12541" width="11.42578125" style="152"/>
    <col min="12542" max="12542" width="36.7109375" style="152" customWidth="1"/>
    <col min="12543" max="12543" width="12.7109375" style="152" customWidth="1"/>
    <col min="12544" max="12544" width="10.7109375" style="152" customWidth="1"/>
    <col min="12545" max="12545" width="12.7109375" style="152" customWidth="1"/>
    <col min="12546" max="12547" width="10.7109375" style="152" customWidth="1"/>
    <col min="12548" max="12554" width="11.42578125" style="152"/>
    <col min="12555" max="12555" width="13.28515625" style="152" customWidth="1"/>
    <col min="12556" max="12797" width="11.42578125" style="152"/>
    <col min="12798" max="12798" width="36.7109375" style="152" customWidth="1"/>
    <col min="12799" max="12799" width="12.7109375" style="152" customWidth="1"/>
    <col min="12800" max="12800" width="10.7109375" style="152" customWidth="1"/>
    <col min="12801" max="12801" width="12.7109375" style="152" customWidth="1"/>
    <col min="12802" max="12803" width="10.7109375" style="152" customWidth="1"/>
    <col min="12804" max="12810" width="11.42578125" style="152"/>
    <col min="12811" max="12811" width="13.28515625" style="152" customWidth="1"/>
    <col min="12812" max="13053" width="11.42578125" style="152"/>
    <col min="13054" max="13054" width="36.7109375" style="152" customWidth="1"/>
    <col min="13055" max="13055" width="12.7109375" style="152" customWidth="1"/>
    <col min="13056" max="13056" width="10.7109375" style="152" customWidth="1"/>
    <col min="13057" max="13057" width="12.7109375" style="152" customWidth="1"/>
    <col min="13058" max="13059" width="10.7109375" style="152" customWidth="1"/>
    <col min="13060" max="13066" width="11.42578125" style="152"/>
    <col min="13067" max="13067" width="13.28515625" style="152" customWidth="1"/>
    <col min="13068" max="13309" width="11.42578125" style="152"/>
    <col min="13310" max="13310" width="36.7109375" style="152" customWidth="1"/>
    <col min="13311" max="13311" width="12.7109375" style="152" customWidth="1"/>
    <col min="13312" max="13312" width="10.7109375" style="152" customWidth="1"/>
    <col min="13313" max="13313" width="12.7109375" style="152" customWidth="1"/>
    <col min="13314" max="13315" width="10.7109375" style="152" customWidth="1"/>
    <col min="13316" max="13322" width="11.42578125" style="152"/>
    <col min="13323" max="13323" width="13.28515625" style="152" customWidth="1"/>
    <col min="13324" max="13565" width="11.42578125" style="152"/>
    <col min="13566" max="13566" width="36.7109375" style="152" customWidth="1"/>
    <col min="13567" max="13567" width="12.7109375" style="152" customWidth="1"/>
    <col min="13568" max="13568" width="10.7109375" style="152" customWidth="1"/>
    <col min="13569" max="13569" width="12.7109375" style="152" customWidth="1"/>
    <col min="13570" max="13571" width="10.7109375" style="152" customWidth="1"/>
    <col min="13572" max="13578" width="11.42578125" style="152"/>
    <col min="13579" max="13579" width="13.28515625" style="152" customWidth="1"/>
    <col min="13580" max="13821" width="11.42578125" style="152"/>
    <col min="13822" max="13822" width="36.7109375" style="152" customWidth="1"/>
    <col min="13823" max="13823" width="12.7109375" style="152" customWidth="1"/>
    <col min="13824" max="13824" width="10.7109375" style="152" customWidth="1"/>
    <col min="13825" max="13825" width="12.7109375" style="152" customWidth="1"/>
    <col min="13826" max="13827" width="10.7109375" style="152" customWidth="1"/>
    <col min="13828" max="13834" width="11.42578125" style="152"/>
    <col min="13835" max="13835" width="13.28515625" style="152" customWidth="1"/>
    <col min="13836" max="14077" width="11.42578125" style="152"/>
    <col min="14078" max="14078" width="36.7109375" style="152" customWidth="1"/>
    <col min="14079" max="14079" width="12.7109375" style="152" customWidth="1"/>
    <col min="14080" max="14080" width="10.7109375" style="152" customWidth="1"/>
    <col min="14081" max="14081" width="12.7109375" style="152" customWidth="1"/>
    <col min="14082" max="14083" width="10.7109375" style="152" customWidth="1"/>
    <col min="14084" max="14090" width="11.42578125" style="152"/>
    <col min="14091" max="14091" width="13.28515625" style="152" customWidth="1"/>
    <col min="14092" max="14333" width="11.42578125" style="152"/>
    <col min="14334" max="14334" width="36.7109375" style="152" customWidth="1"/>
    <col min="14335" max="14335" width="12.7109375" style="152" customWidth="1"/>
    <col min="14336" max="14336" width="10.7109375" style="152" customWidth="1"/>
    <col min="14337" max="14337" width="12.7109375" style="152" customWidth="1"/>
    <col min="14338" max="14339" width="10.7109375" style="152" customWidth="1"/>
    <col min="14340" max="14346" width="11.42578125" style="152"/>
    <col min="14347" max="14347" width="13.28515625" style="152" customWidth="1"/>
    <col min="14348" max="14589" width="11.42578125" style="152"/>
    <col min="14590" max="14590" width="36.7109375" style="152" customWidth="1"/>
    <col min="14591" max="14591" width="12.7109375" style="152" customWidth="1"/>
    <col min="14592" max="14592" width="10.7109375" style="152" customWidth="1"/>
    <col min="14593" max="14593" width="12.7109375" style="152" customWidth="1"/>
    <col min="14594" max="14595" width="10.7109375" style="152" customWidth="1"/>
    <col min="14596" max="14602" width="11.42578125" style="152"/>
    <col min="14603" max="14603" width="13.28515625" style="152" customWidth="1"/>
    <col min="14604" max="14845" width="11.42578125" style="152"/>
    <col min="14846" max="14846" width="36.7109375" style="152" customWidth="1"/>
    <col min="14847" max="14847" width="12.7109375" style="152" customWidth="1"/>
    <col min="14848" max="14848" width="10.7109375" style="152" customWidth="1"/>
    <col min="14849" max="14849" width="12.7109375" style="152" customWidth="1"/>
    <col min="14850" max="14851" width="10.7109375" style="152" customWidth="1"/>
    <col min="14852" max="14858" width="11.42578125" style="152"/>
    <col min="14859" max="14859" width="13.28515625" style="152" customWidth="1"/>
    <col min="14860" max="15101" width="11.42578125" style="152"/>
    <col min="15102" max="15102" width="36.7109375" style="152" customWidth="1"/>
    <col min="15103" max="15103" width="12.7109375" style="152" customWidth="1"/>
    <col min="15104" max="15104" width="10.7109375" style="152" customWidth="1"/>
    <col min="15105" max="15105" width="12.7109375" style="152" customWidth="1"/>
    <col min="15106" max="15107" width="10.7109375" style="152" customWidth="1"/>
    <col min="15108" max="15114" width="11.42578125" style="152"/>
    <col min="15115" max="15115" width="13.28515625" style="152" customWidth="1"/>
    <col min="15116" max="15357" width="11.42578125" style="152"/>
    <col min="15358" max="15358" width="36.7109375" style="152" customWidth="1"/>
    <col min="15359" max="15359" width="12.7109375" style="152" customWidth="1"/>
    <col min="15360" max="15360" width="10.7109375" style="152" customWidth="1"/>
    <col min="15361" max="15361" width="12.7109375" style="152" customWidth="1"/>
    <col min="15362" max="15363" width="10.7109375" style="152" customWidth="1"/>
    <col min="15364" max="15370" width="11.42578125" style="152"/>
    <col min="15371" max="15371" width="13.28515625" style="152" customWidth="1"/>
    <col min="15372" max="15613" width="11.42578125" style="152"/>
    <col min="15614" max="15614" width="36.7109375" style="152" customWidth="1"/>
    <col min="15615" max="15615" width="12.7109375" style="152" customWidth="1"/>
    <col min="15616" max="15616" width="10.7109375" style="152" customWidth="1"/>
    <col min="15617" max="15617" width="12.7109375" style="152" customWidth="1"/>
    <col min="15618" max="15619" width="10.7109375" style="152" customWidth="1"/>
    <col min="15620" max="15626" width="11.42578125" style="152"/>
    <col min="15627" max="15627" width="13.28515625" style="152" customWidth="1"/>
    <col min="15628" max="15869" width="11.42578125" style="152"/>
    <col min="15870" max="15870" width="36.7109375" style="152" customWidth="1"/>
    <col min="15871" max="15871" width="12.7109375" style="152" customWidth="1"/>
    <col min="15872" max="15872" width="10.7109375" style="152" customWidth="1"/>
    <col min="15873" max="15873" width="12.7109375" style="152" customWidth="1"/>
    <col min="15874" max="15875" width="10.7109375" style="152" customWidth="1"/>
    <col min="15876" max="15882" width="11.42578125" style="152"/>
    <col min="15883" max="15883" width="13.28515625" style="152" customWidth="1"/>
    <col min="15884" max="16125" width="11.42578125" style="152"/>
    <col min="16126" max="16126" width="36.7109375" style="152" customWidth="1"/>
    <col min="16127" max="16127" width="12.7109375" style="152" customWidth="1"/>
    <col min="16128" max="16128" width="10.7109375" style="152" customWidth="1"/>
    <col min="16129" max="16129" width="12.7109375" style="152" customWidth="1"/>
    <col min="16130" max="16131" width="10.7109375" style="152" customWidth="1"/>
    <col min="16132" max="16138" width="11.42578125" style="152"/>
    <col min="16139" max="16139" width="13.28515625" style="152" customWidth="1"/>
    <col min="16140" max="16384" width="11.42578125" style="152"/>
  </cols>
  <sheetData>
    <row r="1" spans="2:10" ht="15" customHeight="1" x14ac:dyDescent="0.25">
      <c r="B1" s="151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116</v>
      </c>
      <c r="C5" s="44"/>
      <c r="D5" s="44"/>
      <c r="E5" s="44"/>
      <c r="G5" s="44" t="s">
        <v>117</v>
      </c>
      <c r="H5" s="44"/>
      <c r="I5" s="44"/>
      <c r="J5" s="44"/>
    </row>
    <row r="6" spans="2:10" ht="41.25" customHeight="1" x14ac:dyDescent="0.25">
      <c r="B6" s="117" t="s">
        <v>63</v>
      </c>
      <c r="C6" s="46" t="str">
        <f>actualizaciones!$A$3</f>
        <v>acum. febrero 2013</v>
      </c>
      <c r="D6" s="46" t="str">
        <f>actualizaciones!$A$2</f>
        <v>acum. febrero 2014</v>
      </c>
      <c r="E6" s="68" t="s">
        <v>118</v>
      </c>
      <c r="F6" s="153"/>
      <c r="G6" s="117" t="s">
        <v>63</v>
      </c>
      <c r="H6" s="46" t="str">
        <f>actualizaciones!$A$3</f>
        <v>acum. febrero 2013</v>
      </c>
      <c r="I6" s="46" t="str">
        <f>actualizaciones!$A$2</f>
        <v>acum. febrero 2014</v>
      </c>
      <c r="J6" s="68" t="s">
        <v>118</v>
      </c>
    </row>
    <row r="7" spans="2:10" x14ac:dyDescent="0.25">
      <c r="B7" s="119" t="s">
        <v>64</v>
      </c>
      <c r="C7" s="120"/>
      <c r="D7" s="120"/>
      <c r="E7" s="120"/>
      <c r="F7" s="153"/>
      <c r="G7" s="119" t="s">
        <v>64</v>
      </c>
      <c r="H7" s="120"/>
      <c r="I7" s="120"/>
      <c r="J7" s="120"/>
    </row>
    <row r="8" spans="2:10" ht="15" customHeight="1" x14ac:dyDescent="0.25">
      <c r="B8" s="154" t="s">
        <v>119</v>
      </c>
      <c r="C8" s="155">
        <v>9.0735483195789985</v>
      </c>
      <c r="D8" s="155">
        <v>9.1131893670922626</v>
      </c>
      <c r="E8" s="156">
        <f>(D8-C8)</f>
        <v>3.9641047513264027E-2</v>
      </c>
      <c r="F8" s="153"/>
      <c r="G8" s="154" t="s">
        <v>119</v>
      </c>
      <c r="H8" s="155">
        <v>9.322039884927662</v>
      </c>
      <c r="I8" s="155">
        <v>9.0203581377540925</v>
      </c>
      <c r="J8" s="156">
        <f>(I8-H8)</f>
        <v>-0.30168174717356955</v>
      </c>
    </row>
    <row r="9" spans="2:10" ht="15" customHeight="1" x14ac:dyDescent="0.25">
      <c r="B9" s="119" t="s">
        <v>66</v>
      </c>
      <c r="C9" s="157"/>
      <c r="D9" s="157"/>
      <c r="E9" s="157"/>
      <c r="F9" s="153"/>
      <c r="G9" s="119" t="s">
        <v>66</v>
      </c>
      <c r="H9" s="157"/>
      <c r="I9" s="157"/>
      <c r="J9" s="157"/>
    </row>
    <row r="10" spans="2:10" ht="15" customHeight="1" x14ac:dyDescent="0.25">
      <c r="B10" s="147" t="s">
        <v>67</v>
      </c>
      <c r="C10" s="158">
        <v>8.6415522511224392</v>
      </c>
      <c r="D10" s="158">
        <v>8.7264040327106542</v>
      </c>
      <c r="E10" s="159">
        <f>(D10-C10)</f>
        <v>8.4851781588215047E-2</v>
      </c>
      <c r="F10" s="153"/>
      <c r="G10" s="147" t="s">
        <v>67</v>
      </c>
      <c r="H10" s="158">
        <v>9.1213442029332601</v>
      </c>
      <c r="I10" s="158">
        <v>8.7696130762812974</v>
      </c>
      <c r="J10" s="159">
        <f t="shared" ref="J10:J15" si="0">(I10-H10)</f>
        <v>-0.35173112665196271</v>
      </c>
    </row>
    <row r="11" spans="2:10" hidden="1" x14ac:dyDescent="0.25">
      <c r="B11" s="147"/>
      <c r="C11" s="158"/>
      <c r="D11" s="158"/>
      <c r="E11" s="159"/>
      <c r="F11" s="153"/>
      <c r="G11" s="160" t="s">
        <v>68</v>
      </c>
      <c r="H11" s="161">
        <v>7.9323002166918384</v>
      </c>
      <c r="I11" s="161">
        <v>6.5399033097805876</v>
      </c>
      <c r="J11" s="162">
        <f t="shared" si="0"/>
        <v>-1.3923969069112507</v>
      </c>
    </row>
    <row r="12" spans="2:10" hidden="1" x14ac:dyDescent="0.25">
      <c r="B12" s="147"/>
      <c r="C12" s="158"/>
      <c r="D12" s="158"/>
      <c r="E12" s="159"/>
      <c r="F12" s="153"/>
      <c r="G12" s="160" t="s">
        <v>69</v>
      </c>
      <c r="H12" s="161">
        <v>9.4733705639909367</v>
      </c>
      <c r="I12" s="161">
        <v>9.1138168101481458</v>
      </c>
      <c r="J12" s="162">
        <f t="shared" si="0"/>
        <v>-0.35955375384279087</v>
      </c>
    </row>
    <row r="13" spans="2:10" ht="15" customHeight="1" x14ac:dyDescent="0.25">
      <c r="B13" s="160" t="s">
        <v>68</v>
      </c>
      <c r="C13" s="161">
        <v>7.7537931417773578</v>
      </c>
      <c r="D13" s="161">
        <v>7.8379452683075979</v>
      </c>
      <c r="E13" s="162">
        <f>(D13-C13)</f>
        <v>8.4152126530240068E-2</v>
      </c>
      <c r="F13" s="153"/>
      <c r="G13" s="160" t="s">
        <v>70</v>
      </c>
      <c r="H13" s="161">
        <f>'pernocta municipio y catego'!J13/'Alojados tipología y categoría'!J13</f>
        <v>9.1441018014478921</v>
      </c>
      <c r="I13" s="161">
        <f>'pernocta municipio y catego'!L13/'Alojados tipología y categoría'!L13</f>
        <v>8.6768193355305527</v>
      </c>
      <c r="J13" s="162">
        <f t="shared" si="0"/>
        <v>-0.46728246591733935</v>
      </c>
    </row>
    <row r="14" spans="2:10" ht="15" customHeight="1" x14ac:dyDescent="0.25">
      <c r="B14" s="160" t="s">
        <v>69</v>
      </c>
      <c r="C14" s="161">
        <v>8.6304084940694175</v>
      </c>
      <c r="D14" s="161">
        <v>8.795782976379483</v>
      </c>
      <c r="E14" s="162">
        <f>(D14-C14)</f>
        <v>0.16537448231006557</v>
      </c>
      <c r="F14" s="153"/>
      <c r="G14" s="160" t="s">
        <v>71</v>
      </c>
      <c r="H14" s="161">
        <v>9.2479486500794064</v>
      </c>
      <c r="I14" s="161">
        <v>9.2420091324200921</v>
      </c>
      <c r="J14" s="162">
        <f t="shared" si="0"/>
        <v>-5.9395176593142196E-3</v>
      </c>
    </row>
    <row r="15" spans="2:10" ht="15" customHeight="1" x14ac:dyDescent="0.25">
      <c r="B15" s="160" t="s">
        <v>71</v>
      </c>
      <c r="C15" s="161">
        <v>9.845725632024962</v>
      </c>
      <c r="D15" s="161">
        <v>9.5750527912440884</v>
      </c>
      <c r="E15" s="162">
        <f>(D15-C15)</f>
        <v>-0.27067284078087361</v>
      </c>
      <c r="F15" s="153"/>
      <c r="G15" s="160" t="s">
        <v>72</v>
      </c>
      <c r="H15" s="161">
        <v>7.2353755624783664</v>
      </c>
      <c r="I15" s="161">
        <v>6.7350047603935259</v>
      </c>
      <c r="J15" s="162">
        <f t="shared" si="0"/>
        <v>-0.50037080208484053</v>
      </c>
    </row>
    <row r="16" spans="2:10" ht="15" customHeight="1" x14ac:dyDescent="0.25">
      <c r="B16" s="160" t="s">
        <v>72</v>
      </c>
      <c r="C16" s="161">
        <v>8.4317981812848348</v>
      </c>
      <c r="D16" s="161">
        <v>8.039421004003696</v>
      </c>
      <c r="E16" s="162">
        <f>(D16-C16)</f>
        <v>-0.39237717728113886</v>
      </c>
      <c r="F16" s="153"/>
      <c r="G16" s="119" t="s">
        <v>73</v>
      </c>
      <c r="H16" s="157"/>
      <c r="I16" s="157"/>
      <c r="J16" s="157"/>
    </row>
    <row r="17" spans="2:12" ht="15" customHeight="1" x14ac:dyDescent="0.25">
      <c r="B17" s="119" t="s">
        <v>73</v>
      </c>
      <c r="C17" s="157"/>
      <c r="D17" s="157"/>
      <c r="E17" s="157"/>
      <c r="F17" s="153"/>
      <c r="G17" s="147" t="s">
        <v>74</v>
      </c>
      <c r="H17" s="158">
        <v>9.5111572486008313</v>
      </c>
      <c r="I17" s="158">
        <v>9.2618043917693207</v>
      </c>
      <c r="J17" s="159">
        <f>(I17-H17)</f>
        <v>-0.24935285683151065</v>
      </c>
    </row>
    <row r="18" spans="2:12" ht="15" customHeight="1" x14ac:dyDescent="0.25">
      <c r="B18" s="147" t="s">
        <v>74</v>
      </c>
      <c r="C18" s="158">
        <v>10.028168676144203</v>
      </c>
      <c r="D18" s="158">
        <v>10.108752289318234</v>
      </c>
      <c r="E18" s="159">
        <f>(D18-C18)</f>
        <v>8.0583613174031399E-2</v>
      </c>
      <c r="F18" s="153"/>
      <c r="G18" s="60" t="s">
        <v>103</v>
      </c>
      <c r="H18" s="60"/>
      <c r="I18" s="60"/>
      <c r="J18" s="60"/>
    </row>
    <row r="19" spans="2:12" ht="20.25" customHeight="1" x14ac:dyDescent="0.25">
      <c r="B19" s="60" t="s">
        <v>103</v>
      </c>
      <c r="C19" s="60"/>
      <c r="D19" s="60"/>
      <c r="E19" s="60"/>
      <c r="F19" s="153"/>
      <c r="G19" s="60"/>
      <c r="H19" s="60"/>
      <c r="I19" s="60"/>
      <c r="J19" s="60"/>
    </row>
    <row r="20" spans="2:12" ht="20.100000000000001" customHeight="1" x14ac:dyDescent="0.25"/>
    <row r="21" spans="2:12" ht="51.75" customHeight="1" x14ac:dyDescent="0.25">
      <c r="B21" s="44" t="s">
        <v>120</v>
      </c>
      <c r="C21" s="44"/>
      <c r="D21" s="44"/>
      <c r="E21" s="44"/>
      <c r="G21" s="44" t="s">
        <v>121</v>
      </c>
      <c r="H21" s="44"/>
      <c r="I21" s="44"/>
      <c r="J21" s="44"/>
    </row>
    <row r="22" spans="2:12" ht="25.5" x14ac:dyDescent="0.25">
      <c r="B22" s="117" t="s">
        <v>63</v>
      </c>
      <c r="C22" s="46" t="str">
        <f>actualizaciones!$A$3</f>
        <v>acum. febrero 2013</v>
      </c>
      <c r="D22" s="46" t="str">
        <f>actualizaciones!$A$2</f>
        <v>acum. febrero 2014</v>
      </c>
      <c r="E22" s="68" t="s">
        <v>118</v>
      </c>
      <c r="F22" s="153"/>
      <c r="G22" s="117" t="s">
        <v>63</v>
      </c>
      <c r="H22" s="46" t="str">
        <f>actualizaciones!$A$3</f>
        <v>acum. febrero 2013</v>
      </c>
      <c r="I22" s="46" t="str">
        <f>actualizaciones!$A$2</f>
        <v>acum. febrero 2014</v>
      </c>
      <c r="J22" s="68" t="s">
        <v>118</v>
      </c>
      <c r="L22" s="62" t="s">
        <v>45</v>
      </c>
    </row>
    <row r="23" spans="2:12" ht="15" customHeight="1" x14ac:dyDescent="0.25">
      <c r="B23" s="119" t="s">
        <v>64</v>
      </c>
      <c r="C23" s="120"/>
      <c r="D23" s="120"/>
      <c r="E23" s="120"/>
      <c r="F23" s="153"/>
      <c r="G23" s="119" t="s">
        <v>64</v>
      </c>
      <c r="H23" s="120"/>
      <c r="I23" s="120"/>
      <c r="J23" s="120"/>
    </row>
    <row r="24" spans="2:12" ht="15" customHeight="1" x14ac:dyDescent="0.25">
      <c r="B24" s="154" t="s">
        <v>119</v>
      </c>
      <c r="C24" s="155">
        <v>9.6749718016671409</v>
      </c>
      <c r="D24" s="155">
        <v>9.730612498006769</v>
      </c>
      <c r="E24" s="156">
        <f>(D24-C24)</f>
        <v>5.5640696339628093E-2</v>
      </c>
      <c r="F24" s="153"/>
      <c r="G24" s="154" t="s">
        <v>119</v>
      </c>
      <c r="H24" s="155">
        <v>2.219808268779865</v>
      </c>
      <c r="I24" s="155">
        <v>2.5995115681233933</v>
      </c>
      <c r="J24" s="156">
        <f>(I24-H24)</f>
        <v>0.37970329934352831</v>
      </c>
    </row>
    <row r="25" spans="2:12" ht="15" customHeight="1" x14ac:dyDescent="0.25">
      <c r="B25" s="119" t="s">
        <v>66</v>
      </c>
      <c r="C25" s="157"/>
      <c r="D25" s="157"/>
      <c r="E25" s="157"/>
      <c r="F25" s="153"/>
      <c r="G25" s="119" t="s">
        <v>66</v>
      </c>
      <c r="H25" s="157"/>
      <c r="I25" s="157"/>
      <c r="J25" s="157"/>
    </row>
    <row r="26" spans="2:12" ht="15" customHeight="1" x14ac:dyDescent="0.25">
      <c r="B26" s="147" t="s">
        <v>67</v>
      </c>
      <c r="C26" s="158">
        <v>9.1282719340765883</v>
      </c>
      <c r="D26" s="158">
        <v>9.0933139936455305</v>
      </c>
      <c r="E26" s="159">
        <f>(D26-C26)</f>
        <v>-3.4957940431057821E-2</v>
      </c>
      <c r="F26" s="153"/>
      <c r="G26" s="147" t="s">
        <v>67</v>
      </c>
      <c r="H26" s="158">
        <v>2.219808268779865</v>
      </c>
      <c r="I26" s="158">
        <v>2.5995115681233933</v>
      </c>
      <c r="J26" s="159">
        <f>(I26-H26)</f>
        <v>0.37970329934352831</v>
      </c>
    </row>
    <row r="27" spans="2:12" ht="15" customHeight="1" x14ac:dyDescent="0.25">
      <c r="B27" s="160" t="s">
        <v>70</v>
      </c>
      <c r="C27" s="161">
        <v>9.4304397751166924</v>
      </c>
      <c r="D27" s="161">
        <v>9.3297675817330408</v>
      </c>
      <c r="E27" s="162">
        <f>(D27-C27)</f>
        <v>-0.10067219338365163</v>
      </c>
      <c r="F27" s="153"/>
      <c r="G27" s="160" t="s">
        <v>70</v>
      </c>
      <c r="H27" s="161">
        <v>2.1677306096393232</v>
      </c>
      <c r="I27" s="161">
        <v>2.6914099714194983</v>
      </c>
      <c r="J27" s="162">
        <f>(I27-H27)</f>
        <v>0.52367936178017516</v>
      </c>
    </row>
    <row r="28" spans="2:12" ht="15" customHeight="1" x14ac:dyDescent="0.25">
      <c r="B28" s="160" t="s">
        <v>71</v>
      </c>
      <c r="C28" s="161">
        <v>8.96619696010133</v>
      </c>
      <c r="D28" s="161">
        <v>9.0749546937296124</v>
      </c>
      <c r="E28" s="162">
        <f>(D28-C28)</f>
        <v>0.10875773362828234</v>
      </c>
      <c r="F28" s="153"/>
      <c r="G28" s="160" t="s">
        <v>71</v>
      </c>
      <c r="H28" s="161">
        <v>2.3401327107397396</v>
      </c>
      <c r="I28" s="161">
        <v>2.5565020551617321</v>
      </c>
      <c r="J28" s="162">
        <f>(I28-H28)</f>
        <v>0.21636934442199252</v>
      </c>
    </row>
    <row r="29" spans="2:12" ht="15" customHeight="1" x14ac:dyDescent="0.25">
      <c r="B29" s="160" t="s">
        <v>72</v>
      </c>
      <c r="C29" s="161">
        <v>2.6941010243730132</v>
      </c>
      <c r="D29" s="161">
        <v>4.0783466995681676</v>
      </c>
      <c r="E29" s="162">
        <f>(D29-C29)</f>
        <v>1.3842456751951544</v>
      </c>
      <c r="F29" s="153"/>
      <c r="G29" s="160" t="s">
        <v>78</v>
      </c>
      <c r="H29" s="161">
        <v>2.0468936678614096</v>
      </c>
      <c r="I29" s="161">
        <v>2.6412653888109707</v>
      </c>
      <c r="J29" s="162">
        <f>(I29-H29)</f>
        <v>0.59437172094956114</v>
      </c>
    </row>
    <row r="30" spans="2:12" ht="15" customHeight="1" x14ac:dyDescent="0.25">
      <c r="B30" s="119" t="s">
        <v>73</v>
      </c>
      <c r="C30" s="157"/>
      <c r="D30" s="157"/>
      <c r="E30" s="157"/>
      <c r="F30" s="153"/>
      <c r="G30" s="160" t="s">
        <v>79</v>
      </c>
      <c r="H30" s="161">
        <v>2.3711248892825507</v>
      </c>
      <c r="I30" s="161">
        <v>2.3725806451612903</v>
      </c>
      <c r="J30" s="162">
        <f>(I30-H30)</f>
        <v>1.4557558787395841E-3</v>
      </c>
    </row>
    <row r="31" spans="2:12" ht="15" customHeight="1" x14ac:dyDescent="0.25">
      <c r="B31" s="147" t="s">
        <v>74</v>
      </c>
      <c r="C31" s="158">
        <v>11.375513588902709</v>
      </c>
      <c r="D31" s="158">
        <v>11.858729914661335</v>
      </c>
      <c r="E31" s="159">
        <f>(D31-C31)</f>
        <v>0.48321632575862594</v>
      </c>
      <c r="F31" s="153"/>
      <c r="G31" s="119" t="s">
        <v>73</v>
      </c>
      <c r="H31" s="120"/>
      <c r="I31" s="120"/>
      <c r="J31" s="163"/>
    </row>
    <row r="32" spans="2:12" ht="23.25" customHeight="1" x14ac:dyDescent="0.25">
      <c r="B32" s="60" t="s">
        <v>103</v>
      </c>
      <c r="C32" s="60"/>
      <c r="D32" s="60"/>
      <c r="E32" s="60"/>
      <c r="F32" s="153"/>
      <c r="G32" s="147" t="s">
        <v>74</v>
      </c>
      <c r="H32" s="158" t="s">
        <v>87</v>
      </c>
      <c r="I32" s="158" t="s">
        <v>87</v>
      </c>
      <c r="J32" s="159" t="str">
        <f>IFERROR((I32-H32)/H32,"-")</f>
        <v>-</v>
      </c>
    </row>
    <row r="33" spans="2:10" ht="22.5" customHeight="1" x14ac:dyDescent="0.25">
      <c r="B33" s="153"/>
      <c r="C33" s="153"/>
      <c r="D33" s="153"/>
      <c r="E33" s="153"/>
      <c r="F33" s="153"/>
      <c r="G33" s="60" t="s">
        <v>103</v>
      </c>
      <c r="H33" s="60"/>
      <c r="I33" s="60"/>
      <c r="J33" s="60"/>
    </row>
    <row r="36" spans="2:10" x14ac:dyDescent="0.25">
      <c r="B36" s="44" t="s">
        <v>122</v>
      </c>
      <c r="C36" s="44"/>
      <c r="D36" s="44"/>
      <c r="E36" s="44"/>
    </row>
    <row r="37" spans="2:10" ht="21" customHeight="1" x14ac:dyDescent="0.25">
      <c r="B37" s="138"/>
      <c r="C37" s="138"/>
      <c r="D37" s="138"/>
      <c r="E37" s="138"/>
    </row>
    <row r="38" spans="2:10" ht="38.25" customHeight="1" x14ac:dyDescent="0.25">
      <c r="B38" s="117" t="s">
        <v>63</v>
      </c>
      <c r="C38" s="46" t="str">
        <f>actualizaciones!$A$3</f>
        <v>acum. febrero 2013</v>
      </c>
      <c r="D38" s="46" t="str">
        <f>actualizaciones!$A$2</f>
        <v>acum. febrero 2014</v>
      </c>
      <c r="E38" s="68" t="s">
        <v>118</v>
      </c>
    </row>
    <row r="39" spans="2:10" ht="15" customHeight="1" x14ac:dyDescent="0.25">
      <c r="B39" s="119" t="s">
        <v>64</v>
      </c>
      <c r="C39" s="120"/>
      <c r="D39" s="120"/>
      <c r="E39" s="120"/>
    </row>
    <row r="40" spans="2:10" ht="15" customHeight="1" x14ac:dyDescent="0.25">
      <c r="B40" s="154" t="s">
        <v>119</v>
      </c>
      <c r="C40" s="155">
        <v>8.6401912991664496</v>
      </c>
      <c r="D40" s="155">
        <v>8.5920517711374416</v>
      </c>
      <c r="E40" s="156">
        <f>($D$40-$C$40)</f>
        <v>-4.8139528029008005E-2</v>
      </c>
    </row>
    <row r="41" spans="2:10" ht="15" customHeight="1" x14ac:dyDescent="0.25">
      <c r="B41" s="119" t="s">
        <v>66</v>
      </c>
      <c r="C41" s="157"/>
      <c r="D41" s="157"/>
      <c r="E41" s="157"/>
    </row>
    <row r="42" spans="2:10" ht="15" customHeight="1" x14ac:dyDescent="0.25">
      <c r="B42" s="147" t="s">
        <v>67</v>
      </c>
      <c r="C42" s="158">
        <v>7.9965289529243018</v>
      </c>
      <c r="D42" s="158">
        <v>8.0210844221011257</v>
      </c>
      <c r="E42" s="159">
        <f>($D$42-$C$42)</f>
        <v>2.4555469176823941E-2</v>
      </c>
    </row>
    <row r="43" spans="2:10" ht="15" customHeight="1" x14ac:dyDescent="0.25">
      <c r="B43" s="160" t="s">
        <v>68</v>
      </c>
      <c r="C43" s="161">
        <v>6.9503361526783776</v>
      </c>
      <c r="D43" s="161">
        <v>6.8458035573389839</v>
      </c>
      <c r="E43" s="162">
        <f>($D$43-$C$43)</f>
        <v>-0.10453259533939363</v>
      </c>
    </row>
    <row r="44" spans="2:10" ht="15" customHeight="1" x14ac:dyDescent="0.25">
      <c r="B44" s="160" t="s">
        <v>69</v>
      </c>
      <c r="C44" s="161">
        <v>8.5593215638832945</v>
      </c>
      <c r="D44" s="161">
        <v>8.7334688185410752</v>
      </c>
      <c r="E44" s="162">
        <f>($D$44-$C$44)</f>
        <v>0.17414725465778069</v>
      </c>
    </row>
    <row r="45" spans="2:10" ht="15" customHeight="1" x14ac:dyDescent="0.25">
      <c r="B45" s="160" t="s">
        <v>71</v>
      </c>
      <c r="C45" s="161">
        <v>8.2475762543769093</v>
      </c>
      <c r="D45" s="161">
        <v>7.9641643762406478</v>
      </c>
      <c r="E45" s="162">
        <f>($D$45-$C$45)</f>
        <v>-0.28341187813626156</v>
      </c>
    </row>
    <row r="46" spans="2:10" ht="15" customHeight="1" x14ac:dyDescent="0.25">
      <c r="B46" s="160" t="s">
        <v>78</v>
      </c>
      <c r="C46" s="161">
        <v>3.9872577074671995</v>
      </c>
      <c r="D46" s="161">
        <v>4.350510529674537</v>
      </c>
      <c r="E46" s="162">
        <f>($D$46-$C$46)</f>
        <v>0.36325282220733746</v>
      </c>
    </row>
    <row r="47" spans="2:10" ht="15" customHeight="1" x14ac:dyDescent="0.25">
      <c r="B47" s="160" t="s">
        <v>79</v>
      </c>
      <c r="C47" s="161">
        <v>4.5525620707871104</v>
      </c>
      <c r="D47" s="161">
        <v>3.9499029126213592</v>
      </c>
      <c r="E47" s="162">
        <f>($D$47-$C$47)</f>
        <v>-0.60265915816575122</v>
      </c>
    </row>
    <row r="48" spans="2:10" ht="15" customHeight="1" x14ac:dyDescent="0.25">
      <c r="B48" s="119" t="s">
        <v>73</v>
      </c>
      <c r="C48" s="157"/>
      <c r="D48" s="157"/>
      <c r="E48" s="157"/>
    </row>
    <row r="49" spans="2:5" ht="15" customHeight="1" x14ac:dyDescent="0.25">
      <c r="B49" s="147" t="s">
        <v>74</v>
      </c>
      <c r="C49" s="158">
        <v>9.8137904182598898</v>
      </c>
      <c r="D49" s="158">
        <v>9.7060862372494263</v>
      </c>
      <c r="E49" s="159">
        <f>($D$49-$C$49)</f>
        <v>-0.10770418101046353</v>
      </c>
    </row>
    <row r="50" spans="2:5" ht="20.25" customHeight="1" x14ac:dyDescent="0.25">
      <c r="B50" s="60" t="s">
        <v>103</v>
      </c>
      <c r="C50" s="60"/>
      <c r="D50" s="60"/>
      <c r="E50" s="60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64" customWidth="1"/>
    <col min="2" max="2" width="20.7109375" style="164" customWidth="1"/>
    <col min="3" max="3" width="10.7109375" style="164" customWidth="1"/>
    <col min="4" max="4" width="9.85546875" style="164" customWidth="1"/>
    <col min="5" max="7" width="10.7109375" style="164" customWidth="1"/>
    <col min="8" max="256" width="11.42578125" style="164"/>
    <col min="257" max="257" width="13.5703125" style="164" customWidth="1"/>
    <col min="258" max="258" width="23.7109375" style="164" customWidth="1"/>
    <col min="259" max="263" width="10.7109375" style="164" customWidth="1"/>
    <col min="264" max="512" width="11.42578125" style="164"/>
    <col min="513" max="513" width="13.5703125" style="164" customWidth="1"/>
    <col min="514" max="514" width="23.7109375" style="164" customWidth="1"/>
    <col min="515" max="519" width="10.7109375" style="164" customWidth="1"/>
    <col min="520" max="768" width="11.42578125" style="164"/>
    <col min="769" max="769" width="13.5703125" style="164" customWidth="1"/>
    <col min="770" max="770" width="23.7109375" style="164" customWidth="1"/>
    <col min="771" max="775" width="10.7109375" style="164" customWidth="1"/>
    <col min="776" max="1024" width="11.42578125" style="164"/>
    <col min="1025" max="1025" width="13.5703125" style="164" customWidth="1"/>
    <col min="1026" max="1026" width="23.7109375" style="164" customWidth="1"/>
    <col min="1027" max="1031" width="10.7109375" style="164" customWidth="1"/>
    <col min="1032" max="1280" width="11.42578125" style="164"/>
    <col min="1281" max="1281" width="13.5703125" style="164" customWidth="1"/>
    <col min="1282" max="1282" width="23.7109375" style="164" customWidth="1"/>
    <col min="1283" max="1287" width="10.7109375" style="164" customWidth="1"/>
    <col min="1288" max="1536" width="11.42578125" style="164"/>
    <col min="1537" max="1537" width="13.5703125" style="164" customWidth="1"/>
    <col min="1538" max="1538" width="23.7109375" style="164" customWidth="1"/>
    <col min="1539" max="1543" width="10.7109375" style="164" customWidth="1"/>
    <col min="1544" max="1792" width="11.42578125" style="164"/>
    <col min="1793" max="1793" width="13.5703125" style="164" customWidth="1"/>
    <col min="1794" max="1794" width="23.7109375" style="164" customWidth="1"/>
    <col min="1795" max="1799" width="10.7109375" style="164" customWidth="1"/>
    <col min="1800" max="2048" width="11.42578125" style="164"/>
    <col min="2049" max="2049" width="13.5703125" style="164" customWidth="1"/>
    <col min="2050" max="2050" width="23.7109375" style="164" customWidth="1"/>
    <col min="2051" max="2055" width="10.7109375" style="164" customWidth="1"/>
    <col min="2056" max="2304" width="11.42578125" style="164"/>
    <col min="2305" max="2305" width="13.5703125" style="164" customWidth="1"/>
    <col min="2306" max="2306" width="23.7109375" style="164" customWidth="1"/>
    <col min="2307" max="2311" width="10.7109375" style="164" customWidth="1"/>
    <col min="2312" max="2560" width="11.42578125" style="164"/>
    <col min="2561" max="2561" width="13.5703125" style="164" customWidth="1"/>
    <col min="2562" max="2562" width="23.7109375" style="164" customWidth="1"/>
    <col min="2563" max="2567" width="10.7109375" style="164" customWidth="1"/>
    <col min="2568" max="2816" width="11.42578125" style="164"/>
    <col min="2817" max="2817" width="13.5703125" style="164" customWidth="1"/>
    <col min="2818" max="2818" width="23.7109375" style="164" customWidth="1"/>
    <col min="2819" max="2823" width="10.7109375" style="164" customWidth="1"/>
    <col min="2824" max="3072" width="11.42578125" style="164"/>
    <col min="3073" max="3073" width="13.5703125" style="164" customWidth="1"/>
    <col min="3074" max="3074" width="23.7109375" style="164" customWidth="1"/>
    <col min="3075" max="3079" width="10.7109375" style="164" customWidth="1"/>
    <col min="3080" max="3328" width="11.42578125" style="164"/>
    <col min="3329" max="3329" width="13.5703125" style="164" customWidth="1"/>
    <col min="3330" max="3330" width="23.7109375" style="164" customWidth="1"/>
    <col min="3331" max="3335" width="10.7109375" style="164" customWidth="1"/>
    <col min="3336" max="3584" width="11.42578125" style="164"/>
    <col min="3585" max="3585" width="13.5703125" style="164" customWidth="1"/>
    <col min="3586" max="3586" width="23.7109375" style="164" customWidth="1"/>
    <col min="3587" max="3591" width="10.7109375" style="164" customWidth="1"/>
    <col min="3592" max="3840" width="11.42578125" style="164"/>
    <col min="3841" max="3841" width="13.5703125" style="164" customWidth="1"/>
    <col min="3842" max="3842" width="23.7109375" style="164" customWidth="1"/>
    <col min="3843" max="3847" width="10.7109375" style="164" customWidth="1"/>
    <col min="3848" max="4096" width="11.42578125" style="164"/>
    <col min="4097" max="4097" width="13.5703125" style="164" customWidth="1"/>
    <col min="4098" max="4098" width="23.7109375" style="164" customWidth="1"/>
    <col min="4099" max="4103" width="10.7109375" style="164" customWidth="1"/>
    <col min="4104" max="4352" width="11.42578125" style="164"/>
    <col min="4353" max="4353" width="13.5703125" style="164" customWidth="1"/>
    <col min="4354" max="4354" width="23.7109375" style="164" customWidth="1"/>
    <col min="4355" max="4359" width="10.7109375" style="164" customWidth="1"/>
    <col min="4360" max="4608" width="11.42578125" style="164"/>
    <col min="4609" max="4609" width="13.5703125" style="164" customWidth="1"/>
    <col min="4610" max="4610" width="23.7109375" style="164" customWidth="1"/>
    <col min="4611" max="4615" width="10.7109375" style="164" customWidth="1"/>
    <col min="4616" max="4864" width="11.42578125" style="164"/>
    <col min="4865" max="4865" width="13.5703125" style="164" customWidth="1"/>
    <col min="4866" max="4866" width="23.7109375" style="164" customWidth="1"/>
    <col min="4867" max="4871" width="10.7109375" style="164" customWidth="1"/>
    <col min="4872" max="5120" width="11.42578125" style="164"/>
    <col min="5121" max="5121" width="13.5703125" style="164" customWidth="1"/>
    <col min="5122" max="5122" width="23.7109375" style="164" customWidth="1"/>
    <col min="5123" max="5127" width="10.7109375" style="164" customWidth="1"/>
    <col min="5128" max="5376" width="11.42578125" style="164"/>
    <col min="5377" max="5377" width="13.5703125" style="164" customWidth="1"/>
    <col min="5378" max="5378" width="23.7109375" style="164" customWidth="1"/>
    <col min="5379" max="5383" width="10.7109375" style="164" customWidth="1"/>
    <col min="5384" max="5632" width="11.42578125" style="164"/>
    <col min="5633" max="5633" width="13.5703125" style="164" customWidth="1"/>
    <col min="5634" max="5634" width="23.7109375" style="164" customWidth="1"/>
    <col min="5635" max="5639" width="10.7109375" style="164" customWidth="1"/>
    <col min="5640" max="5888" width="11.42578125" style="164"/>
    <col min="5889" max="5889" width="13.5703125" style="164" customWidth="1"/>
    <col min="5890" max="5890" width="23.7109375" style="164" customWidth="1"/>
    <col min="5891" max="5895" width="10.7109375" style="164" customWidth="1"/>
    <col min="5896" max="6144" width="11.42578125" style="164"/>
    <col min="6145" max="6145" width="13.5703125" style="164" customWidth="1"/>
    <col min="6146" max="6146" width="23.7109375" style="164" customWidth="1"/>
    <col min="6147" max="6151" width="10.7109375" style="164" customWidth="1"/>
    <col min="6152" max="6400" width="11.42578125" style="164"/>
    <col min="6401" max="6401" width="13.5703125" style="164" customWidth="1"/>
    <col min="6402" max="6402" width="23.7109375" style="164" customWidth="1"/>
    <col min="6403" max="6407" width="10.7109375" style="164" customWidth="1"/>
    <col min="6408" max="6656" width="11.42578125" style="164"/>
    <col min="6657" max="6657" width="13.5703125" style="164" customWidth="1"/>
    <col min="6658" max="6658" width="23.7109375" style="164" customWidth="1"/>
    <col min="6659" max="6663" width="10.7109375" style="164" customWidth="1"/>
    <col min="6664" max="6912" width="11.42578125" style="164"/>
    <col min="6913" max="6913" width="13.5703125" style="164" customWidth="1"/>
    <col min="6914" max="6914" width="23.7109375" style="164" customWidth="1"/>
    <col min="6915" max="6919" width="10.7109375" style="164" customWidth="1"/>
    <col min="6920" max="7168" width="11.42578125" style="164"/>
    <col min="7169" max="7169" width="13.5703125" style="164" customWidth="1"/>
    <col min="7170" max="7170" width="23.7109375" style="164" customWidth="1"/>
    <col min="7171" max="7175" width="10.7109375" style="164" customWidth="1"/>
    <col min="7176" max="7424" width="11.42578125" style="164"/>
    <col min="7425" max="7425" width="13.5703125" style="164" customWidth="1"/>
    <col min="7426" max="7426" width="23.7109375" style="164" customWidth="1"/>
    <col min="7427" max="7431" width="10.7109375" style="164" customWidth="1"/>
    <col min="7432" max="7680" width="11.42578125" style="164"/>
    <col min="7681" max="7681" width="13.5703125" style="164" customWidth="1"/>
    <col min="7682" max="7682" width="23.7109375" style="164" customWidth="1"/>
    <col min="7683" max="7687" width="10.7109375" style="164" customWidth="1"/>
    <col min="7688" max="7936" width="11.42578125" style="164"/>
    <col min="7937" max="7937" width="13.5703125" style="164" customWidth="1"/>
    <col min="7938" max="7938" width="23.7109375" style="164" customWidth="1"/>
    <col min="7939" max="7943" width="10.7109375" style="164" customWidth="1"/>
    <col min="7944" max="8192" width="11.42578125" style="164"/>
    <col min="8193" max="8193" width="13.5703125" style="164" customWidth="1"/>
    <col min="8194" max="8194" width="23.7109375" style="164" customWidth="1"/>
    <col min="8195" max="8199" width="10.7109375" style="164" customWidth="1"/>
    <col min="8200" max="8448" width="11.42578125" style="164"/>
    <col min="8449" max="8449" width="13.5703125" style="164" customWidth="1"/>
    <col min="8450" max="8450" width="23.7109375" style="164" customWidth="1"/>
    <col min="8451" max="8455" width="10.7109375" style="164" customWidth="1"/>
    <col min="8456" max="8704" width="11.42578125" style="164"/>
    <col min="8705" max="8705" width="13.5703125" style="164" customWidth="1"/>
    <col min="8706" max="8706" width="23.7109375" style="164" customWidth="1"/>
    <col min="8707" max="8711" width="10.7109375" style="164" customWidth="1"/>
    <col min="8712" max="8960" width="11.42578125" style="164"/>
    <col min="8961" max="8961" width="13.5703125" style="164" customWidth="1"/>
    <col min="8962" max="8962" width="23.7109375" style="164" customWidth="1"/>
    <col min="8963" max="8967" width="10.7109375" style="164" customWidth="1"/>
    <col min="8968" max="9216" width="11.42578125" style="164"/>
    <col min="9217" max="9217" width="13.5703125" style="164" customWidth="1"/>
    <col min="9218" max="9218" width="23.7109375" style="164" customWidth="1"/>
    <col min="9219" max="9223" width="10.7109375" style="164" customWidth="1"/>
    <col min="9224" max="9472" width="11.42578125" style="164"/>
    <col min="9473" max="9473" width="13.5703125" style="164" customWidth="1"/>
    <col min="9474" max="9474" width="23.7109375" style="164" customWidth="1"/>
    <col min="9475" max="9479" width="10.7109375" style="164" customWidth="1"/>
    <col min="9480" max="9728" width="11.42578125" style="164"/>
    <col min="9729" max="9729" width="13.5703125" style="164" customWidth="1"/>
    <col min="9730" max="9730" width="23.7109375" style="164" customWidth="1"/>
    <col min="9731" max="9735" width="10.7109375" style="164" customWidth="1"/>
    <col min="9736" max="9984" width="11.42578125" style="164"/>
    <col min="9985" max="9985" width="13.5703125" style="164" customWidth="1"/>
    <col min="9986" max="9986" width="23.7109375" style="164" customWidth="1"/>
    <col min="9987" max="9991" width="10.7109375" style="164" customWidth="1"/>
    <col min="9992" max="10240" width="11.42578125" style="164"/>
    <col min="10241" max="10241" width="13.5703125" style="164" customWidth="1"/>
    <col min="10242" max="10242" width="23.7109375" style="164" customWidth="1"/>
    <col min="10243" max="10247" width="10.7109375" style="164" customWidth="1"/>
    <col min="10248" max="10496" width="11.42578125" style="164"/>
    <col min="10497" max="10497" width="13.5703125" style="164" customWidth="1"/>
    <col min="10498" max="10498" width="23.7109375" style="164" customWidth="1"/>
    <col min="10499" max="10503" width="10.7109375" style="164" customWidth="1"/>
    <col min="10504" max="10752" width="11.42578125" style="164"/>
    <col min="10753" max="10753" width="13.5703125" style="164" customWidth="1"/>
    <col min="10754" max="10754" width="23.7109375" style="164" customWidth="1"/>
    <col min="10755" max="10759" width="10.7109375" style="164" customWidth="1"/>
    <col min="10760" max="11008" width="11.42578125" style="164"/>
    <col min="11009" max="11009" width="13.5703125" style="164" customWidth="1"/>
    <col min="11010" max="11010" width="23.7109375" style="164" customWidth="1"/>
    <col min="11011" max="11015" width="10.7109375" style="164" customWidth="1"/>
    <col min="11016" max="11264" width="11.42578125" style="164"/>
    <col min="11265" max="11265" width="13.5703125" style="164" customWidth="1"/>
    <col min="11266" max="11266" width="23.7109375" style="164" customWidth="1"/>
    <col min="11267" max="11271" width="10.7109375" style="164" customWidth="1"/>
    <col min="11272" max="11520" width="11.42578125" style="164"/>
    <col min="11521" max="11521" width="13.5703125" style="164" customWidth="1"/>
    <col min="11522" max="11522" width="23.7109375" style="164" customWidth="1"/>
    <col min="11523" max="11527" width="10.7109375" style="164" customWidth="1"/>
    <col min="11528" max="11776" width="11.42578125" style="164"/>
    <col min="11777" max="11777" width="13.5703125" style="164" customWidth="1"/>
    <col min="11778" max="11778" width="23.7109375" style="164" customWidth="1"/>
    <col min="11779" max="11783" width="10.7109375" style="164" customWidth="1"/>
    <col min="11784" max="12032" width="11.42578125" style="164"/>
    <col min="12033" max="12033" width="13.5703125" style="164" customWidth="1"/>
    <col min="12034" max="12034" width="23.7109375" style="164" customWidth="1"/>
    <col min="12035" max="12039" width="10.7109375" style="164" customWidth="1"/>
    <col min="12040" max="12288" width="11.42578125" style="164"/>
    <col min="12289" max="12289" width="13.5703125" style="164" customWidth="1"/>
    <col min="12290" max="12290" width="23.7109375" style="164" customWidth="1"/>
    <col min="12291" max="12295" width="10.7109375" style="164" customWidth="1"/>
    <col min="12296" max="12544" width="11.42578125" style="164"/>
    <col min="12545" max="12545" width="13.5703125" style="164" customWidth="1"/>
    <col min="12546" max="12546" width="23.7109375" style="164" customWidth="1"/>
    <col min="12547" max="12551" width="10.7109375" style="164" customWidth="1"/>
    <col min="12552" max="12800" width="11.42578125" style="164"/>
    <col min="12801" max="12801" width="13.5703125" style="164" customWidth="1"/>
    <col min="12802" max="12802" width="23.7109375" style="164" customWidth="1"/>
    <col min="12803" max="12807" width="10.7109375" style="164" customWidth="1"/>
    <col min="12808" max="13056" width="11.42578125" style="164"/>
    <col min="13057" max="13057" width="13.5703125" style="164" customWidth="1"/>
    <col min="13058" max="13058" width="23.7109375" style="164" customWidth="1"/>
    <col min="13059" max="13063" width="10.7109375" style="164" customWidth="1"/>
    <col min="13064" max="13312" width="11.42578125" style="164"/>
    <col min="13313" max="13313" width="13.5703125" style="164" customWidth="1"/>
    <col min="13314" max="13314" width="23.7109375" style="164" customWidth="1"/>
    <col min="13315" max="13319" width="10.7109375" style="164" customWidth="1"/>
    <col min="13320" max="13568" width="11.42578125" style="164"/>
    <col min="13569" max="13569" width="13.5703125" style="164" customWidth="1"/>
    <col min="13570" max="13570" width="23.7109375" style="164" customWidth="1"/>
    <col min="13571" max="13575" width="10.7109375" style="164" customWidth="1"/>
    <col min="13576" max="13824" width="11.42578125" style="164"/>
    <col min="13825" max="13825" width="13.5703125" style="164" customWidth="1"/>
    <col min="13826" max="13826" width="23.7109375" style="164" customWidth="1"/>
    <col min="13827" max="13831" width="10.7109375" style="164" customWidth="1"/>
    <col min="13832" max="14080" width="11.42578125" style="164"/>
    <col min="14081" max="14081" width="13.5703125" style="164" customWidth="1"/>
    <col min="14082" max="14082" width="23.7109375" style="164" customWidth="1"/>
    <col min="14083" max="14087" width="10.7109375" style="164" customWidth="1"/>
    <col min="14088" max="14336" width="11.42578125" style="164"/>
    <col min="14337" max="14337" width="13.5703125" style="164" customWidth="1"/>
    <col min="14338" max="14338" width="23.7109375" style="164" customWidth="1"/>
    <col min="14339" max="14343" width="10.7109375" style="164" customWidth="1"/>
    <col min="14344" max="14592" width="11.42578125" style="164"/>
    <col min="14593" max="14593" width="13.5703125" style="164" customWidth="1"/>
    <col min="14594" max="14594" width="23.7109375" style="164" customWidth="1"/>
    <col min="14595" max="14599" width="10.7109375" style="164" customWidth="1"/>
    <col min="14600" max="14848" width="11.42578125" style="164"/>
    <col min="14849" max="14849" width="13.5703125" style="164" customWidth="1"/>
    <col min="14850" max="14850" width="23.7109375" style="164" customWidth="1"/>
    <col min="14851" max="14855" width="10.7109375" style="164" customWidth="1"/>
    <col min="14856" max="15104" width="11.42578125" style="164"/>
    <col min="15105" max="15105" width="13.5703125" style="164" customWidth="1"/>
    <col min="15106" max="15106" width="23.7109375" style="164" customWidth="1"/>
    <col min="15107" max="15111" width="10.7109375" style="164" customWidth="1"/>
    <col min="15112" max="15360" width="11.42578125" style="164"/>
    <col min="15361" max="15361" width="13.5703125" style="164" customWidth="1"/>
    <col min="15362" max="15362" width="23.7109375" style="164" customWidth="1"/>
    <col min="15363" max="15367" width="10.7109375" style="164" customWidth="1"/>
    <col min="15368" max="15616" width="11.42578125" style="164"/>
    <col min="15617" max="15617" width="13.5703125" style="164" customWidth="1"/>
    <col min="15618" max="15618" width="23.7109375" style="164" customWidth="1"/>
    <col min="15619" max="15623" width="10.7109375" style="164" customWidth="1"/>
    <col min="15624" max="15872" width="11.42578125" style="164"/>
    <col min="15873" max="15873" width="13.5703125" style="164" customWidth="1"/>
    <col min="15874" max="15874" width="23.7109375" style="164" customWidth="1"/>
    <col min="15875" max="15879" width="10.7109375" style="164" customWidth="1"/>
    <col min="15880" max="16128" width="11.42578125" style="164"/>
    <col min="16129" max="16129" width="13.5703125" style="164" customWidth="1"/>
    <col min="16130" max="16130" width="23.7109375" style="164" customWidth="1"/>
    <col min="16131" max="16135" width="10.7109375" style="164" customWidth="1"/>
    <col min="16136" max="16384" width="11.42578125" style="164"/>
  </cols>
  <sheetData>
    <row r="1" spans="1:8" ht="15" customHeight="1" x14ac:dyDescent="0.25">
      <c r="B1" s="165"/>
    </row>
    <row r="2" spans="1:8" ht="15" customHeight="1" x14ac:dyDescent="0.25">
      <c r="B2" s="165"/>
    </row>
    <row r="3" spans="1:8" ht="15" customHeight="1" x14ac:dyDescent="0.25">
      <c r="B3" s="165"/>
    </row>
    <row r="4" spans="1:8" ht="15" customHeight="1" x14ac:dyDescent="0.25">
      <c r="B4" s="165"/>
    </row>
    <row r="5" spans="1:8" ht="18" customHeight="1" x14ac:dyDescent="0.25">
      <c r="B5" s="116" t="s">
        <v>123</v>
      </c>
      <c r="C5" s="116"/>
      <c r="D5" s="116"/>
      <c r="E5" s="116"/>
      <c r="F5" s="116"/>
      <c r="G5" s="116"/>
    </row>
    <row r="6" spans="1:8" ht="18" customHeight="1" x14ac:dyDescent="0.25">
      <c r="B6" s="116" t="str">
        <f>actualizaciones!$A$2</f>
        <v>acum. febrero 2014</v>
      </c>
      <c r="C6" s="116"/>
      <c r="D6" s="116"/>
      <c r="E6" s="116"/>
      <c r="F6" s="116"/>
      <c r="G6" s="116"/>
    </row>
    <row r="7" spans="1:8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1:8" ht="15" customHeight="1" x14ac:dyDescent="0.2">
      <c r="B8" s="166" t="s">
        <v>125</v>
      </c>
      <c r="C8" s="167">
        <v>237776</v>
      </c>
      <c r="D8" s="168">
        <v>2250</v>
      </c>
      <c r="E8" s="168">
        <v>10001</v>
      </c>
      <c r="F8" s="168">
        <v>91543</v>
      </c>
      <c r="G8" s="168">
        <v>83159</v>
      </c>
    </row>
    <row r="9" spans="1:8" ht="15" customHeight="1" x14ac:dyDescent="0.2">
      <c r="B9" s="166" t="s">
        <v>126</v>
      </c>
      <c r="C9" s="167">
        <v>116427</v>
      </c>
      <c r="D9" s="168">
        <v>23232</v>
      </c>
      <c r="E9" s="168">
        <v>35749</v>
      </c>
      <c r="F9" s="168">
        <v>20224</v>
      </c>
      <c r="G9" s="168">
        <v>11137</v>
      </c>
    </row>
    <row r="10" spans="1:8" ht="15" customHeight="1" x14ac:dyDescent="0.2">
      <c r="A10" s="169"/>
      <c r="B10" s="166" t="s">
        <v>127</v>
      </c>
      <c r="C10" s="167">
        <v>106861</v>
      </c>
      <c r="D10" s="168">
        <v>2033</v>
      </c>
      <c r="E10" s="168">
        <v>33640</v>
      </c>
      <c r="F10" s="168">
        <v>38288</v>
      </c>
      <c r="G10" s="168">
        <v>13485</v>
      </c>
    </row>
    <row r="11" spans="1:8" ht="15" customHeight="1" x14ac:dyDescent="0.2">
      <c r="B11" s="166" t="s">
        <v>128</v>
      </c>
      <c r="C11" s="167">
        <v>157878</v>
      </c>
      <c r="D11" s="168">
        <v>3185</v>
      </c>
      <c r="E11" s="168">
        <v>19491</v>
      </c>
      <c r="F11" s="168">
        <v>49160</v>
      </c>
      <c r="G11" s="168">
        <v>67245</v>
      </c>
    </row>
    <row r="12" spans="1:8" ht="15" customHeight="1" x14ac:dyDescent="0.2">
      <c r="B12" s="166" t="s">
        <v>129</v>
      </c>
      <c r="C12" s="167">
        <v>58036</v>
      </c>
      <c r="D12" s="168">
        <v>1280</v>
      </c>
      <c r="E12" s="168">
        <v>5372</v>
      </c>
      <c r="F12" s="168">
        <v>18057</v>
      </c>
      <c r="G12" s="168">
        <v>24199</v>
      </c>
    </row>
    <row r="13" spans="1:8" ht="15" customHeight="1" x14ac:dyDescent="0.2">
      <c r="B13" s="166" t="s">
        <v>130</v>
      </c>
      <c r="C13" s="167">
        <v>37895</v>
      </c>
      <c r="D13" s="168">
        <v>755</v>
      </c>
      <c r="E13" s="168">
        <v>3207</v>
      </c>
      <c r="F13" s="168">
        <v>11225</v>
      </c>
      <c r="G13" s="168">
        <v>18393</v>
      </c>
      <c r="H13" s="170"/>
    </row>
    <row r="14" spans="1:8" ht="15" customHeight="1" x14ac:dyDescent="0.2">
      <c r="B14" s="166" t="s">
        <v>131</v>
      </c>
      <c r="C14" s="167">
        <v>35395</v>
      </c>
      <c r="D14" s="168">
        <v>732</v>
      </c>
      <c r="E14" s="168">
        <v>8578</v>
      </c>
      <c r="F14" s="168">
        <v>9434</v>
      </c>
      <c r="G14" s="168">
        <v>13854</v>
      </c>
      <c r="H14" s="170"/>
    </row>
    <row r="15" spans="1:8" ht="15" customHeight="1" x14ac:dyDescent="0.2">
      <c r="B15" s="166" t="s">
        <v>132</v>
      </c>
      <c r="C15" s="167">
        <v>26552</v>
      </c>
      <c r="D15" s="168">
        <v>418</v>
      </c>
      <c r="E15" s="168">
        <v>2334</v>
      </c>
      <c r="F15" s="168">
        <v>10444</v>
      </c>
      <c r="G15" s="168">
        <v>10799</v>
      </c>
      <c r="H15" s="170"/>
    </row>
    <row r="16" spans="1:8" ht="15" customHeight="1" x14ac:dyDescent="0.2">
      <c r="A16" s="169"/>
      <c r="B16" s="166" t="s">
        <v>133</v>
      </c>
      <c r="C16" s="167">
        <v>25031</v>
      </c>
      <c r="D16" s="168">
        <v>786</v>
      </c>
      <c r="E16" s="168">
        <v>1777</v>
      </c>
      <c r="F16" s="168">
        <v>12402</v>
      </c>
      <c r="G16" s="168">
        <v>5181</v>
      </c>
      <c r="H16" s="169"/>
    </row>
    <row r="17" spans="1:11" ht="15" customHeight="1" x14ac:dyDescent="0.2">
      <c r="A17" s="169"/>
      <c r="B17" s="166" t="s">
        <v>134</v>
      </c>
      <c r="C17" s="167">
        <v>24545</v>
      </c>
      <c r="D17" s="168">
        <v>334</v>
      </c>
      <c r="E17" s="168">
        <v>960</v>
      </c>
      <c r="F17" s="168">
        <v>11470</v>
      </c>
      <c r="G17" s="168">
        <v>8797</v>
      </c>
      <c r="H17" s="169"/>
    </row>
    <row r="18" spans="1:11" ht="15" customHeight="1" x14ac:dyDescent="0.2">
      <c r="B18" s="166" t="s">
        <v>135</v>
      </c>
      <c r="C18" s="167">
        <v>25628</v>
      </c>
      <c r="D18" s="168">
        <v>1278</v>
      </c>
      <c r="E18" s="168">
        <v>2869</v>
      </c>
      <c r="F18" s="168">
        <v>9358</v>
      </c>
      <c r="G18" s="168">
        <v>4562</v>
      </c>
      <c r="H18" s="169"/>
    </row>
    <row r="19" spans="1:11" ht="15" customHeight="1" x14ac:dyDescent="0.2">
      <c r="B19" s="166" t="s">
        <v>136</v>
      </c>
      <c r="C19" s="167">
        <v>23613</v>
      </c>
      <c r="D19" s="168">
        <v>342</v>
      </c>
      <c r="E19" s="168">
        <v>429</v>
      </c>
      <c r="F19" s="168">
        <v>12583</v>
      </c>
      <c r="G19" s="168">
        <v>7862</v>
      </c>
    </row>
    <row r="20" spans="1:11" ht="15" customHeight="1" x14ac:dyDescent="0.2">
      <c r="B20" s="166" t="s">
        <v>137</v>
      </c>
      <c r="C20" s="167">
        <v>16224</v>
      </c>
      <c r="D20" s="168">
        <v>448</v>
      </c>
      <c r="E20" s="168">
        <v>895</v>
      </c>
      <c r="F20" s="168">
        <v>7084</v>
      </c>
      <c r="G20" s="168">
        <v>4356</v>
      </c>
      <c r="H20" s="169"/>
    </row>
    <row r="21" spans="1:11" ht="15" customHeight="1" x14ac:dyDescent="0.2">
      <c r="B21" s="166" t="s">
        <v>138</v>
      </c>
      <c r="C21" s="167">
        <v>18012</v>
      </c>
      <c r="D21" s="168">
        <v>1294</v>
      </c>
      <c r="E21" s="168">
        <v>958</v>
      </c>
      <c r="F21" s="168">
        <v>6430</v>
      </c>
      <c r="G21" s="168">
        <v>7091</v>
      </c>
    </row>
    <row r="22" spans="1:11" ht="15" customHeight="1" x14ac:dyDescent="0.2">
      <c r="B22" s="166" t="s">
        <v>139</v>
      </c>
      <c r="C22" s="167">
        <v>11281</v>
      </c>
      <c r="D22" s="168">
        <v>280</v>
      </c>
      <c r="E22" s="168">
        <v>676</v>
      </c>
      <c r="F22" s="168">
        <v>4018</v>
      </c>
      <c r="G22" s="168">
        <v>4900</v>
      </c>
    </row>
    <row r="23" spans="1:11" ht="15" customHeight="1" x14ac:dyDescent="0.2">
      <c r="B23" s="166" t="s">
        <v>140</v>
      </c>
      <c r="C23" s="167">
        <v>8105</v>
      </c>
      <c r="D23" s="168">
        <v>398</v>
      </c>
      <c r="E23" s="168">
        <v>640</v>
      </c>
      <c r="F23" s="168">
        <v>3655</v>
      </c>
      <c r="G23" s="168">
        <v>1783</v>
      </c>
    </row>
    <row r="24" spans="1:11" ht="15" customHeight="1" x14ac:dyDescent="0.2">
      <c r="B24" s="166" t="s">
        <v>141</v>
      </c>
      <c r="C24" s="167">
        <v>7298</v>
      </c>
      <c r="D24" s="168">
        <v>226</v>
      </c>
      <c r="E24" s="168">
        <v>1004</v>
      </c>
      <c r="F24" s="168">
        <v>3380</v>
      </c>
      <c r="G24" s="168">
        <v>1835</v>
      </c>
    </row>
    <row r="25" spans="1:11" ht="15" customHeight="1" x14ac:dyDescent="0.2">
      <c r="B25" s="166" t="s">
        <v>142</v>
      </c>
      <c r="C25" s="167">
        <v>16207</v>
      </c>
      <c r="D25" s="168">
        <v>839</v>
      </c>
      <c r="E25" s="168">
        <v>2321</v>
      </c>
      <c r="F25" s="168">
        <v>6001</v>
      </c>
      <c r="G25" s="168">
        <v>2725</v>
      </c>
    </row>
    <row r="26" spans="1:11" ht="15" customHeight="1" x14ac:dyDescent="0.2">
      <c r="B26" s="166" t="s">
        <v>143</v>
      </c>
      <c r="C26" s="167">
        <v>2180</v>
      </c>
      <c r="D26" s="168">
        <v>448</v>
      </c>
      <c r="E26" s="168">
        <v>226</v>
      </c>
      <c r="F26" s="168">
        <v>518</v>
      </c>
      <c r="G26" s="168">
        <v>246</v>
      </c>
    </row>
    <row r="27" spans="1:11" ht="15" customHeight="1" x14ac:dyDescent="0.2">
      <c r="B27" s="166" t="s">
        <v>144</v>
      </c>
      <c r="C27" s="167">
        <v>1993</v>
      </c>
      <c r="D27" s="168">
        <v>609</v>
      </c>
      <c r="E27" s="168">
        <v>316</v>
      </c>
      <c r="F27" s="168">
        <v>282</v>
      </c>
      <c r="G27" s="168">
        <v>388</v>
      </c>
    </row>
    <row r="28" spans="1:11" ht="15" customHeight="1" x14ac:dyDescent="0.2">
      <c r="B28" s="166" t="s">
        <v>145</v>
      </c>
      <c r="C28" s="167">
        <v>7259</v>
      </c>
      <c r="D28" s="168">
        <v>918</v>
      </c>
      <c r="E28" s="168">
        <v>930</v>
      </c>
      <c r="F28" s="168">
        <v>706</v>
      </c>
      <c r="G28" s="168">
        <v>2479</v>
      </c>
    </row>
    <row r="29" spans="1:11" ht="15" customHeight="1" x14ac:dyDescent="0.25">
      <c r="B29" s="119" t="s">
        <v>146</v>
      </c>
      <c r="C29" s="171">
        <v>689891</v>
      </c>
      <c r="D29" s="171">
        <v>15668</v>
      </c>
      <c r="E29" s="171">
        <v>77133</v>
      </c>
      <c r="F29" s="171">
        <v>256878</v>
      </c>
      <c r="G29" s="171">
        <v>216094</v>
      </c>
    </row>
    <row r="30" spans="1:11" ht="15" customHeight="1" x14ac:dyDescent="0.25">
      <c r="B30" s="76" t="s">
        <v>98</v>
      </c>
      <c r="C30" s="172">
        <v>806318</v>
      </c>
      <c r="D30" s="172">
        <v>38900</v>
      </c>
      <c r="E30" s="172">
        <v>112882</v>
      </c>
      <c r="F30" s="172">
        <v>277102</v>
      </c>
      <c r="G30" s="172">
        <v>227231</v>
      </c>
      <c r="H30" s="173"/>
      <c r="I30" s="173"/>
      <c r="J30" s="173"/>
      <c r="K30" s="173"/>
    </row>
    <row r="31" spans="1:11" ht="15" customHeight="1" x14ac:dyDescent="0.25">
      <c r="B31" s="60" t="s">
        <v>147</v>
      </c>
      <c r="C31" s="83"/>
      <c r="D31" s="83"/>
      <c r="E31" s="83"/>
      <c r="F31" s="83"/>
      <c r="G31" s="83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/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116" t="s">
        <v>148</v>
      </c>
      <c r="C5" s="116"/>
      <c r="D5" s="116"/>
      <c r="E5" s="116"/>
      <c r="F5" s="116"/>
      <c r="G5" s="116"/>
    </row>
    <row r="6" spans="2:7" ht="18" customHeight="1" x14ac:dyDescent="0.25">
      <c r="B6" s="116" t="str">
        <f>actualizaciones!$A$2</f>
        <v>acum. febrero 2014</v>
      </c>
      <c r="C6" s="116"/>
      <c r="D6" s="116"/>
      <c r="E6" s="116"/>
      <c r="F6" s="116"/>
      <c r="G6" s="116"/>
    </row>
    <row r="7" spans="2:7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2:7" ht="15" customHeight="1" x14ac:dyDescent="0.25">
      <c r="B8" s="166" t="str">
        <f>'Nacionalidad-Zona (datos)'!B8</f>
        <v>Reino Unido</v>
      </c>
      <c r="C8" s="174">
        <v>6.1196800914024463E-2</v>
      </c>
      <c r="D8" s="175">
        <v>-0.71973094170403584</v>
      </c>
      <c r="E8" s="175">
        <v>-0.82332885811192758</v>
      </c>
      <c r="F8" s="175">
        <v>-0.8482563478618339</v>
      </c>
      <c r="G8" s="175">
        <v>-0.86476672141544564</v>
      </c>
    </row>
    <row r="9" spans="2:7" ht="15" customHeight="1" x14ac:dyDescent="0.25">
      <c r="B9" s="166" t="str">
        <f>'Nacionalidad-Zona (datos)'!B9</f>
        <v>España</v>
      </c>
      <c r="C9" s="174">
        <v>-8.6288082120826837E-2</v>
      </c>
      <c r="D9" s="175">
        <v>-0.81870537281985256</v>
      </c>
      <c r="E9" s="175">
        <v>-0.90723051332155191</v>
      </c>
      <c r="F9" s="175">
        <v>-0.92125837097025387</v>
      </c>
      <c r="G9" s="175">
        <v>-0.93195038494439686</v>
      </c>
    </row>
    <row r="10" spans="2:7" ht="15" customHeight="1" x14ac:dyDescent="0.25">
      <c r="B10" s="166" t="str">
        <f>'Nacionalidad-Zona (datos)'!B10</f>
        <v>Alemania</v>
      </c>
      <c r="C10" s="174">
        <v>0.10608413033577602</v>
      </c>
      <c r="D10" s="175">
        <v>-0.68372744243932793</v>
      </c>
      <c r="E10" s="175">
        <v>-0.7930979340545794</v>
      </c>
      <c r="F10" s="175">
        <v>-0.82813615164668442</v>
      </c>
      <c r="G10" s="175">
        <v>-0.82141438220103291</v>
      </c>
    </row>
    <row r="11" spans="2:7" ht="15" customHeight="1" x14ac:dyDescent="0.25">
      <c r="B11" s="166" t="str">
        <f>'Nacionalidad-Zona (datos)'!B11</f>
        <v>Países Nórdicos</v>
      </c>
      <c r="C11" s="174">
        <v>7.4979913662794662E-2</v>
      </c>
      <c r="D11" s="175">
        <v>-0.51558935361216729</v>
      </c>
      <c r="E11" s="175">
        <v>-0.66325155494125776</v>
      </c>
      <c r="F11" s="175">
        <v>-0.70283503596687424</v>
      </c>
      <c r="G11" s="175">
        <v>-0.69209459923533045</v>
      </c>
    </row>
    <row r="12" spans="2:7" ht="15" customHeight="1" x14ac:dyDescent="0.25">
      <c r="B12" s="166" t="str">
        <f>'Nacionalidad-Zona (datos)'!B12</f>
        <v>Suecia</v>
      </c>
      <c r="C12" s="174">
        <v>0.11859375903475122</v>
      </c>
      <c r="D12" s="175">
        <v>-0.46510656080234014</v>
      </c>
      <c r="E12" s="175">
        <v>-0.68095973393514675</v>
      </c>
      <c r="F12" s="175">
        <v>-0.71491048028040038</v>
      </c>
      <c r="G12" s="175">
        <v>-0.68920255326800328</v>
      </c>
    </row>
    <row r="13" spans="2:7" ht="15" customHeight="1" x14ac:dyDescent="0.25">
      <c r="B13" s="166" t="str">
        <f>'Nacionalidad-Zona (datos)'!B13</f>
        <v>Noruega</v>
      </c>
      <c r="C13" s="174">
        <v>7.3208722741433085E-2</v>
      </c>
      <c r="D13" s="175">
        <v>-0.56307870370370372</v>
      </c>
      <c r="E13" s="175">
        <v>-0.64211583528624039</v>
      </c>
      <c r="F13" s="175">
        <v>-0.70419268980420058</v>
      </c>
      <c r="G13" s="175">
        <v>-0.69965708687132588</v>
      </c>
    </row>
    <row r="14" spans="2:7" ht="15" customHeight="1" x14ac:dyDescent="0.25">
      <c r="B14" s="166" t="str">
        <f>'Nacionalidad-Zona (datos)'!B14</f>
        <v>Finlandia</v>
      </c>
      <c r="C14" s="174">
        <v>-3.6593947923997394E-3</v>
      </c>
      <c r="D14" s="175">
        <v>-0.4707158351409978</v>
      </c>
      <c r="E14" s="175">
        <v>-0.65461426960863256</v>
      </c>
      <c r="F14" s="175">
        <v>-0.69266353922335155</v>
      </c>
      <c r="G14" s="175">
        <v>-0.66177583555088981</v>
      </c>
    </row>
    <row r="15" spans="2:7" ht="15" customHeight="1" x14ac:dyDescent="0.25">
      <c r="B15" s="166" t="str">
        <f>'Nacionalidad-Zona (datos)'!B15</f>
        <v>Dinamarca</v>
      </c>
      <c r="C15" s="174">
        <v>9.9552757992380281E-2</v>
      </c>
      <c r="D15" s="175">
        <v>-0.60971055088702153</v>
      </c>
      <c r="E15" s="175">
        <v>-0.67784679089026922</v>
      </c>
      <c r="F15" s="175">
        <v>-0.68776346079105499</v>
      </c>
      <c r="G15" s="175">
        <v>-0.71828450682179845</v>
      </c>
    </row>
    <row r="16" spans="2:7" ht="15" customHeight="1" x14ac:dyDescent="0.25">
      <c r="B16" s="166" t="str">
        <f>'Nacionalidad-Zona (datos)'!B16</f>
        <v>Rusia</v>
      </c>
      <c r="C16" s="174">
        <v>0.22144146781827945</v>
      </c>
      <c r="D16" s="175">
        <v>-0.64674157303370783</v>
      </c>
      <c r="E16" s="175">
        <v>-0.79716927291405093</v>
      </c>
      <c r="F16" s="175">
        <v>-0.88182831661092531</v>
      </c>
      <c r="G16" s="175">
        <v>-0.88269522494169861</v>
      </c>
    </row>
    <row r="17" spans="2:7" ht="15" customHeight="1" x14ac:dyDescent="0.25">
      <c r="B17" s="166" t="str">
        <f>'Nacionalidad-Zona (datos)'!B17</f>
        <v>Holanda</v>
      </c>
      <c r="C17" s="174">
        <v>-0.10144237809342505</v>
      </c>
      <c r="D17" s="175">
        <v>-0.70284697508896798</v>
      </c>
      <c r="E17" s="175">
        <v>-0.8349097162510748</v>
      </c>
      <c r="F17" s="175">
        <v>-0.83390532458693545</v>
      </c>
      <c r="G17" s="175">
        <v>-0.85324636327238756</v>
      </c>
    </row>
    <row r="18" spans="2:7" ht="15" customHeight="1" x14ac:dyDescent="0.25">
      <c r="B18" s="166" t="str">
        <f>'Nacionalidad-Zona (datos)'!B18</f>
        <v>Francia</v>
      </c>
      <c r="C18" s="174">
        <v>0.15509081894803267</v>
      </c>
      <c r="D18" s="175">
        <v>-0.77476207261191399</v>
      </c>
      <c r="E18" s="175">
        <v>-0.85415819438796259</v>
      </c>
      <c r="F18" s="175">
        <v>-0.82569986403173834</v>
      </c>
      <c r="G18" s="175">
        <v>-0.84823685961410511</v>
      </c>
    </row>
    <row r="19" spans="2:7" ht="15" customHeight="1" x14ac:dyDescent="0.25">
      <c r="B19" s="166" t="str">
        <f>'Nacionalidad-Zona (datos)'!B19</f>
        <v>Bélgica</v>
      </c>
      <c r="C19" s="174">
        <v>-4.5948908186493886E-3</v>
      </c>
      <c r="D19" s="175">
        <v>-0.72285251215559154</v>
      </c>
      <c r="E19" s="175">
        <v>-0.78333333333333333</v>
      </c>
      <c r="F19" s="175">
        <v>-0.81173038078850901</v>
      </c>
      <c r="G19" s="175">
        <v>-0.84994465015078058</v>
      </c>
    </row>
    <row r="20" spans="2:7" ht="15" customHeight="1" x14ac:dyDescent="0.25">
      <c r="B20" s="166" t="str">
        <f>'Nacionalidad-Zona (datos)'!B20</f>
        <v>Países del Este</v>
      </c>
      <c r="C20" s="174">
        <v>0.2690863579474343</v>
      </c>
      <c r="D20" s="175">
        <v>-0.80035650623885912</v>
      </c>
      <c r="E20" s="175">
        <v>-0.83937544867193115</v>
      </c>
      <c r="F20" s="175">
        <v>-0.88258304050918257</v>
      </c>
      <c r="G20" s="175">
        <v>-0.78166507944463937</v>
      </c>
    </row>
    <row r="21" spans="2:7" ht="15" customHeight="1" x14ac:dyDescent="0.25">
      <c r="B21" s="166" t="str">
        <f>'Nacionalidad-Zona (datos)'!B21</f>
        <v>Italia</v>
      </c>
      <c r="C21" s="174">
        <v>-8.6410919698387545E-3</v>
      </c>
      <c r="D21" s="175">
        <v>-0.73024807171148631</v>
      </c>
      <c r="E21" s="175">
        <v>-0.85266071977852964</v>
      </c>
      <c r="F21" s="175">
        <v>-0.82010966875559532</v>
      </c>
      <c r="G21" s="175">
        <v>-0.80804526136271349</v>
      </c>
    </row>
    <row r="22" spans="2:7" ht="15" customHeight="1" x14ac:dyDescent="0.25">
      <c r="B22" s="166" t="str">
        <f>'Nacionalidad-Zona (datos)'!B22</f>
        <v>Irlanda</v>
      </c>
      <c r="C22" s="174">
        <v>5.1253378063554234E-2</v>
      </c>
      <c r="D22" s="175">
        <v>-0.69631236442516276</v>
      </c>
      <c r="E22" s="175">
        <v>-0.74159021406727832</v>
      </c>
      <c r="F22" s="175">
        <v>-0.81944818908960193</v>
      </c>
      <c r="G22" s="175">
        <v>-0.87107977267943593</v>
      </c>
    </row>
    <row r="23" spans="2:7" ht="15" customHeight="1" x14ac:dyDescent="0.25">
      <c r="B23" s="166" t="str">
        <f>'Nacionalidad-Zona (datos)'!B23</f>
        <v>Suiza</v>
      </c>
      <c r="C23" s="174">
        <v>0.17039711191335738</v>
      </c>
      <c r="D23" s="175">
        <v>-0.62095238095238092</v>
      </c>
      <c r="E23" s="175">
        <v>-0.82132886655499715</v>
      </c>
      <c r="F23" s="175">
        <v>-0.85413839891451837</v>
      </c>
      <c r="G23" s="175">
        <v>-0.83739170086639303</v>
      </c>
    </row>
    <row r="24" spans="2:7" ht="15" customHeight="1" x14ac:dyDescent="0.25">
      <c r="B24" s="166" t="str">
        <f>'Nacionalidad-Zona (datos)'!B24</f>
        <v>Austria</v>
      </c>
      <c r="C24" s="174">
        <v>0.19073258280306749</v>
      </c>
      <c r="D24" s="175">
        <v>-0.65015479876160986</v>
      </c>
      <c r="E24" s="175">
        <v>-0.80625241219606325</v>
      </c>
      <c r="F24" s="175">
        <v>-0.78189326966509642</v>
      </c>
      <c r="G24" s="175">
        <v>-0.80823492527954854</v>
      </c>
    </row>
    <row r="25" spans="2:7" ht="15" customHeight="1" x14ac:dyDescent="0.25">
      <c r="B25" s="166" t="str">
        <f>'Nacionalidad-Zona (datos)'!B25</f>
        <v>Resto de Europa</v>
      </c>
      <c r="C25" s="174">
        <v>0.19670678579339884</v>
      </c>
      <c r="D25" s="175">
        <v>-0.70998963014172145</v>
      </c>
      <c r="E25" s="175">
        <v>-0.84787310742609945</v>
      </c>
      <c r="F25" s="175">
        <v>-0.85719045239285119</v>
      </c>
      <c r="G25" s="175">
        <v>-0.88142378486575867</v>
      </c>
    </row>
    <row r="26" spans="2:7" ht="15" customHeight="1" x14ac:dyDescent="0.25">
      <c r="B26" s="166" t="str">
        <f>'Nacionalidad-Zona (datos)'!B26</f>
        <v>Usa</v>
      </c>
      <c r="C26" s="174">
        <v>0.32121212121212128</v>
      </c>
      <c r="D26" s="175">
        <v>-0.6790830945558739</v>
      </c>
      <c r="E26" s="175">
        <v>-0.84195804195804191</v>
      </c>
      <c r="F26" s="175">
        <v>-0.84472422062350117</v>
      </c>
      <c r="G26" s="175">
        <v>-0.87650602409638556</v>
      </c>
    </row>
    <row r="27" spans="2:7" ht="15" customHeight="1" x14ac:dyDescent="0.25">
      <c r="B27" s="166" t="str">
        <f>'Nacionalidad-Zona (datos)'!B27</f>
        <v>Resto de América</v>
      </c>
      <c r="C27" s="174">
        <v>-5.0047664442326001E-2</v>
      </c>
      <c r="D27" s="175">
        <v>-0.83567188343227206</v>
      </c>
      <c r="E27" s="175">
        <v>-0.90997150997151</v>
      </c>
      <c r="F27" s="175">
        <v>-0.90342465753424661</v>
      </c>
      <c r="G27" s="175">
        <v>-0.85071181223547521</v>
      </c>
    </row>
    <row r="28" spans="2:7" ht="15" customHeight="1" x14ac:dyDescent="0.25">
      <c r="B28" s="166" t="str">
        <f>'Nacionalidad-Zona (datos)'!B28</f>
        <v>Resto del Mundo</v>
      </c>
      <c r="C28" s="174">
        <v>-8.4384460141271433E-2</v>
      </c>
      <c r="D28" s="175">
        <v>-0.7687657430730479</v>
      </c>
      <c r="E28" s="175">
        <v>-0.86281162413335299</v>
      </c>
      <c r="F28" s="175">
        <v>-0.88317061062386237</v>
      </c>
      <c r="G28" s="175">
        <v>-0.86339339835785522</v>
      </c>
    </row>
    <row r="29" spans="2:7" ht="15" customHeight="1" x14ac:dyDescent="0.25">
      <c r="B29" s="119" t="s">
        <v>146</v>
      </c>
      <c r="C29" s="176">
        <v>7.5908779711080676E-2</v>
      </c>
      <c r="D29" s="176">
        <v>-0.70388569700635018</v>
      </c>
      <c r="E29" s="176">
        <v>-0.78794177079467198</v>
      </c>
      <c r="F29" s="176">
        <v>-0.82865890262936726</v>
      </c>
      <c r="G29" s="176">
        <v>-0.82802635463844343</v>
      </c>
    </row>
    <row r="30" spans="2:7" ht="15" customHeight="1" x14ac:dyDescent="0.25">
      <c r="B30" s="76" t="s">
        <v>98</v>
      </c>
      <c r="C30" s="177">
        <v>4.9020411402491915E-2</v>
      </c>
      <c r="D30" s="177">
        <v>-0.78515053270517021</v>
      </c>
      <c r="E30" s="177">
        <v>-0.84930742449485241</v>
      </c>
      <c r="F30" s="177">
        <v>-0.84220243044087328</v>
      </c>
      <c r="G30" s="177">
        <v>-0.84000216868878119</v>
      </c>
    </row>
    <row r="31" spans="2:7" ht="15" customHeight="1" x14ac:dyDescent="0.25">
      <c r="B31" s="60" t="s">
        <v>59</v>
      </c>
      <c r="C31" s="83"/>
      <c r="D31" s="83"/>
      <c r="E31" s="83"/>
      <c r="F31" s="83"/>
      <c r="G31" s="83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64" customWidth="1"/>
    <col min="2" max="2" width="20.7109375" style="164" customWidth="1"/>
    <col min="3" max="7" width="10.7109375" style="164" customWidth="1"/>
    <col min="8" max="256" width="11.42578125" style="164"/>
    <col min="257" max="257" width="13.5703125" style="164" customWidth="1"/>
    <col min="258" max="258" width="23.7109375" style="164" customWidth="1"/>
    <col min="259" max="263" width="10.7109375" style="164" customWidth="1"/>
    <col min="264" max="512" width="11.42578125" style="164"/>
    <col min="513" max="513" width="13.5703125" style="164" customWidth="1"/>
    <col min="514" max="514" width="23.7109375" style="164" customWidth="1"/>
    <col min="515" max="519" width="10.7109375" style="164" customWidth="1"/>
    <col min="520" max="768" width="11.42578125" style="164"/>
    <col min="769" max="769" width="13.5703125" style="164" customWidth="1"/>
    <col min="770" max="770" width="23.7109375" style="164" customWidth="1"/>
    <col min="771" max="775" width="10.7109375" style="164" customWidth="1"/>
    <col min="776" max="1024" width="11.42578125" style="164"/>
    <col min="1025" max="1025" width="13.5703125" style="164" customWidth="1"/>
    <col min="1026" max="1026" width="23.7109375" style="164" customWidth="1"/>
    <col min="1027" max="1031" width="10.7109375" style="164" customWidth="1"/>
    <col min="1032" max="1280" width="11.42578125" style="164"/>
    <col min="1281" max="1281" width="13.5703125" style="164" customWidth="1"/>
    <col min="1282" max="1282" width="23.7109375" style="164" customWidth="1"/>
    <col min="1283" max="1287" width="10.7109375" style="164" customWidth="1"/>
    <col min="1288" max="1536" width="11.42578125" style="164"/>
    <col min="1537" max="1537" width="13.5703125" style="164" customWidth="1"/>
    <col min="1538" max="1538" width="23.7109375" style="164" customWidth="1"/>
    <col min="1539" max="1543" width="10.7109375" style="164" customWidth="1"/>
    <col min="1544" max="1792" width="11.42578125" style="164"/>
    <col min="1793" max="1793" width="13.5703125" style="164" customWidth="1"/>
    <col min="1794" max="1794" width="23.7109375" style="164" customWidth="1"/>
    <col min="1795" max="1799" width="10.7109375" style="164" customWidth="1"/>
    <col min="1800" max="2048" width="11.42578125" style="164"/>
    <col min="2049" max="2049" width="13.5703125" style="164" customWidth="1"/>
    <col min="2050" max="2050" width="23.7109375" style="164" customWidth="1"/>
    <col min="2051" max="2055" width="10.7109375" style="164" customWidth="1"/>
    <col min="2056" max="2304" width="11.42578125" style="164"/>
    <col min="2305" max="2305" width="13.5703125" style="164" customWidth="1"/>
    <col min="2306" max="2306" width="23.7109375" style="164" customWidth="1"/>
    <col min="2307" max="2311" width="10.7109375" style="164" customWidth="1"/>
    <col min="2312" max="2560" width="11.42578125" style="164"/>
    <col min="2561" max="2561" width="13.5703125" style="164" customWidth="1"/>
    <col min="2562" max="2562" width="23.7109375" style="164" customWidth="1"/>
    <col min="2563" max="2567" width="10.7109375" style="164" customWidth="1"/>
    <col min="2568" max="2816" width="11.42578125" style="164"/>
    <col min="2817" max="2817" width="13.5703125" style="164" customWidth="1"/>
    <col min="2818" max="2818" width="23.7109375" style="164" customWidth="1"/>
    <col min="2819" max="2823" width="10.7109375" style="164" customWidth="1"/>
    <col min="2824" max="3072" width="11.42578125" style="164"/>
    <col min="3073" max="3073" width="13.5703125" style="164" customWidth="1"/>
    <col min="3074" max="3074" width="23.7109375" style="164" customWidth="1"/>
    <col min="3075" max="3079" width="10.7109375" style="164" customWidth="1"/>
    <col min="3080" max="3328" width="11.42578125" style="164"/>
    <col min="3329" max="3329" width="13.5703125" style="164" customWidth="1"/>
    <col min="3330" max="3330" width="23.7109375" style="164" customWidth="1"/>
    <col min="3331" max="3335" width="10.7109375" style="164" customWidth="1"/>
    <col min="3336" max="3584" width="11.42578125" style="164"/>
    <col min="3585" max="3585" width="13.5703125" style="164" customWidth="1"/>
    <col min="3586" max="3586" width="23.7109375" style="164" customWidth="1"/>
    <col min="3587" max="3591" width="10.7109375" style="164" customWidth="1"/>
    <col min="3592" max="3840" width="11.42578125" style="164"/>
    <col min="3841" max="3841" width="13.5703125" style="164" customWidth="1"/>
    <col min="3842" max="3842" width="23.7109375" style="164" customWidth="1"/>
    <col min="3843" max="3847" width="10.7109375" style="164" customWidth="1"/>
    <col min="3848" max="4096" width="11.42578125" style="164"/>
    <col min="4097" max="4097" width="13.5703125" style="164" customWidth="1"/>
    <col min="4098" max="4098" width="23.7109375" style="164" customWidth="1"/>
    <col min="4099" max="4103" width="10.7109375" style="164" customWidth="1"/>
    <col min="4104" max="4352" width="11.42578125" style="164"/>
    <col min="4353" max="4353" width="13.5703125" style="164" customWidth="1"/>
    <col min="4354" max="4354" width="23.7109375" style="164" customWidth="1"/>
    <col min="4355" max="4359" width="10.7109375" style="164" customWidth="1"/>
    <col min="4360" max="4608" width="11.42578125" style="164"/>
    <col min="4609" max="4609" width="13.5703125" style="164" customWidth="1"/>
    <col min="4610" max="4610" width="23.7109375" style="164" customWidth="1"/>
    <col min="4611" max="4615" width="10.7109375" style="164" customWidth="1"/>
    <col min="4616" max="4864" width="11.42578125" style="164"/>
    <col min="4865" max="4865" width="13.5703125" style="164" customWidth="1"/>
    <col min="4866" max="4866" width="23.7109375" style="164" customWidth="1"/>
    <col min="4867" max="4871" width="10.7109375" style="164" customWidth="1"/>
    <col min="4872" max="5120" width="11.42578125" style="164"/>
    <col min="5121" max="5121" width="13.5703125" style="164" customWidth="1"/>
    <col min="5122" max="5122" width="23.7109375" style="164" customWidth="1"/>
    <col min="5123" max="5127" width="10.7109375" style="164" customWidth="1"/>
    <col min="5128" max="5376" width="11.42578125" style="164"/>
    <col min="5377" max="5377" width="13.5703125" style="164" customWidth="1"/>
    <col min="5378" max="5378" width="23.7109375" style="164" customWidth="1"/>
    <col min="5379" max="5383" width="10.7109375" style="164" customWidth="1"/>
    <col min="5384" max="5632" width="11.42578125" style="164"/>
    <col min="5633" max="5633" width="13.5703125" style="164" customWidth="1"/>
    <col min="5634" max="5634" width="23.7109375" style="164" customWidth="1"/>
    <col min="5635" max="5639" width="10.7109375" style="164" customWidth="1"/>
    <col min="5640" max="5888" width="11.42578125" style="164"/>
    <col min="5889" max="5889" width="13.5703125" style="164" customWidth="1"/>
    <col min="5890" max="5890" width="23.7109375" style="164" customWidth="1"/>
    <col min="5891" max="5895" width="10.7109375" style="164" customWidth="1"/>
    <col min="5896" max="6144" width="11.42578125" style="164"/>
    <col min="6145" max="6145" width="13.5703125" style="164" customWidth="1"/>
    <col min="6146" max="6146" width="23.7109375" style="164" customWidth="1"/>
    <col min="6147" max="6151" width="10.7109375" style="164" customWidth="1"/>
    <col min="6152" max="6400" width="11.42578125" style="164"/>
    <col min="6401" max="6401" width="13.5703125" style="164" customWidth="1"/>
    <col min="6402" max="6402" width="23.7109375" style="164" customWidth="1"/>
    <col min="6403" max="6407" width="10.7109375" style="164" customWidth="1"/>
    <col min="6408" max="6656" width="11.42578125" style="164"/>
    <col min="6657" max="6657" width="13.5703125" style="164" customWidth="1"/>
    <col min="6658" max="6658" width="23.7109375" style="164" customWidth="1"/>
    <col min="6659" max="6663" width="10.7109375" style="164" customWidth="1"/>
    <col min="6664" max="6912" width="11.42578125" style="164"/>
    <col min="6913" max="6913" width="13.5703125" style="164" customWidth="1"/>
    <col min="6914" max="6914" width="23.7109375" style="164" customWidth="1"/>
    <col min="6915" max="6919" width="10.7109375" style="164" customWidth="1"/>
    <col min="6920" max="7168" width="11.42578125" style="164"/>
    <col min="7169" max="7169" width="13.5703125" style="164" customWidth="1"/>
    <col min="7170" max="7170" width="23.7109375" style="164" customWidth="1"/>
    <col min="7171" max="7175" width="10.7109375" style="164" customWidth="1"/>
    <col min="7176" max="7424" width="11.42578125" style="164"/>
    <col min="7425" max="7425" width="13.5703125" style="164" customWidth="1"/>
    <col min="7426" max="7426" width="23.7109375" style="164" customWidth="1"/>
    <col min="7427" max="7431" width="10.7109375" style="164" customWidth="1"/>
    <col min="7432" max="7680" width="11.42578125" style="164"/>
    <col min="7681" max="7681" width="13.5703125" style="164" customWidth="1"/>
    <col min="7682" max="7682" width="23.7109375" style="164" customWidth="1"/>
    <col min="7683" max="7687" width="10.7109375" style="164" customWidth="1"/>
    <col min="7688" max="7936" width="11.42578125" style="164"/>
    <col min="7937" max="7937" width="13.5703125" style="164" customWidth="1"/>
    <col min="7938" max="7938" width="23.7109375" style="164" customWidth="1"/>
    <col min="7939" max="7943" width="10.7109375" style="164" customWidth="1"/>
    <col min="7944" max="8192" width="11.42578125" style="164"/>
    <col min="8193" max="8193" width="13.5703125" style="164" customWidth="1"/>
    <col min="8194" max="8194" width="23.7109375" style="164" customWidth="1"/>
    <col min="8195" max="8199" width="10.7109375" style="164" customWidth="1"/>
    <col min="8200" max="8448" width="11.42578125" style="164"/>
    <col min="8449" max="8449" width="13.5703125" style="164" customWidth="1"/>
    <col min="8450" max="8450" width="23.7109375" style="164" customWidth="1"/>
    <col min="8451" max="8455" width="10.7109375" style="164" customWidth="1"/>
    <col min="8456" max="8704" width="11.42578125" style="164"/>
    <col min="8705" max="8705" width="13.5703125" style="164" customWidth="1"/>
    <col min="8706" max="8706" width="23.7109375" style="164" customWidth="1"/>
    <col min="8707" max="8711" width="10.7109375" style="164" customWidth="1"/>
    <col min="8712" max="8960" width="11.42578125" style="164"/>
    <col min="8961" max="8961" width="13.5703125" style="164" customWidth="1"/>
    <col min="8962" max="8962" width="23.7109375" style="164" customWidth="1"/>
    <col min="8963" max="8967" width="10.7109375" style="164" customWidth="1"/>
    <col min="8968" max="9216" width="11.42578125" style="164"/>
    <col min="9217" max="9217" width="13.5703125" style="164" customWidth="1"/>
    <col min="9218" max="9218" width="23.7109375" style="164" customWidth="1"/>
    <col min="9219" max="9223" width="10.7109375" style="164" customWidth="1"/>
    <col min="9224" max="9472" width="11.42578125" style="164"/>
    <col min="9473" max="9473" width="13.5703125" style="164" customWidth="1"/>
    <col min="9474" max="9474" width="23.7109375" style="164" customWidth="1"/>
    <col min="9475" max="9479" width="10.7109375" style="164" customWidth="1"/>
    <col min="9480" max="9728" width="11.42578125" style="164"/>
    <col min="9729" max="9729" width="13.5703125" style="164" customWidth="1"/>
    <col min="9730" max="9730" width="23.7109375" style="164" customWidth="1"/>
    <col min="9731" max="9735" width="10.7109375" style="164" customWidth="1"/>
    <col min="9736" max="9984" width="11.42578125" style="164"/>
    <col min="9985" max="9985" width="13.5703125" style="164" customWidth="1"/>
    <col min="9986" max="9986" width="23.7109375" style="164" customWidth="1"/>
    <col min="9987" max="9991" width="10.7109375" style="164" customWidth="1"/>
    <col min="9992" max="10240" width="11.42578125" style="164"/>
    <col min="10241" max="10241" width="13.5703125" style="164" customWidth="1"/>
    <col min="10242" max="10242" width="23.7109375" style="164" customWidth="1"/>
    <col min="10243" max="10247" width="10.7109375" style="164" customWidth="1"/>
    <col min="10248" max="10496" width="11.42578125" style="164"/>
    <col min="10497" max="10497" width="13.5703125" style="164" customWidth="1"/>
    <col min="10498" max="10498" width="23.7109375" style="164" customWidth="1"/>
    <col min="10499" max="10503" width="10.7109375" style="164" customWidth="1"/>
    <col min="10504" max="10752" width="11.42578125" style="164"/>
    <col min="10753" max="10753" width="13.5703125" style="164" customWidth="1"/>
    <col min="10754" max="10754" width="23.7109375" style="164" customWidth="1"/>
    <col min="10755" max="10759" width="10.7109375" style="164" customWidth="1"/>
    <col min="10760" max="11008" width="11.42578125" style="164"/>
    <col min="11009" max="11009" width="13.5703125" style="164" customWidth="1"/>
    <col min="11010" max="11010" width="23.7109375" style="164" customWidth="1"/>
    <col min="11011" max="11015" width="10.7109375" style="164" customWidth="1"/>
    <col min="11016" max="11264" width="11.42578125" style="164"/>
    <col min="11265" max="11265" width="13.5703125" style="164" customWidth="1"/>
    <col min="11266" max="11266" width="23.7109375" style="164" customWidth="1"/>
    <col min="11267" max="11271" width="10.7109375" style="164" customWidth="1"/>
    <col min="11272" max="11520" width="11.42578125" style="164"/>
    <col min="11521" max="11521" width="13.5703125" style="164" customWidth="1"/>
    <col min="11522" max="11522" width="23.7109375" style="164" customWidth="1"/>
    <col min="11523" max="11527" width="10.7109375" style="164" customWidth="1"/>
    <col min="11528" max="11776" width="11.42578125" style="164"/>
    <col min="11777" max="11777" width="13.5703125" style="164" customWidth="1"/>
    <col min="11778" max="11778" width="23.7109375" style="164" customWidth="1"/>
    <col min="11779" max="11783" width="10.7109375" style="164" customWidth="1"/>
    <col min="11784" max="12032" width="11.42578125" style="164"/>
    <col min="12033" max="12033" width="13.5703125" style="164" customWidth="1"/>
    <col min="12034" max="12034" width="23.7109375" style="164" customWidth="1"/>
    <col min="12035" max="12039" width="10.7109375" style="164" customWidth="1"/>
    <col min="12040" max="12288" width="11.42578125" style="164"/>
    <col min="12289" max="12289" width="13.5703125" style="164" customWidth="1"/>
    <col min="12290" max="12290" width="23.7109375" style="164" customWidth="1"/>
    <col min="12291" max="12295" width="10.7109375" style="164" customWidth="1"/>
    <col min="12296" max="12544" width="11.42578125" style="164"/>
    <col min="12545" max="12545" width="13.5703125" style="164" customWidth="1"/>
    <col min="12546" max="12546" width="23.7109375" style="164" customWidth="1"/>
    <col min="12547" max="12551" width="10.7109375" style="164" customWidth="1"/>
    <col min="12552" max="12800" width="11.42578125" style="164"/>
    <col min="12801" max="12801" width="13.5703125" style="164" customWidth="1"/>
    <col min="12802" max="12802" width="23.7109375" style="164" customWidth="1"/>
    <col min="12803" max="12807" width="10.7109375" style="164" customWidth="1"/>
    <col min="12808" max="13056" width="11.42578125" style="164"/>
    <col min="13057" max="13057" width="13.5703125" style="164" customWidth="1"/>
    <col min="13058" max="13058" width="23.7109375" style="164" customWidth="1"/>
    <col min="13059" max="13063" width="10.7109375" style="164" customWidth="1"/>
    <col min="13064" max="13312" width="11.42578125" style="164"/>
    <col min="13313" max="13313" width="13.5703125" style="164" customWidth="1"/>
    <col min="13314" max="13314" width="23.7109375" style="164" customWidth="1"/>
    <col min="13315" max="13319" width="10.7109375" style="164" customWidth="1"/>
    <col min="13320" max="13568" width="11.42578125" style="164"/>
    <col min="13569" max="13569" width="13.5703125" style="164" customWidth="1"/>
    <col min="13570" max="13570" width="23.7109375" style="164" customWidth="1"/>
    <col min="13571" max="13575" width="10.7109375" style="164" customWidth="1"/>
    <col min="13576" max="13824" width="11.42578125" style="164"/>
    <col min="13825" max="13825" width="13.5703125" style="164" customWidth="1"/>
    <col min="13826" max="13826" width="23.7109375" style="164" customWidth="1"/>
    <col min="13827" max="13831" width="10.7109375" style="164" customWidth="1"/>
    <col min="13832" max="14080" width="11.42578125" style="164"/>
    <col min="14081" max="14081" width="13.5703125" style="164" customWidth="1"/>
    <col min="14082" max="14082" width="23.7109375" style="164" customWidth="1"/>
    <col min="14083" max="14087" width="10.7109375" style="164" customWidth="1"/>
    <col min="14088" max="14336" width="11.42578125" style="164"/>
    <col min="14337" max="14337" width="13.5703125" style="164" customWidth="1"/>
    <col min="14338" max="14338" width="23.7109375" style="164" customWidth="1"/>
    <col min="14339" max="14343" width="10.7109375" style="164" customWidth="1"/>
    <col min="14344" max="14592" width="11.42578125" style="164"/>
    <col min="14593" max="14593" width="13.5703125" style="164" customWidth="1"/>
    <col min="14594" max="14594" width="23.7109375" style="164" customWidth="1"/>
    <col min="14595" max="14599" width="10.7109375" style="164" customWidth="1"/>
    <col min="14600" max="14848" width="11.42578125" style="164"/>
    <col min="14849" max="14849" width="13.5703125" style="164" customWidth="1"/>
    <col min="14850" max="14850" width="23.7109375" style="164" customWidth="1"/>
    <col min="14851" max="14855" width="10.7109375" style="164" customWidth="1"/>
    <col min="14856" max="15104" width="11.42578125" style="164"/>
    <col min="15105" max="15105" width="13.5703125" style="164" customWidth="1"/>
    <col min="15106" max="15106" width="23.7109375" style="164" customWidth="1"/>
    <col min="15107" max="15111" width="10.7109375" style="164" customWidth="1"/>
    <col min="15112" max="15360" width="11.42578125" style="164"/>
    <col min="15361" max="15361" width="13.5703125" style="164" customWidth="1"/>
    <col min="15362" max="15362" width="23.7109375" style="164" customWidth="1"/>
    <col min="15363" max="15367" width="10.7109375" style="164" customWidth="1"/>
    <col min="15368" max="15616" width="11.42578125" style="164"/>
    <col min="15617" max="15617" width="13.5703125" style="164" customWidth="1"/>
    <col min="15618" max="15618" width="23.7109375" style="164" customWidth="1"/>
    <col min="15619" max="15623" width="10.7109375" style="164" customWidth="1"/>
    <col min="15624" max="15872" width="11.42578125" style="164"/>
    <col min="15873" max="15873" width="13.5703125" style="164" customWidth="1"/>
    <col min="15874" max="15874" width="23.7109375" style="164" customWidth="1"/>
    <col min="15875" max="15879" width="10.7109375" style="164" customWidth="1"/>
    <col min="15880" max="16128" width="11.42578125" style="164"/>
    <col min="16129" max="16129" width="13.5703125" style="164" customWidth="1"/>
    <col min="16130" max="16130" width="23.7109375" style="164" customWidth="1"/>
    <col min="16131" max="16135" width="10.7109375" style="164" customWidth="1"/>
    <col min="16136" max="16384" width="11.42578125" style="164"/>
  </cols>
  <sheetData>
    <row r="1" spans="2:10" ht="15" customHeight="1" x14ac:dyDescent="0.25">
      <c r="B1" s="165"/>
    </row>
    <row r="2" spans="2:10" ht="15" customHeight="1" x14ac:dyDescent="0.25">
      <c r="B2" s="165"/>
    </row>
    <row r="3" spans="2:10" ht="15" customHeight="1" x14ac:dyDescent="0.25">
      <c r="B3" s="165"/>
    </row>
    <row r="4" spans="2:10" ht="15" customHeight="1" x14ac:dyDescent="0.25">
      <c r="B4" s="165"/>
    </row>
    <row r="5" spans="2:10" ht="36" customHeight="1" x14ac:dyDescent="0.25">
      <c r="B5" s="116" t="s">
        <v>149</v>
      </c>
      <c r="C5" s="116"/>
      <c r="D5" s="116"/>
      <c r="E5" s="116"/>
      <c r="F5" s="116"/>
      <c r="G5" s="116"/>
    </row>
    <row r="6" spans="2:10" ht="18" customHeight="1" x14ac:dyDescent="0.25">
      <c r="B6" s="116" t="str">
        <f>actualizaciones!A2</f>
        <v>acum. febrero 2014</v>
      </c>
      <c r="C6" s="116"/>
      <c r="D6" s="116"/>
      <c r="E6" s="116"/>
      <c r="F6" s="116"/>
      <c r="G6" s="116"/>
      <c r="J6" s="178"/>
    </row>
    <row r="7" spans="2:10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2:10" ht="15" customHeight="1" x14ac:dyDescent="0.2">
      <c r="B8" s="166" t="str">
        <f>'Nacionalidad-Zona (datos)'!B8</f>
        <v>Reino Unido</v>
      </c>
      <c r="C8" s="174">
        <f>'Nacionalidad-Zona (datos)'!C8/'Nacionalidad-Zona (datos)'!C$30</f>
        <v>0.29489109755704324</v>
      </c>
      <c r="D8" s="175">
        <f>'Nacionalidad-Zona (datos)'!D8/'Nacionalidad-Zona (datos)'!D$30</f>
        <v>5.7840616966580979E-2</v>
      </c>
      <c r="E8" s="175">
        <f>'Nacionalidad-Zona (datos)'!E8/'Nacionalidad-Zona (datos)'!E$30</f>
        <v>8.8596941939370316E-2</v>
      </c>
      <c r="F8" s="175">
        <f>'Nacionalidad-Zona (datos)'!F8/'Nacionalidad-Zona (datos)'!F$30</f>
        <v>0.33035849614943236</v>
      </c>
      <c r="G8" s="175">
        <f>'Nacionalidad-Zona (datos)'!G8/'Nacionalidad-Zona (datos)'!G$30</f>
        <v>0.36596679150291994</v>
      </c>
    </row>
    <row r="9" spans="2:10" ht="15" customHeight="1" x14ac:dyDescent="0.2">
      <c r="B9" s="166" t="str">
        <f>'Nacionalidad-Zona (datos)'!B9</f>
        <v>España</v>
      </c>
      <c r="C9" s="174">
        <f>'Nacionalidad-Zona (datos)'!C9/'Nacionalidad-Zona (datos)'!C$30</f>
        <v>0.14439340309902546</v>
      </c>
      <c r="D9" s="175">
        <f>'Nacionalidad-Zona (datos)'!D9/'Nacionalidad-Zona (datos)'!D$30</f>
        <v>0.5972236503856041</v>
      </c>
      <c r="E9" s="175">
        <f>'Nacionalidad-Zona (datos)'!E9/'Nacionalidad-Zona (datos)'!E$30</f>
        <v>0.31669353838521641</v>
      </c>
      <c r="F9" s="175">
        <f>'Nacionalidad-Zona (datos)'!F9/'Nacionalidad-Zona (datos)'!F$30</f>
        <v>7.2983955366615907E-2</v>
      </c>
      <c r="G9" s="175">
        <f>'Nacionalidad-Zona (datos)'!G9/'Nacionalidad-Zona (datos)'!G$30</f>
        <v>4.9011798566216756E-2</v>
      </c>
    </row>
    <row r="10" spans="2:10" ht="15" customHeight="1" x14ac:dyDescent="0.2">
      <c r="B10" s="166" t="str">
        <f>'Nacionalidad-Zona (datos)'!B10</f>
        <v>Alemania</v>
      </c>
      <c r="C10" s="174">
        <f>'Nacionalidad-Zona (datos)'!C10/'Nacionalidad-Zona (datos)'!C$30</f>
        <v>0.1325295975037144</v>
      </c>
      <c r="D10" s="175">
        <f>'Nacionalidad-Zona (datos)'!D10/'Nacionalidad-Zona (datos)'!D$30</f>
        <v>5.2262210796915169E-2</v>
      </c>
      <c r="E10" s="175">
        <f>'Nacionalidad-Zona (datos)'!E10/'Nacionalidad-Zona (datos)'!E$30</f>
        <v>0.29801031165287645</v>
      </c>
      <c r="F10" s="175">
        <f>'Nacionalidad-Zona (datos)'!F10/'Nacionalidad-Zona (datos)'!F$30</f>
        <v>0.13817294714581635</v>
      </c>
      <c r="G10" s="175">
        <f>'Nacionalidad-Zona (datos)'!G10/'Nacionalidad-Zona (datos)'!G$30</f>
        <v>5.9344895722854715E-2</v>
      </c>
    </row>
    <row r="11" spans="2:10" ht="15" customHeight="1" x14ac:dyDescent="0.2">
      <c r="B11" s="166" t="str">
        <f>'Nacionalidad-Zona (datos)'!B11</f>
        <v>Países Nórdicos</v>
      </c>
      <c r="C11" s="174">
        <f>'Nacionalidad-Zona (datos)'!C11/'Nacionalidad-Zona (datos)'!C$30</f>
        <v>0.19580116033624451</v>
      </c>
      <c r="D11" s="175">
        <f>'Nacionalidad-Zona (datos)'!D11/'Nacionalidad-Zona (datos)'!D$30</f>
        <v>8.1876606683804629E-2</v>
      </c>
      <c r="E11" s="175">
        <f>'Nacionalidad-Zona (datos)'!E11/'Nacionalidad-Zona (datos)'!E$30</f>
        <v>0.17266703283074361</v>
      </c>
      <c r="F11" s="175">
        <f>'Nacionalidad-Zona (datos)'!F11/'Nacionalidad-Zona (datos)'!F$30</f>
        <v>0.17740759720247418</v>
      </c>
      <c r="G11" s="175">
        <f>'Nacionalidad-Zona (datos)'!G11/'Nacionalidad-Zona (datos)'!G$30</f>
        <v>0.29593233317637119</v>
      </c>
    </row>
    <row r="12" spans="2:10" ht="15" customHeight="1" x14ac:dyDescent="0.2">
      <c r="B12" s="166" t="str">
        <f>'Nacionalidad-Zona (datos)'!B12</f>
        <v>Suecia</v>
      </c>
      <c r="C12" s="174">
        <f>'Nacionalidad-Zona (datos)'!C12/'Nacionalidad-Zona (datos)'!C$30</f>
        <v>7.1976565077302004E-2</v>
      </c>
      <c r="D12" s="175">
        <f>'Nacionalidad-Zona (datos)'!D12/'Nacionalidad-Zona (datos)'!D$30</f>
        <v>3.2904884318766064E-2</v>
      </c>
      <c r="E12" s="175">
        <f>'Nacionalidad-Zona (datos)'!E12/'Nacionalidad-Zona (datos)'!E$30</f>
        <v>4.7589518258003935E-2</v>
      </c>
      <c r="F12" s="175">
        <f>'Nacionalidad-Zona (datos)'!F12/'Nacionalidad-Zona (datos)'!F$30</f>
        <v>6.5163730323130109E-2</v>
      </c>
      <c r="G12" s="175">
        <f>'Nacionalidad-Zona (datos)'!G12/'Nacionalidad-Zona (datos)'!G$30</f>
        <v>0.10649515251000084</v>
      </c>
    </row>
    <row r="13" spans="2:10" ht="15" customHeight="1" x14ac:dyDescent="0.2">
      <c r="B13" s="166" t="str">
        <f>'Nacionalidad-Zona (datos)'!B13</f>
        <v>Noruega</v>
      </c>
      <c r="C13" s="174">
        <f>'Nacionalidad-Zona (datos)'!C13/'Nacionalidad-Zona (datos)'!C$30</f>
        <v>4.6997586560141281E-2</v>
      </c>
      <c r="D13" s="175">
        <f>'Nacionalidad-Zona (datos)'!D13/'Nacionalidad-Zona (datos)'!D$30</f>
        <v>1.9408740359897172E-2</v>
      </c>
      <c r="E13" s="175">
        <f>'Nacionalidad-Zona (datos)'!E13/'Nacionalidad-Zona (datos)'!E$30</f>
        <v>2.8410198260130047E-2</v>
      </c>
      <c r="F13" s="175">
        <f>'Nacionalidad-Zona (datos)'!F13/'Nacionalidad-Zona (datos)'!F$30</f>
        <v>4.0508549198490083E-2</v>
      </c>
      <c r="G13" s="175">
        <f>'Nacionalidad-Zona (datos)'!G13/'Nacionalidad-Zona (datos)'!G$30</f>
        <v>8.094406132966013E-2</v>
      </c>
    </row>
    <row r="14" spans="2:10" ht="15" customHeight="1" x14ac:dyDescent="0.2">
      <c r="B14" s="166" t="str">
        <f>'Nacionalidad-Zona (datos)'!B14</f>
        <v>Finlandia</v>
      </c>
      <c r="C14" s="174">
        <f>'Nacionalidad-Zona (datos)'!C14/'Nacionalidad-Zona (datos)'!C$30</f>
        <v>4.3897072867032608E-2</v>
      </c>
      <c r="D14" s="175">
        <f>'Nacionalidad-Zona (datos)'!D14/'Nacionalidad-Zona (datos)'!D$30</f>
        <v>1.8817480719794343E-2</v>
      </c>
      <c r="E14" s="175">
        <f>'Nacionalidad-Zona (datos)'!E14/'Nacionalidad-Zona (datos)'!E$30</f>
        <v>7.5990857709820878E-2</v>
      </c>
      <c r="F14" s="175">
        <f>'Nacionalidad-Zona (datos)'!F14/'Nacionalidad-Zona (datos)'!F$30</f>
        <v>3.4045225223924766E-2</v>
      </c>
      <c r="G14" s="175">
        <f>'Nacionalidad-Zona (datos)'!G14/'Nacionalidad-Zona (datos)'!G$30</f>
        <v>6.0968793870554636E-2</v>
      </c>
    </row>
    <row r="15" spans="2:10" ht="15" customHeight="1" x14ac:dyDescent="0.2">
      <c r="B15" s="166" t="str">
        <f>'Nacionalidad-Zona (datos)'!B15</f>
        <v>Dinamarca</v>
      </c>
      <c r="C15" s="174">
        <f>'Nacionalidad-Zona (datos)'!C15/'Nacionalidad-Zona (datos)'!C$30</f>
        <v>3.2929935831768606E-2</v>
      </c>
      <c r="D15" s="175">
        <f>'Nacionalidad-Zona (datos)'!D15/'Nacionalidad-Zona (datos)'!D$30</f>
        <v>1.0745501285347044E-2</v>
      </c>
      <c r="E15" s="175">
        <f>'Nacionalidad-Zona (datos)'!E15/'Nacionalidad-Zona (datos)'!E$30</f>
        <v>2.0676458602788751E-2</v>
      </c>
      <c r="F15" s="175">
        <f>'Nacionalidad-Zona (datos)'!F15/'Nacionalidad-Zona (datos)'!F$30</f>
        <v>3.7690092456929218E-2</v>
      </c>
      <c r="G15" s="175">
        <f>'Nacionalidad-Zona (datos)'!G15/'Nacionalidad-Zona (datos)'!G$30</f>
        <v>4.7524325466155586E-2</v>
      </c>
    </row>
    <row r="16" spans="2:10" ht="15" customHeight="1" x14ac:dyDescent="0.2">
      <c r="B16" s="166" t="str">
        <f>'Nacionalidad-Zona (datos)'!B16</f>
        <v>Rusia</v>
      </c>
      <c r="C16" s="174">
        <f>'Nacionalidad-Zona (datos)'!C16/'Nacionalidad-Zona (datos)'!C$30</f>
        <v>3.1043583300881292E-2</v>
      </c>
      <c r="D16" s="175">
        <f>'Nacionalidad-Zona (datos)'!D16/'Nacionalidad-Zona (datos)'!D$30</f>
        <v>2.020565552699229E-2</v>
      </c>
      <c r="E16" s="175">
        <f>'Nacionalidad-Zona (datos)'!E16/'Nacionalidad-Zona (datos)'!E$30</f>
        <v>1.5742102372388867E-2</v>
      </c>
      <c r="F16" s="175">
        <f>'Nacionalidad-Zona (datos)'!F16/'Nacionalidad-Zona (datos)'!F$30</f>
        <v>4.4756082597743795E-2</v>
      </c>
      <c r="G16" s="175">
        <f>'Nacionalidad-Zona (datos)'!G16/'Nacionalidad-Zona (datos)'!G$30</f>
        <v>2.2800586187624049E-2</v>
      </c>
    </row>
    <row r="17" spans="2:11" ht="15" customHeight="1" x14ac:dyDescent="0.2">
      <c r="B17" s="166" t="str">
        <f>'Nacionalidad-Zona (datos)'!B17</f>
        <v>Holanda</v>
      </c>
      <c r="C17" s="174">
        <f>'Nacionalidad-Zona (datos)'!C17/'Nacionalidad-Zona (datos)'!C$30</f>
        <v>3.0440843438940962E-2</v>
      </c>
      <c r="D17" s="175">
        <f>'Nacionalidad-Zona (datos)'!D17/'Nacionalidad-Zona (datos)'!D$30</f>
        <v>8.5861182519280203E-3</v>
      </c>
      <c r="E17" s="175">
        <f>'Nacionalidad-Zona (datos)'!E17/'Nacionalidad-Zona (datos)'!E$30</f>
        <v>8.504455980581492E-3</v>
      </c>
      <c r="F17" s="175">
        <f>'Nacionalidad-Zona (datos)'!F17/'Nacionalidad-Zona (datos)'!F$30</f>
        <v>4.1392700160951562E-2</v>
      </c>
      <c r="G17" s="175">
        <f>'Nacionalidad-Zona (datos)'!G17/'Nacionalidad-Zona (datos)'!G$30</f>
        <v>3.8713907873485574E-2</v>
      </c>
    </row>
    <row r="18" spans="2:11" ht="15" customHeight="1" x14ac:dyDescent="0.2">
      <c r="B18" s="166" t="str">
        <f>'Nacionalidad-Zona (datos)'!B18</f>
        <v>Francia</v>
      </c>
      <c r="C18" s="174">
        <f>'Nacionalidad-Zona (datos)'!C18/'Nacionalidad-Zona (datos)'!C$30</f>
        <v>3.1783985970795639E-2</v>
      </c>
      <c r="D18" s="175">
        <f>'Nacionalidad-Zona (datos)'!D18/'Nacionalidad-Zona (datos)'!D$30</f>
        <v>3.2853470437017994E-2</v>
      </c>
      <c r="E18" s="175">
        <f>'Nacionalidad-Zona (datos)'!E18/'Nacionalidad-Zona (datos)'!E$30</f>
        <v>2.5415921050300314E-2</v>
      </c>
      <c r="F18" s="175">
        <f>'Nacionalidad-Zona (datos)'!F18/'Nacionalidad-Zona (datos)'!F$30</f>
        <v>3.3770957986589772E-2</v>
      </c>
      <c r="G18" s="175">
        <f>'Nacionalidad-Zona (datos)'!G18/'Nacionalidad-Zona (datos)'!G$30</f>
        <v>2.0076486042837464E-2</v>
      </c>
    </row>
    <row r="19" spans="2:11" ht="15" customHeight="1" x14ac:dyDescent="0.2">
      <c r="B19" s="166" t="str">
        <f>'Nacionalidad-Zona (datos)'!B19</f>
        <v>Bélgica</v>
      </c>
      <c r="C19" s="174">
        <f>'Nacionalidad-Zona (datos)'!C19/'Nacionalidad-Zona (datos)'!C$30</f>
        <v>2.9284971934150049E-2</v>
      </c>
      <c r="D19" s="175">
        <f>'Nacionalidad-Zona (datos)'!D19/'Nacionalidad-Zona (datos)'!D$30</f>
        <v>8.7917737789203077E-3</v>
      </c>
      <c r="E19" s="175">
        <f>'Nacionalidad-Zona (datos)'!E19/'Nacionalidad-Zona (datos)'!E$30</f>
        <v>3.8004287663223543E-3</v>
      </c>
      <c r="F19" s="175">
        <f>'Nacionalidad-Zona (datos)'!F19/'Nacionalidad-Zona (datos)'!F$30</f>
        <v>4.5409271676133699E-2</v>
      </c>
      <c r="G19" s="175">
        <f>'Nacionalidad-Zona (datos)'!G19/'Nacionalidad-Zona (datos)'!G$30</f>
        <v>3.4599152404381446E-2</v>
      </c>
    </row>
    <row r="20" spans="2:11" ht="15" customHeight="1" x14ac:dyDescent="0.2">
      <c r="B20" s="166" t="str">
        <f>'Nacionalidad-Zona (datos)'!B20</f>
        <v>Países del Este</v>
      </c>
      <c r="C20" s="174">
        <f>'Nacionalidad-Zona (datos)'!C20/'Nacionalidad-Zona (datos)'!C$30</f>
        <v>2.0121093662798052E-2</v>
      </c>
      <c r="D20" s="175">
        <f>'Nacionalidad-Zona (datos)'!D20/'Nacionalidad-Zona (datos)'!D$30</f>
        <v>1.1516709511568123E-2</v>
      </c>
      <c r="E20" s="175">
        <f>'Nacionalidad-Zona (datos)'!E20/'Nacionalidad-Zona (datos)'!E$30</f>
        <v>7.928633440229621E-3</v>
      </c>
      <c r="F20" s="175">
        <f>'Nacionalidad-Zona (datos)'!F20/'Nacionalidad-Zona (datos)'!F$30</f>
        <v>2.5564593543171827E-2</v>
      </c>
      <c r="G20" s="175">
        <f>'Nacionalidad-Zona (datos)'!G20/'Nacionalidad-Zona (datos)'!G$30</f>
        <v>1.9169919597238051E-2</v>
      </c>
    </row>
    <row r="21" spans="2:11" ht="15" customHeight="1" x14ac:dyDescent="0.2">
      <c r="B21" s="166" t="str">
        <f>'Nacionalidad-Zona (datos)'!B21</f>
        <v>Italia</v>
      </c>
      <c r="C21" s="174">
        <f>'Nacionalidad-Zona (datos)'!C21/'Nacionalidad-Zona (datos)'!C$30</f>
        <v>2.2338581056109377E-2</v>
      </c>
      <c r="D21" s="175">
        <f>'Nacionalidad-Zona (datos)'!D21/'Nacionalidad-Zona (datos)'!D$30</f>
        <v>3.3264781491002572E-2</v>
      </c>
      <c r="E21" s="175">
        <f>'Nacionalidad-Zona (datos)'!E21/'Nacionalidad-Zona (datos)'!E$30</f>
        <v>8.4867383639552815E-3</v>
      </c>
      <c r="F21" s="175">
        <f>'Nacionalidad-Zona (datos)'!F21/'Nacionalidad-Zona (datos)'!F$30</f>
        <v>2.3204451790315481E-2</v>
      </c>
      <c r="G21" s="175">
        <f>'Nacionalidad-Zona (datos)'!G21/'Nacionalidad-Zona (datos)'!G$30</f>
        <v>3.120612944536617E-2</v>
      </c>
    </row>
    <row r="22" spans="2:11" ht="15" customHeight="1" x14ac:dyDescent="0.2">
      <c r="B22" s="166" t="str">
        <f>'Nacionalidad-Zona (datos)'!B22</f>
        <v>Irlanda</v>
      </c>
      <c r="C22" s="174">
        <f>'Nacionalidad-Zona (datos)'!C22/'Nacionalidad-Zona (datos)'!C$30</f>
        <v>1.3990757988783582E-2</v>
      </c>
      <c r="D22" s="175">
        <f>'Nacionalidad-Zona (datos)'!D22/'Nacionalidad-Zona (datos)'!D$30</f>
        <v>7.1979434447300775E-3</v>
      </c>
      <c r="E22" s="175">
        <f>'Nacionalidad-Zona (datos)'!E22/'Nacionalidad-Zona (datos)'!E$30</f>
        <v>5.988554419659467E-3</v>
      </c>
      <c r="F22" s="175">
        <f>'Nacionalidad-Zona (datos)'!F22/'Nacionalidad-Zona (datos)'!F$30</f>
        <v>1.450007578436821E-2</v>
      </c>
      <c r="G22" s="175">
        <f>'Nacionalidad-Zona (datos)'!G22/'Nacionalidad-Zona (datos)'!G$30</f>
        <v>2.1563959142898634E-2</v>
      </c>
    </row>
    <row r="23" spans="2:11" ht="15" customHeight="1" x14ac:dyDescent="0.2">
      <c r="B23" s="166" t="str">
        <f>'Nacionalidad-Zona (datos)'!B23</f>
        <v>Suiza</v>
      </c>
      <c r="C23" s="174">
        <f>'Nacionalidad-Zona (datos)'!C23/'Nacionalidad-Zona (datos)'!C$30</f>
        <v>1.0051865393058322E-2</v>
      </c>
      <c r="D23" s="175">
        <f>'Nacionalidad-Zona (datos)'!D23/'Nacionalidad-Zona (datos)'!D$30</f>
        <v>1.0231362467866325E-2</v>
      </c>
      <c r="E23" s="175">
        <f>'Nacionalidad-Zona (datos)'!E23/'Nacionalidad-Zona (datos)'!E$30</f>
        <v>5.6696373203876617E-3</v>
      </c>
      <c r="F23" s="175">
        <f>'Nacionalidad-Zona (datos)'!F23/'Nacionalidad-Zona (datos)'!F$30</f>
        <v>1.3190088848149779E-2</v>
      </c>
      <c r="G23" s="175">
        <f>'Nacionalidad-Zona (datos)'!G23/'Nacionalidad-Zona (datos)'!G$30</f>
        <v>7.8466406432220956E-3</v>
      </c>
    </row>
    <row r="24" spans="2:11" ht="15" customHeight="1" x14ac:dyDescent="0.2">
      <c r="B24" s="166" t="str">
        <f>'Nacionalidad-Zona (datos)'!B24</f>
        <v>Austria</v>
      </c>
      <c r="C24" s="174">
        <f>'Nacionalidad-Zona (datos)'!C24/'Nacionalidad-Zona (datos)'!C$30</f>
        <v>9.0510195729228415E-3</v>
      </c>
      <c r="D24" s="175">
        <f>'Nacionalidad-Zona (datos)'!D24/'Nacionalidad-Zona (datos)'!D$30</f>
        <v>5.8097686375321337E-3</v>
      </c>
      <c r="E24" s="175">
        <f>'Nacionalidad-Zona (datos)'!E24/'Nacionalidad-Zona (datos)'!E$30</f>
        <v>8.8942435463581441E-3</v>
      </c>
      <c r="F24" s="175">
        <f>'Nacionalidad-Zona (datos)'!F24/'Nacionalidad-Zona (datos)'!F$30</f>
        <v>1.2197674502529754E-2</v>
      </c>
      <c r="G24" s="175">
        <f>'Nacionalidad-Zona (datos)'!G24/'Nacionalidad-Zona (datos)'!G$30</f>
        <v>8.0754826586161219E-3</v>
      </c>
    </row>
    <row r="25" spans="2:11" ht="15" customHeight="1" x14ac:dyDescent="0.2">
      <c r="B25" s="166" t="str">
        <f>'Nacionalidad-Zona (datos)'!B25</f>
        <v>Resto de Europa</v>
      </c>
      <c r="C25" s="174">
        <f>'Nacionalidad-Zona (datos)'!C25/'Nacionalidad-Zona (datos)'!C$30</f>
        <v>2.0100010169684913E-2</v>
      </c>
      <c r="D25" s="175">
        <f>'Nacionalidad-Zona (datos)'!D25/'Nacionalidad-Zona (datos)'!D$30</f>
        <v>2.1568123393316194E-2</v>
      </c>
      <c r="E25" s="175">
        <f>'Nacionalidad-Zona (datos)'!E25/'Nacionalidad-Zona (datos)'!E$30</f>
        <v>2.056129409471838E-2</v>
      </c>
      <c r="F25" s="175">
        <f>'Nacionalidad-Zona (datos)'!F25/'Nacionalidad-Zona (datos)'!F$30</f>
        <v>2.1656285411148241E-2</v>
      </c>
      <c r="G25" s="175">
        <f>'Nacionalidad-Zona (datos)'!G25/'Nacionalidad-Zona (datos)'!G$30</f>
        <v>1.1992201768244649E-2</v>
      </c>
    </row>
    <row r="26" spans="2:11" ht="15" customHeight="1" x14ac:dyDescent="0.2">
      <c r="B26" s="166" t="str">
        <f>'Nacionalidad-Zona (datos)'!B26</f>
        <v>Usa</v>
      </c>
      <c r="C26" s="174">
        <f>'Nacionalidad-Zona (datos)'!C26/'Nacionalidad-Zona (datos)'!C$30</f>
        <v>2.703647940390764E-3</v>
      </c>
      <c r="D26" s="175">
        <f>'Nacionalidad-Zona (datos)'!D26/'Nacionalidad-Zona (datos)'!D$30</f>
        <v>1.1516709511568123E-2</v>
      </c>
      <c r="E26" s="175">
        <f>'Nacionalidad-Zona (datos)'!E26/'Nacionalidad-Zona (datos)'!E$30</f>
        <v>2.0020906787618928E-3</v>
      </c>
      <c r="F26" s="175">
        <f>'Nacionalidad-Zona (datos)'!F26/'Nacionalidad-Zona (datos)'!F$30</f>
        <v>1.8693477492042641E-3</v>
      </c>
      <c r="G26" s="175">
        <f>'Nacionalidad-Zona (datos)'!G26/'Nacionalidad-Zona (datos)'!G$30</f>
        <v>1.0825987651332785E-3</v>
      </c>
    </row>
    <row r="27" spans="2:11" ht="15" customHeight="1" x14ac:dyDescent="0.2">
      <c r="B27" s="166" t="str">
        <f>'Nacionalidad-Zona (datos)'!B27</f>
        <v>Resto de América</v>
      </c>
      <c r="C27" s="174">
        <f>'Nacionalidad-Zona (datos)'!C27/'Nacionalidad-Zona (datos)'!C$30</f>
        <v>2.4717295161462349E-3</v>
      </c>
      <c r="D27" s="175">
        <f>'Nacionalidad-Zona (datos)'!D27/'Nacionalidad-Zona (datos)'!D$30</f>
        <v>1.5655526992287918E-2</v>
      </c>
      <c r="E27" s="175">
        <f>'Nacionalidad-Zona (datos)'!E27/'Nacionalidad-Zona (datos)'!E$30</f>
        <v>2.7993834269414079E-3</v>
      </c>
      <c r="F27" s="175">
        <f>'Nacionalidad-Zona (datos)'!F27/'Nacionalidad-Zona (datos)'!F$30</f>
        <v>1.0176758016903523E-3</v>
      </c>
      <c r="G27" s="175">
        <f>'Nacionalidad-Zona (datos)'!G27/'Nacionalidad-Zona (datos)'!G$30</f>
        <v>1.7075134994785043E-3</v>
      </c>
    </row>
    <row r="28" spans="2:11" ht="15" customHeight="1" x14ac:dyDescent="0.2">
      <c r="B28" s="166" t="str">
        <f>'Nacionalidad-Zona (datos)'!B28</f>
        <v>Resto del Mundo</v>
      </c>
      <c r="C28" s="174">
        <f>'Nacionalidad-Zona (datos)'!C28/'Nacionalidad-Zona (datos)'!C$30</f>
        <v>9.0026515593103467E-3</v>
      </c>
      <c r="D28" s="175">
        <f>'Nacionalidad-Zona (datos)'!D28/'Nacionalidad-Zona (datos)'!D$30</f>
        <v>2.3598971722365039E-2</v>
      </c>
      <c r="E28" s="175">
        <f>'Nacionalidad-Zona (datos)'!E28/'Nacionalidad-Zona (datos)'!E$30</f>
        <v>8.2386917311883211E-3</v>
      </c>
      <c r="F28" s="175">
        <f>'Nacionalidad-Zona (datos)'!F28/'Nacionalidad-Zona (datos)'!F$30</f>
        <v>2.547798283664499E-3</v>
      </c>
      <c r="G28" s="175">
        <f>'Nacionalidad-Zona (datos)'!G28/'Nacionalidad-Zona (datos)'!G$30</f>
        <v>1.0909603003111371E-2</v>
      </c>
    </row>
    <row r="29" spans="2:11" ht="15" customHeight="1" x14ac:dyDescent="0.25">
      <c r="B29" s="119" t="s">
        <v>146</v>
      </c>
      <c r="C29" s="176">
        <f>'Nacionalidad-Zona (datos)'!C29/'Nacionalidad-Zona (datos)'!C$30</f>
        <v>0.85560659690097451</v>
      </c>
      <c r="D29" s="176">
        <f>'Nacionalidad-Zona (datos)'!D29/'Nacionalidad-Zona (datos)'!D$30</f>
        <v>0.4027763496143959</v>
      </c>
      <c r="E29" s="176">
        <f>'Nacionalidad-Zona (datos)'!E29/'Nacionalidad-Zona (datos)'!E$30</f>
        <v>0.68330646161478359</v>
      </c>
      <c r="F29" s="176">
        <f>'Nacionalidad-Zona (datos)'!F29/'Nacionalidad-Zona (datos)'!F$30</f>
        <v>0.92701604463338405</v>
      </c>
      <c r="G29" s="176">
        <f>'Nacionalidad-Zona (datos)'!G29/'Nacionalidad-Zona (datos)'!G$30</f>
        <v>0.95098820143378326</v>
      </c>
    </row>
    <row r="30" spans="2:11" ht="15" customHeight="1" x14ac:dyDescent="0.25">
      <c r="B30" s="76" t="s">
        <v>98</v>
      </c>
      <c r="C30" s="177">
        <f>'Nacionalidad-Zona (datos)'!C30/'Nacionalidad-Zona (datos)'!C$30</f>
        <v>1</v>
      </c>
      <c r="D30" s="177">
        <f>'Nacionalidad-Zona (datos)'!D30/'Nacionalidad-Zona (datos)'!D$30</f>
        <v>1</v>
      </c>
      <c r="E30" s="177">
        <f>'Nacionalidad-Zona (datos)'!E30/'Nacionalidad-Zona (datos)'!E$30</f>
        <v>1</v>
      </c>
      <c r="F30" s="177">
        <f>'Nacionalidad-Zona (datos)'!F30/'Nacionalidad-Zona (datos)'!F$30</f>
        <v>1</v>
      </c>
      <c r="G30" s="177">
        <f>'Nacionalidad-Zona (datos)'!G30/'Nacionalidad-Zona (datos)'!G$30</f>
        <v>1</v>
      </c>
      <c r="H30" s="173"/>
      <c r="I30" s="173"/>
      <c r="J30" s="173"/>
      <c r="K30" s="173"/>
    </row>
    <row r="31" spans="2:11" ht="15" customHeight="1" x14ac:dyDescent="0.25">
      <c r="B31" s="60" t="s">
        <v>75</v>
      </c>
      <c r="C31" s="83"/>
      <c r="D31" s="83"/>
      <c r="E31" s="83"/>
      <c r="F31" s="83"/>
      <c r="G31" s="83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H68"/>
  <sheetViews>
    <sheetView showGridLines="0" showRowColHeaders="0" showOutlineSymbols="0" zoomScaleNormal="100" workbookViewId="0">
      <selection activeCell="K7" sqref="K7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249" width="11.42578125" style="2"/>
    <col min="250" max="250" width="14.7109375" style="2" customWidth="1"/>
    <col min="251" max="251" width="26.85546875" style="2" customWidth="1"/>
    <col min="252" max="252" width="12.7109375" style="2" customWidth="1"/>
    <col min="253" max="253" width="10.5703125" style="2" customWidth="1"/>
    <col min="254" max="254" width="12.7109375" style="2" customWidth="1"/>
    <col min="255" max="255" width="10.7109375" style="2" customWidth="1"/>
    <col min="256" max="256" width="10.5703125" style="2" customWidth="1"/>
    <col min="257" max="257" width="9.28515625" style="2" customWidth="1"/>
    <col min="258" max="505" width="11.42578125" style="2"/>
    <col min="506" max="506" width="14.7109375" style="2" customWidth="1"/>
    <col min="507" max="507" width="26.85546875" style="2" customWidth="1"/>
    <col min="508" max="508" width="12.7109375" style="2" customWidth="1"/>
    <col min="509" max="509" width="10.5703125" style="2" customWidth="1"/>
    <col min="510" max="510" width="12.7109375" style="2" customWidth="1"/>
    <col min="511" max="511" width="10.7109375" style="2" customWidth="1"/>
    <col min="512" max="512" width="10.5703125" style="2" customWidth="1"/>
    <col min="513" max="513" width="9.28515625" style="2" customWidth="1"/>
    <col min="514" max="761" width="11.42578125" style="2"/>
    <col min="762" max="762" width="14.7109375" style="2" customWidth="1"/>
    <col min="763" max="763" width="26.85546875" style="2" customWidth="1"/>
    <col min="764" max="764" width="12.7109375" style="2" customWidth="1"/>
    <col min="765" max="765" width="10.5703125" style="2" customWidth="1"/>
    <col min="766" max="766" width="12.7109375" style="2" customWidth="1"/>
    <col min="767" max="767" width="10.7109375" style="2" customWidth="1"/>
    <col min="768" max="768" width="10.5703125" style="2" customWidth="1"/>
    <col min="769" max="769" width="9.28515625" style="2" customWidth="1"/>
    <col min="770" max="1017" width="11.42578125" style="2"/>
    <col min="1018" max="1018" width="14.7109375" style="2" customWidth="1"/>
    <col min="1019" max="1019" width="26.85546875" style="2" customWidth="1"/>
    <col min="1020" max="1020" width="12.7109375" style="2" customWidth="1"/>
    <col min="1021" max="1021" width="10.5703125" style="2" customWidth="1"/>
    <col min="1022" max="1022" width="12.7109375" style="2" customWidth="1"/>
    <col min="1023" max="1023" width="10.7109375" style="2" customWidth="1"/>
    <col min="1024" max="1024" width="10.5703125" style="2" customWidth="1"/>
    <col min="1025" max="1025" width="9.28515625" style="2" customWidth="1"/>
    <col min="1026" max="1273" width="11.42578125" style="2"/>
    <col min="1274" max="1274" width="14.7109375" style="2" customWidth="1"/>
    <col min="1275" max="1275" width="26.85546875" style="2" customWidth="1"/>
    <col min="1276" max="1276" width="12.7109375" style="2" customWidth="1"/>
    <col min="1277" max="1277" width="10.5703125" style="2" customWidth="1"/>
    <col min="1278" max="1278" width="12.7109375" style="2" customWidth="1"/>
    <col min="1279" max="1279" width="10.7109375" style="2" customWidth="1"/>
    <col min="1280" max="1280" width="10.5703125" style="2" customWidth="1"/>
    <col min="1281" max="1281" width="9.28515625" style="2" customWidth="1"/>
    <col min="1282" max="1529" width="11.42578125" style="2"/>
    <col min="1530" max="1530" width="14.7109375" style="2" customWidth="1"/>
    <col min="1531" max="1531" width="26.85546875" style="2" customWidth="1"/>
    <col min="1532" max="1532" width="12.7109375" style="2" customWidth="1"/>
    <col min="1533" max="1533" width="10.5703125" style="2" customWidth="1"/>
    <col min="1534" max="1534" width="12.7109375" style="2" customWidth="1"/>
    <col min="1535" max="1535" width="10.7109375" style="2" customWidth="1"/>
    <col min="1536" max="1536" width="10.5703125" style="2" customWidth="1"/>
    <col min="1537" max="1537" width="9.28515625" style="2" customWidth="1"/>
    <col min="1538" max="1785" width="11.42578125" style="2"/>
    <col min="1786" max="1786" width="14.7109375" style="2" customWidth="1"/>
    <col min="1787" max="1787" width="26.85546875" style="2" customWidth="1"/>
    <col min="1788" max="1788" width="12.7109375" style="2" customWidth="1"/>
    <col min="1789" max="1789" width="10.5703125" style="2" customWidth="1"/>
    <col min="1790" max="1790" width="12.7109375" style="2" customWidth="1"/>
    <col min="1791" max="1791" width="10.7109375" style="2" customWidth="1"/>
    <col min="1792" max="1792" width="10.5703125" style="2" customWidth="1"/>
    <col min="1793" max="1793" width="9.28515625" style="2" customWidth="1"/>
    <col min="1794" max="2041" width="11.42578125" style="2"/>
    <col min="2042" max="2042" width="14.7109375" style="2" customWidth="1"/>
    <col min="2043" max="2043" width="26.85546875" style="2" customWidth="1"/>
    <col min="2044" max="2044" width="12.7109375" style="2" customWidth="1"/>
    <col min="2045" max="2045" width="10.5703125" style="2" customWidth="1"/>
    <col min="2046" max="2046" width="12.7109375" style="2" customWidth="1"/>
    <col min="2047" max="2047" width="10.7109375" style="2" customWidth="1"/>
    <col min="2048" max="2048" width="10.5703125" style="2" customWidth="1"/>
    <col min="2049" max="2049" width="9.28515625" style="2" customWidth="1"/>
    <col min="2050" max="2297" width="11.42578125" style="2"/>
    <col min="2298" max="2298" width="14.7109375" style="2" customWidth="1"/>
    <col min="2299" max="2299" width="26.85546875" style="2" customWidth="1"/>
    <col min="2300" max="2300" width="12.7109375" style="2" customWidth="1"/>
    <col min="2301" max="2301" width="10.5703125" style="2" customWidth="1"/>
    <col min="2302" max="2302" width="12.7109375" style="2" customWidth="1"/>
    <col min="2303" max="2303" width="10.7109375" style="2" customWidth="1"/>
    <col min="2304" max="2304" width="10.5703125" style="2" customWidth="1"/>
    <col min="2305" max="2305" width="9.28515625" style="2" customWidth="1"/>
    <col min="2306" max="2553" width="11.42578125" style="2"/>
    <col min="2554" max="2554" width="14.7109375" style="2" customWidth="1"/>
    <col min="2555" max="2555" width="26.85546875" style="2" customWidth="1"/>
    <col min="2556" max="2556" width="12.7109375" style="2" customWidth="1"/>
    <col min="2557" max="2557" width="10.5703125" style="2" customWidth="1"/>
    <col min="2558" max="2558" width="12.7109375" style="2" customWidth="1"/>
    <col min="2559" max="2559" width="10.7109375" style="2" customWidth="1"/>
    <col min="2560" max="2560" width="10.5703125" style="2" customWidth="1"/>
    <col min="2561" max="2561" width="9.28515625" style="2" customWidth="1"/>
    <col min="2562" max="2809" width="11.42578125" style="2"/>
    <col min="2810" max="2810" width="14.7109375" style="2" customWidth="1"/>
    <col min="2811" max="2811" width="26.85546875" style="2" customWidth="1"/>
    <col min="2812" max="2812" width="12.7109375" style="2" customWidth="1"/>
    <col min="2813" max="2813" width="10.5703125" style="2" customWidth="1"/>
    <col min="2814" max="2814" width="12.7109375" style="2" customWidth="1"/>
    <col min="2815" max="2815" width="10.7109375" style="2" customWidth="1"/>
    <col min="2816" max="2816" width="10.5703125" style="2" customWidth="1"/>
    <col min="2817" max="2817" width="9.28515625" style="2" customWidth="1"/>
    <col min="2818" max="3065" width="11.42578125" style="2"/>
    <col min="3066" max="3066" width="14.7109375" style="2" customWidth="1"/>
    <col min="3067" max="3067" width="26.85546875" style="2" customWidth="1"/>
    <col min="3068" max="3068" width="12.7109375" style="2" customWidth="1"/>
    <col min="3069" max="3069" width="10.5703125" style="2" customWidth="1"/>
    <col min="3070" max="3070" width="12.7109375" style="2" customWidth="1"/>
    <col min="3071" max="3071" width="10.7109375" style="2" customWidth="1"/>
    <col min="3072" max="3072" width="10.5703125" style="2" customWidth="1"/>
    <col min="3073" max="3073" width="9.28515625" style="2" customWidth="1"/>
    <col min="3074" max="3321" width="11.42578125" style="2"/>
    <col min="3322" max="3322" width="14.7109375" style="2" customWidth="1"/>
    <col min="3323" max="3323" width="26.85546875" style="2" customWidth="1"/>
    <col min="3324" max="3324" width="12.7109375" style="2" customWidth="1"/>
    <col min="3325" max="3325" width="10.5703125" style="2" customWidth="1"/>
    <col min="3326" max="3326" width="12.7109375" style="2" customWidth="1"/>
    <col min="3327" max="3327" width="10.7109375" style="2" customWidth="1"/>
    <col min="3328" max="3328" width="10.5703125" style="2" customWidth="1"/>
    <col min="3329" max="3329" width="9.28515625" style="2" customWidth="1"/>
    <col min="3330" max="3577" width="11.42578125" style="2"/>
    <col min="3578" max="3578" width="14.7109375" style="2" customWidth="1"/>
    <col min="3579" max="3579" width="26.85546875" style="2" customWidth="1"/>
    <col min="3580" max="3580" width="12.7109375" style="2" customWidth="1"/>
    <col min="3581" max="3581" width="10.5703125" style="2" customWidth="1"/>
    <col min="3582" max="3582" width="12.7109375" style="2" customWidth="1"/>
    <col min="3583" max="3583" width="10.7109375" style="2" customWidth="1"/>
    <col min="3584" max="3584" width="10.5703125" style="2" customWidth="1"/>
    <col min="3585" max="3585" width="9.28515625" style="2" customWidth="1"/>
    <col min="3586" max="3833" width="11.42578125" style="2"/>
    <col min="3834" max="3834" width="14.7109375" style="2" customWidth="1"/>
    <col min="3835" max="3835" width="26.85546875" style="2" customWidth="1"/>
    <col min="3836" max="3836" width="12.7109375" style="2" customWidth="1"/>
    <col min="3837" max="3837" width="10.5703125" style="2" customWidth="1"/>
    <col min="3838" max="3838" width="12.7109375" style="2" customWidth="1"/>
    <col min="3839" max="3839" width="10.7109375" style="2" customWidth="1"/>
    <col min="3840" max="3840" width="10.5703125" style="2" customWidth="1"/>
    <col min="3841" max="3841" width="9.28515625" style="2" customWidth="1"/>
    <col min="3842" max="4089" width="11.42578125" style="2"/>
    <col min="4090" max="4090" width="14.7109375" style="2" customWidth="1"/>
    <col min="4091" max="4091" width="26.85546875" style="2" customWidth="1"/>
    <col min="4092" max="4092" width="12.7109375" style="2" customWidth="1"/>
    <col min="4093" max="4093" width="10.5703125" style="2" customWidth="1"/>
    <col min="4094" max="4094" width="12.7109375" style="2" customWidth="1"/>
    <col min="4095" max="4095" width="10.7109375" style="2" customWidth="1"/>
    <col min="4096" max="4096" width="10.5703125" style="2" customWidth="1"/>
    <col min="4097" max="4097" width="9.28515625" style="2" customWidth="1"/>
    <col min="4098" max="4345" width="11.42578125" style="2"/>
    <col min="4346" max="4346" width="14.7109375" style="2" customWidth="1"/>
    <col min="4347" max="4347" width="26.85546875" style="2" customWidth="1"/>
    <col min="4348" max="4348" width="12.7109375" style="2" customWidth="1"/>
    <col min="4349" max="4349" width="10.5703125" style="2" customWidth="1"/>
    <col min="4350" max="4350" width="12.7109375" style="2" customWidth="1"/>
    <col min="4351" max="4351" width="10.7109375" style="2" customWidth="1"/>
    <col min="4352" max="4352" width="10.5703125" style="2" customWidth="1"/>
    <col min="4353" max="4353" width="9.28515625" style="2" customWidth="1"/>
    <col min="4354" max="4601" width="11.42578125" style="2"/>
    <col min="4602" max="4602" width="14.7109375" style="2" customWidth="1"/>
    <col min="4603" max="4603" width="26.85546875" style="2" customWidth="1"/>
    <col min="4604" max="4604" width="12.7109375" style="2" customWidth="1"/>
    <col min="4605" max="4605" width="10.5703125" style="2" customWidth="1"/>
    <col min="4606" max="4606" width="12.7109375" style="2" customWidth="1"/>
    <col min="4607" max="4607" width="10.7109375" style="2" customWidth="1"/>
    <col min="4608" max="4608" width="10.5703125" style="2" customWidth="1"/>
    <col min="4609" max="4609" width="9.28515625" style="2" customWidth="1"/>
    <col min="4610" max="4857" width="11.42578125" style="2"/>
    <col min="4858" max="4858" width="14.7109375" style="2" customWidth="1"/>
    <col min="4859" max="4859" width="26.85546875" style="2" customWidth="1"/>
    <col min="4860" max="4860" width="12.7109375" style="2" customWidth="1"/>
    <col min="4861" max="4861" width="10.5703125" style="2" customWidth="1"/>
    <col min="4862" max="4862" width="12.7109375" style="2" customWidth="1"/>
    <col min="4863" max="4863" width="10.7109375" style="2" customWidth="1"/>
    <col min="4864" max="4864" width="10.5703125" style="2" customWidth="1"/>
    <col min="4865" max="4865" width="9.28515625" style="2" customWidth="1"/>
    <col min="4866" max="5113" width="11.42578125" style="2"/>
    <col min="5114" max="5114" width="14.7109375" style="2" customWidth="1"/>
    <col min="5115" max="5115" width="26.85546875" style="2" customWidth="1"/>
    <col min="5116" max="5116" width="12.7109375" style="2" customWidth="1"/>
    <col min="5117" max="5117" width="10.5703125" style="2" customWidth="1"/>
    <col min="5118" max="5118" width="12.7109375" style="2" customWidth="1"/>
    <col min="5119" max="5119" width="10.7109375" style="2" customWidth="1"/>
    <col min="5120" max="5120" width="10.5703125" style="2" customWidth="1"/>
    <col min="5121" max="5121" width="9.28515625" style="2" customWidth="1"/>
    <col min="5122" max="5369" width="11.42578125" style="2"/>
    <col min="5370" max="5370" width="14.7109375" style="2" customWidth="1"/>
    <col min="5371" max="5371" width="26.85546875" style="2" customWidth="1"/>
    <col min="5372" max="5372" width="12.7109375" style="2" customWidth="1"/>
    <col min="5373" max="5373" width="10.5703125" style="2" customWidth="1"/>
    <col min="5374" max="5374" width="12.7109375" style="2" customWidth="1"/>
    <col min="5375" max="5375" width="10.7109375" style="2" customWidth="1"/>
    <col min="5376" max="5376" width="10.5703125" style="2" customWidth="1"/>
    <col min="5377" max="5377" width="9.28515625" style="2" customWidth="1"/>
    <col min="5378" max="5625" width="11.42578125" style="2"/>
    <col min="5626" max="5626" width="14.7109375" style="2" customWidth="1"/>
    <col min="5627" max="5627" width="26.85546875" style="2" customWidth="1"/>
    <col min="5628" max="5628" width="12.7109375" style="2" customWidth="1"/>
    <col min="5629" max="5629" width="10.5703125" style="2" customWidth="1"/>
    <col min="5630" max="5630" width="12.7109375" style="2" customWidth="1"/>
    <col min="5631" max="5631" width="10.7109375" style="2" customWidth="1"/>
    <col min="5632" max="5632" width="10.5703125" style="2" customWidth="1"/>
    <col min="5633" max="5633" width="9.28515625" style="2" customWidth="1"/>
    <col min="5634" max="5881" width="11.42578125" style="2"/>
    <col min="5882" max="5882" width="14.7109375" style="2" customWidth="1"/>
    <col min="5883" max="5883" width="26.85546875" style="2" customWidth="1"/>
    <col min="5884" max="5884" width="12.7109375" style="2" customWidth="1"/>
    <col min="5885" max="5885" width="10.5703125" style="2" customWidth="1"/>
    <col min="5886" max="5886" width="12.7109375" style="2" customWidth="1"/>
    <col min="5887" max="5887" width="10.7109375" style="2" customWidth="1"/>
    <col min="5888" max="5888" width="10.5703125" style="2" customWidth="1"/>
    <col min="5889" max="5889" width="9.28515625" style="2" customWidth="1"/>
    <col min="5890" max="6137" width="11.42578125" style="2"/>
    <col min="6138" max="6138" width="14.7109375" style="2" customWidth="1"/>
    <col min="6139" max="6139" width="26.85546875" style="2" customWidth="1"/>
    <col min="6140" max="6140" width="12.7109375" style="2" customWidth="1"/>
    <col min="6141" max="6141" width="10.5703125" style="2" customWidth="1"/>
    <col min="6142" max="6142" width="12.7109375" style="2" customWidth="1"/>
    <col min="6143" max="6143" width="10.7109375" style="2" customWidth="1"/>
    <col min="6144" max="6144" width="10.5703125" style="2" customWidth="1"/>
    <col min="6145" max="6145" width="9.28515625" style="2" customWidth="1"/>
    <col min="6146" max="6393" width="11.42578125" style="2"/>
    <col min="6394" max="6394" width="14.7109375" style="2" customWidth="1"/>
    <col min="6395" max="6395" width="26.85546875" style="2" customWidth="1"/>
    <col min="6396" max="6396" width="12.7109375" style="2" customWidth="1"/>
    <col min="6397" max="6397" width="10.5703125" style="2" customWidth="1"/>
    <col min="6398" max="6398" width="12.7109375" style="2" customWidth="1"/>
    <col min="6399" max="6399" width="10.7109375" style="2" customWidth="1"/>
    <col min="6400" max="6400" width="10.5703125" style="2" customWidth="1"/>
    <col min="6401" max="6401" width="9.28515625" style="2" customWidth="1"/>
    <col min="6402" max="6649" width="11.42578125" style="2"/>
    <col min="6650" max="6650" width="14.7109375" style="2" customWidth="1"/>
    <col min="6651" max="6651" width="26.85546875" style="2" customWidth="1"/>
    <col min="6652" max="6652" width="12.7109375" style="2" customWidth="1"/>
    <col min="6653" max="6653" width="10.5703125" style="2" customWidth="1"/>
    <col min="6654" max="6654" width="12.7109375" style="2" customWidth="1"/>
    <col min="6655" max="6655" width="10.7109375" style="2" customWidth="1"/>
    <col min="6656" max="6656" width="10.5703125" style="2" customWidth="1"/>
    <col min="6657" max="6657" width="9.28515625" style="2" customWidth="1"/>
    <col min="6658" max="6905" width="11.42578125" style="2"/>
    <col min="6906" max="6906" width="14.7109375" style="2" customWidth="1"/>
    <col min="6907" max="6907" width="26.85546875" style="2" customWidth="1"/>
    <col min="6908" max="6908" width="12.7109375" style="2" customWidth="1"/>
    <col min="6909" max="6909" width="10.5703125" style="2" customWidth="1"/>
    <col min="6910" max="6910" width="12.7109375" style="2" customWidth="1"/>
    <col min="6911" max="6911" width="10.7109375" style="2" customWidth="1"/>
    <col min="6912" max="6912" width="10.5703125" style="2" customWidth="1"/>
    <col min="6913" max="6913" width="9.28515625" style="2" customWidth="1"/>
    <col min="6914" max="7161" width="11.42578125" style="2"/>
    <col min="7162" max="7162" width="14.7109375" style="2" customWidth="1"/>
    <col min="7163" max="7163" width="26.85546875" style="2" customWidth="1"/>
    <col min="7164" max="7164" width="12.7109375" style="2" customWidth="1"/>
    <col min="7165" max="7165" width="10.5703125" style="2" customWidth="1"/>
    <col min="7166" max="7166" width="12.7109375" style="2" customWidth="1"/>
    <col min="7167" max="7167" width="10.7109375" style="2" customWidth="1"/>
    <col min="7168" max="7168" width="10.5703125" style="2" customWidth="1"/>
    <col min="7169" max="7169" width="9.28515625" style="2" customWidth="1"/>
    <col min="7170" max="7417" width="11.42578125" style="2"/>
    <col min="7418" max="7418" width="14.7109375" style="2" customWidth="1"/>
    <col min="7419" max="7419" width="26.85546875" style="2" customWidth="1"/>
    <col min="7420" max="7420" width="12.7109375" style="2" customWidth="1"/>
    <col min="7421" max="7421" width="10.5703125" style="2" customWidth="1"/>
    <col min="7422" max="7422" width="12.7109375" style="2" customWidth="1"/>
    <col min="7423" max="7423" width="10.7109375" style="2" customWidth="1"/>
    <col min="7424" max="7424" width="10.5703125" style="2" customWidth="1"/>
    <col min="7425" max="7425" width="9.28515625" style="2" customWidth="1"/>
    <col min="7426" max="7673" width="11.42578125" style="2"/>
    <col min="7674" max="7674" width="14.7109375" style="2" customWidth="1"/>
    <col min="7675" max="7675" width="26.85546875" style="2" customWidth="1"/>
    <col min="7676" max="7676" width="12.7109375" style="2" customWidth="1"/>
    <col min="7677" max="7677" width="10.5703125" style="2" customWidth="1"/>
    <col min="7678" max="7678" width="12.7109375" style="2" customWidth="1"/>
    <col min="7679" max="7679" width="10.7109375" style="2" customWidth="1"/>
    <col min="7680" max="7680" width="10.5703125" style="2" customWidth="1"/>
    <col min="7681" max="7681" width="9.28515625" style="2" customWidth="1"/>
    <col min="7682" max="7929" width="11.42578125" style="2"/>
    <col min="7930" max="7930" width="14.7109375" style="2" customWidth="1"/>
    <col min="7931" max="7931" width="26.85546875" style="2" customWidth="1"/>
    <col min="7932" max="7932" width="12.7109375" style="2" customWidth="1"/>
    <col min="7933" max="7933" width="10.5703125" style="2" customWidth="1"/>
    <col min="7934" max="7934" width="12.7109375" style="2" customWidth="1"/>
    <col min="7935" max="7935" width="10.7109375" style="2" customWidth="1"/>
    <col min="7936" max="7936" width="10.5703125" style="2" customWidth="1"/>
    <col min="7937" max="7937" width="9.28515625" style="2" customWidth="1"/>
    <col min="7938" max="8185" width="11.42578125" style="2"/>
    <col min="8186" max="8186" width="14.7109375" style="2" customWidth="1"/>
    <col min="8187" max="8187" width="26.85546875" style="2" customWidth="1"/>
    <col min="8188" max="8188" width="12.7109375" style="2" customWidth="1"/>
    <col min="8189" max="8189" width="10.5703125" style="2" customWidth="1"/>
    <col min="8190" max="8190" width="12.7109375" style="2" customWidth="1"/>
    <col min="8191" max="8191" width="10.7109375" style="2" customWidth="1"/>
    <col min="8192" max="8192" width="10.5703125" style="2" customWidth="1"/>
    <col min="8193" max="8193" width="9.28515625" style="2" customWidth="1"/>
    <col min="8194" max="8441" width="11.42578125" style="2"/>
    <col min="8442" max="8442" width="14.7109375" style="2" customWidth="1"/>
    <col min="8443" max="8443" width="26.85546875" style="2" customWidth="1"/>
    <col min="8444" max="8444" width="12.7109375" style="2" customWidth="1"/>
    <col min="8445" max="8445" width="10.5703125" style="2" customWidth="1"/>
    <col min="8446" max="8446" width="12.7109375" style="2" customWidth="1"/>
    <col min="8447" max="8447" width="10.7109375" style="2" customWidth="1"/>
    <col min="8448" max="8448" width="10.5703125" style="2" customWidth="1"/>
    <col min="8449" max="8449" width="9.28515625" style="2" customWidth="1"/>
    <col min="8450" max="8697" width="11.42578125" style="2"/>
    <col min="8698" max="8698" width="14.7109375" style="2" customWidth="1"/>
    <col min="8699" max="8699" width="26.85546875" style="2" customWidth="1"/>
    <col min="8700" max="8700" width="12.7109375" style="2" customWidth="1"/>
    <col min="8701" max="8701" width="10.5703125" style="2" customWidth="1"/>
    <col min="8702" max="8702" width="12.7109375" style="2" customWidth="1"/>
    <col min="8703" max="8703" width="10.7109375" style="2" customWidth="1"/>
    <col min="8704" max="8704" width="10.5703125" style="2" customWidth="1"/>
    <col min="8705" max="8705" width="9.28515625" style="2" customWidth="1"/>
    <col min="8706" max="8953" width="11.42578125" style="2"/>
    <col min="8954" max="8954" width="14.7109375" style="2" customWidth="1"/>
    <col min="8955" max="8955" width="26.85546875" style="2" customWidth="1"/>
    <col min="8956" max="8956" width="12.7109375" style="2" customWidth="1"/>
    <col min="8957" max="8957" width="10.5703125" style="2" customWidth="1"/>
    <col min="8958" max="8958" width="12.7109375" style="2" customWidth="1"/>
    <col min="8959" max="8959" width="10.7109375" style="2" customWidth="1"/>
    <col min="8960" max="8960" width="10.5703125" style="2" customWidth="1"/>
    <col min="8961" max="8961" width="9.28515625" style="2" customWidth="1"/>
    <col min="8962" max="9209" width="11.42578125" style="2"/>
    <col min="9210" max="9210" width="14.7109375" style="2" customWidth="1"/>
    <col min="9211" max="9211" width="26.85546875" style="2" customWidth="1"/>
    <col min="9212" max="9212" width="12.7109375" style="2" customWidth="1"/>
    <col min="9213" max="9213" width="10.5703125" style="2" customWidth="1"/>
    <col min="9214" max="9214" width="12.7109375" style="2" customWidth="1"/>
    <col min="9215" max="9215" width="10.7109375" style="2" customWidth="1"/>
    <col min="9216" max="9216" width="10.5703125" style="2" customWidth="1"/>
    <col min="9217" max="9217" width="9.28515625" style="2" customWidth="1"/>
    <col min="9218" max="9465" width="11.42578125" style="2"/>
    <col min="9466" max="9466" width="14.7109375" style="2" customWidth="1"/>
    <col min="9467" max="9467" width="26.85546875" style="2" customWidth="1"/>
    <col min="9468" max="9468" width="12.7109375" style="2" customWidth="1"/>
    <col min="9469" max="9469" width="10.5703125" style="2" customWidth="1"/>
    <col min="9470" max="9470" width="12.7109375" style="2" customWidth="1"/>
    <col min="9471" max="9471" width="10.7109375" style="2" customWidth="1"/>
    <col min="9472" max="9472" width="10.5703125" style="2" customWidth="1"/>
    <col min="9473" max="9473" width="9.28515625" style="2" customWidth="1"/>
    <col min="9474" max="9721" width="11.42578125" style="2"/>
    <col min="9722" max="9722" width="14.7109375" style="2" customWidth="1"/>
    <col min="9723" max="9723" width="26.85546875" style="2" customWidth="1"/>
    <col min="9724" max="9724" width="12.7109375" style="2" customWidth="1"/>
    <col min="9725" max="9725" width="10.5703125" style="2" customWidth="1"/>
    <col min="9726" max="9726" width="12.7109375" style="2" customWidth="1"/>
    <col min="9727" max="9727" width="10.7109375" style="2" customWidth="1"/>
    <col min="9728" max="9728" width="10.5703125" style="2" customWidth="1"/>
    <col min="9729" max="9729" width="9.28515625" style="2" customWidth="1"/>
    <col min="9730" max="9977" width="11.42578125" style="2"/>
    <col min="9978" max="9978" width="14.7109375" style="2" customWidth="1"/>
    <col min="9979" max="9979" width="26.85546875" style="2" customWidth="1"/>
    <col min="9980" max="9980" width="12.7109375" style="2" customWidth="1"/>
    <col min="9981" max="9981" width="10.5703125" style="2" customWidth="1"/>
    <col min="9982" max="9982" width="12.7109375" style="2" customWidth="1"/>
    <col min="9983" max="9983" width="10.7109375" style="2" customWidth="1"/>
    <col min="9984" max="9984" width="10.5703125" style="2" customWidth="1"/>
    <col min="9985" max="9985" width="9.28515625" style="2" customWidth="1"/>
    <col min="9986" max="10233" width="11.42578125" style="2"/>
    <col min="10234" max="10234" width="14.7109375" style="2" customWidth="1"/>
    <col min="10235" max="10235" width="26.85546875" style="2" customWidth="1"/>
    <col min="10236" max="10236" width="12.7109375" style="2" customWidth="1"/>
    <col min="10237" max="10237" width="10.5703125" style="2" customWidth="1"/>
    <col min="10238" max="10238" width="12.7109375" style="2" customWidth="1"/>
    <col min="10239" max="10239" width="10.7109375" style="2" customWidth="1"/>
    <col min="10240" max="10240" width="10.5703125" style="2" customWidth="1"/>
    <col min="10241" max="10241" width="9.28515625" style="2" customWidth="1"/>
    <col min="10242" max="10489" width="11.42578125" style="2"/>
    <col min="10490" max="10490" width="14.7109375" style="2" customWidth="1"/>
    <col min="10491" max="10491" width="26.85546875" style="2" customWidth="1"/>
    <col min="10492" max="10492" width="12.7109375" style="2" customWidth="1"/>
    <col min="10493" max="10493" width="10.5703125" style="2" customWidth="1"/>
    <col min="10494" max="10494" width="12.7109375" style="2" customWidth="1"/>
    <col min="10495" max="10495" width="10.7109375" style="2" customWidth="1"/>
    <col min="10496" max="10496" width="10.5703125" style="2" customWidth="1"/>
    <col min="10497" max="10497" width="9.28515625" style="2" customWidth="1"/>
    <col min="10498" max="10745" width="11.42578125" style="2"/>
    <col min="10746" max="10746" width="14.7109375" style="2" customWidth="1"/>
    <col min="10747" max="10747" width="26.85546875" style="2" customWidth="1"/>
    <col min="10748" max="10748" width="12.7109375" style="2" customWidth="1"/>
    <col min="10749" max="10749" width="10.5703125" style="2" customWidth="1"/>
    <col min="10750" max="10750" width="12.7109375" style="2" customWidth="1"/>
    <col min="10751" max="10751" width="10.7109375" style="2" customWidth="1"/>
    <col min="10752" max="10752" width="10.5703125" style="2" customWidth="1"/>
    <col min="10753" max="10753" width="9.28515625" style="2" customWidth="1"/>
    <col min="10754" max="11001" width="11.42578125" style="2"/>
    <col min="11002" max="11002" width="14.7109375" style="2" customWidth="1"/>
    <col min="11003" max="11003" width="26.85546875" style="2" customWidth="1"/>
    <col min="11004" max="11004" width="12.7109375" style="2" customWidth="1"/>
    <col min="11005" max="11005" width="10.5703125" style="2" customWidth="1"/>
    <col min="11006" max="11006" width="12.7109375" style="2" customWidth="1"/>
    <col min="11007" max="11007" width="10.7109375" style="2" customWidth="1"/>
    <col min="11008" max="11008" width="10.5703125" style="2" customWidth="1"/>
    <col min="11009" max="11009" width="9.28515625" style="2" customWidth="1"/>
    <col min="11010" max="11257" width="11.42578125" style="2"/>
    <col min="11258" max="11258" width="14.7109375" style="2" customWidth="1"/>
    <col min="11259" max="11259" width="26.85546875" style="2" customWidth="1"/>
    <col min="11260" max="11260" width="12.7109375" style="2" customWidth="1"/>
    <col min="11261" max="11261" width="10.5703125" style="2" customWidth="1"/>
    <col min="11262" max="11262" width="12.7109375" style="2" customWidth="1"/>
    <col min="11263" max="11263" width="10.7109375" style="2" customWidth="1"/>
    <col min="11264" max="11264" width="10.5703125" style="2" customWidth="1"/>
    <col min="11265" max="11265" width="9.28515625" style="2" customWidth="1"/>
    <col min="11266" max="11513" width="11.42578125" style="2"/>
    <col min="11514" max="11514" width="14.7109375" style="2" customWidth="1"/>
    <col min="11515" max="11515" width="26.85546875" style="2" customWidth="1"/>
    <col min="11516" max="11516" width="12.7109375" style="2" customWidth="1"/>
    <col min="11517" max="11517" width="10.5703125" style="2" customWidth="1"/>
    <col min="11518" max="11518" width="12.7109375" style="2" customWidth="1"/>
    <col min="11519" max="11519" width="10.7109375" style="2" customWidth="1"/>
    <col min="11520" max="11520" width="10.5703125" style="2" customWidth="1"/>
    <col min="11521" max="11521" width="9.28515625" style="2" customWidth="1"/>
    <col min="11522" max="11769" width="11.42578125" style="2"/>
    <col min="11770" max="11770" width="14.7109375" style="2" customWidth="1"/>
    <col min="11771" max="11771" width="26.85546875" style="2" customWidth="1"/>
    <col min="11772" max="11772" width="12.7109375" style="2" customWidth="1"/>
    <col min="11773" max="11773" width="10.5703125" style="2" customWidth="1"/>
    <col min="11774" max="11774" width="12.7109375" style="2" customWidth="1"/>
    <col min="11775" max="11775" width="10.7109375" style="2" customWidth="1"/>
    <col min="11776" max="11776" width="10.5703125" style="2" customWidth="1"/>
    <col min="11777" max="11777" width="9.28515625" style="2" customWidth="1"/>
    <col min="11778" max="12025" width="11.42578125" style="2"/>
    <col min="12026" max="12026" width="14.7109375" style="2" customWidth="1"/>
    <col min="12027" max="12027" width="26.85546875" style="2" customWidth="1"/>
    <col min="12028" max="12028" width="12.7109375" style="2" customWidth="1"/>
    <col min="12029" max="12029" width="10.5703125" style="2" customWidth="1"/>
    <col min="12030" max="12030" width="12.7109375" style="2" customWidth="1"/>
    <col min="12031" max="12031" width="10.7109375" style="2" customWidth="1"/>
    <col min="12032" max="12032" width="10.5703125" style="2" customWidth="1"/>
    <col min="12033" max="12033" width="9.28515625" style="2" customWidth="1"/>
    <col min="12034" max="12281" width="11.42578125" style="2"/>
    <col min="12282" max="12282" width="14.7109375" style="2" customWidth="1"/>
    <col min="12283" max="12283" width="26.85546875" style="2" customWidth="1"/>
    <col min="12284" max="12284" width="12.7109375" style="2" customWidth="1"/>
    <col min="12285" max="12285" width="10.5703125" style="2" customWidth="1"/>
    <col min="12286" max="12286" width="12.7109375" style="2" customWidth="1"/>
    <col min="12287" max="12287" width="10.7109375" style="2" customWidth="1"/>
    <col min="12288" max="12288" width="10.5703125" style="2" customWidth="1"/>
    <col min="12289" max="12289" width="9.28515625" style="2" customWidth="1"/>
    <col min="12290" max="12537" width="11.42578125" style="2"/>
    <col min="12538" max="12538" width="14.7109375" style="2" customWidth="1"/>
    <col min="12539" max="12539" width="26.85546875" style="2" customWidth="1"/>
    <col min="12540" max="12540" width="12.7109375" style="2" customWidth="1"/>
    <col min="12541" max="12541" width="10.5703125" style="2" customWidth="1"/>
    <col min="12542" max="12542" width="12.7109375" style="2" customWidth="1"/>
    <col min="12543" max="12543" width="10.7109375" style="2" customWidth="1"/>
    <col min="12544" max="12544" width="10.5703125" style="2" customWidth="1"/>
    <col min="12545" max="12545" width="9.28515625" style="2" customWidth="1"/>
    <col min="12546" max="12793" width="11.42578125" style="2"/>
    <col min="12794" max="12794" width="14.7109375" style="2" customWidth="1"/>
    <col min="12795" max="12795" width="26.85546875" style="2" customWidth="1"/>
    <col min="12796" max="12796" width="12.7109375" style="2" customWidth="1"/>
    <col min="12797" max="12797" width="10.5703125" style="2" customWidth="1"/>
    <col min="12798" max="12798" width="12.7109375" style="2" customWidth="1"/>
    <col min="12799" max="12799" width="10.7109375" style="2" customWidth="1"/>
    <col min="12800" max="12800" width="10.5703125" style="2" customWidth="1"/>
    <col min="12801" max="12801" width="9.28515625" style="2" customWidth="1"/>
    <col min="12802" max="13049" width="11.42578125" style="2"/>
    <col min="13050" max="13050" width="14.7109375" style="2" customWidth="1"/>
    <col min="13051" max="13051" width="26.85546875" style="2" customWidth="1"/>
    <col min="13052" max="13052" width="12.7109375" style="2" customWidth="1"/>
    <col min="13053" max="13053" width="10.5703125" style="2" customWidth="1"/>
    <col min="13054" max="13054" width="12.7109375" style="2" customWidth="1"/>
    <col min="13055" max="13055" width="10.7109375" style="2" customWidth="1"/>
    <col min="13056" max="13056" width="10.5703125" style="2" customWidth="1"/>
    <col min="13057" max="13057" width="9.28515625" style="2" customWidth="1"/>
    <col min="13058" max="13305" width="11.42578125" style="2"/>
    <col min="13306" max="13306" width="14.7109375" style="2" customWidth="1"/>
    <col min="13307" max="13307" width="26.85546875" style="2" customWidth="1"/>
    <col min="13308" max="13308" width="12.7109375" style="2" customWidth="1"/>
    <col min="13309" max="13309" width="10.5703125" style="2" customWidth="1"/>
    <col min="13310" max="13310" width="12.7109375" style="2" customWidth="1"/>
    <col min="13311" max="13311" width="10.7109375" style="2" customWidth="1"/>
    <col min="13312" max="13312" width="10.5703125" style="2" customWidth="1"/>
    <col min="13313" max="13313" width="9.28515625" style="2" customWidth="1"/>
    <col min="13314" max="13561" width="11.42578125" style="2"/>
    <col min="13562" max="13562" width="14.7109375" style="2" customWidth="1"/>
    <col min="13563" max="13563" width="26.85546875" style="2" customWidth="1"/>
    <col min="13564" max="13564" width="12.7109375" style="2" customWidth="1"/>
    <col min="13565" max="13565" width="10.5703125" style="2" customWidth="1"/>
    <col min="13566" max="13566" width="12.7109375" style="2" customWidth="1"/>
    <col min="13567" max="13567" width="10.7109375" style="2" customWidth="1"/>
    <col min="13568" max="13568" width="10.5703125" style="2" customWidth="1"/>
    <col min="13569" max="13569" width="9.28515625" style="2" customWidth="1"/>
    <col min="13570" max="13817" width="11.42578125" style="2"/>
    <col min="13818" max="13818" width="14.7109375" style="2" customWidth="1"/>
    <col min="13819" max="13819" width="26.85546875" style="2" customWidth="1"/>
    <col min="13820" max="13820" width="12.7109375" style="2" customWidth="1"/>
    <col min="13821" max="13821" width="10.5703125" style="2" customWidth="1"/>
    <col min="13822" max="13822" width="12.7109375" style="2" customWidth="1"/>
    <col min="13823" max="13823" width="10.7109375" style="2" customWidth="1"/>
    <col min="13824" max="13824" width="10.5703125" style="2" customWidth="1"/>
    <col min="13825" max="13825" width="9.28515625" style="2" customWidth="1"/>
    <col min="13826" max="14073" width="11.42578125" style="2"/>
    <col min="14074" max="14074" width="14.7109375" style="2" customWidth="1"/>
    <col min="14075" max="14075" width="26.85546875" style="2" customWidth="1"/>
    <col min="14076" max="14076" width="12.7109375" style="2" customWidth="1"/>
    <col min="14077" max="14077" width="10.5703125" style="2" customWidth="1"/>
    <col min="14078" max="14078" width="12.7109375" style="2" customWidth="1"/>
    <col min="14079" max="14079" width="10.7109375" style="2" customWidth="1"/>
    <col min="14080" max="14080" width="10.5703125" style="2" customWidth="1"/>
    <col min="14081" max="14081" width="9.28515625" style="2" customWidth="1"/>
    <col min="14082" max="14329" width="11.42578125" style="2"/>
    <col min="14330" max="14330" width="14.7109375" style="2" customWidth="1"/>
    <col min="14331" max="14331" width="26.85546875" style="2" customWidth="1"/>
    <col min="14332" max="14332" width="12.7109375" style="2" customWidth="1"/>
    <col min="14333" max="14333" width="10.5703125" style="2" customWidth="1"/>
    <col min="14334" max="14334" width="12.7109375" style="2" customWidth="1"/>
    <col min="14335" max="14335" width="10.7109375" style="2" customWidth="1"/>
    <col min="14336" max="14336" width="10.5703125" style="2" customWidth="1"/>
    <col min="14337" max="14337" width="9.28515625" style="2" customWidth="1"/>
    <col min="14338" max="14585" width="11.42578125" style="2"/>
    <col min="14586" max="14586" width="14.7109375" style="2" customWidth="1"/>
    <col min="14587" max="14587" width="26.85546875" style="2" customWidth="1"/>
    <col min="14588" max="14588" width="12.7109375" style="2" customWidth="1"/>
    <col min="14589" max="14589" width="10.5703125" style="2" customWidth="1"/>
    <col min="14590" max="14590" width="12.7109375" style="2" customWidth="1"/>
    <col min="14591" max="14591" width="10.7109375" style="2" customWidth="1"/>
    <col min="14592" max="14592" width="10.5703125" style="2" customWidth="1"/>
    <col min="14593" max="14593" width="9.28515625" style="2" customWidth="1"/>
    <col min="14594" max="14841" width="11.42578125" style="2"/>
    <col min="14842" max="14842" width="14.7109375" style="2" customWidth="1"/>
    <col min="14843" max="14843" width="26.85546875" style="2" customWidth="1"/>
    <col min="14844" max="14844" width="12.7109375" style="2" customWidth="1"/>
    <col min="14845" max="14845" width="10.5703125" style="2" customWidth="1"/>
    <col min="14846" max="14846" width="12.7109375" style="2" customWidth="1"/>
    <col min="14847" max="14847" width="10.7109375" style="2" customWidth="1"/>
    <col min="14848" max="14848" width="10.5703125" style="2" customWidth="1"/>
    <col min="14849" max="14849" width="9.28515625" style="2" customWidth="1"/>
    <col min="14850" max="15097" width="11.42578125" style="2"/>
    <col min="15098" max="15098" width="14.7109375" style="2" customWidth="1"/>
    <col min="15099" max="15099" width="26.85546875" style="2" customWidth="1"/>
    <col min="15100" max="15100" width="12.7109375" style="2" customWidth="1"/>
    <col min="15101" max="15101" width="10.5703125" style="2" customWidth="1"/>
    <col min="15102" max="15102" width="12.7109375" style="2" customWidth="1"/>
    <col min="15103" max="15103" width="10.7109375" style="2" customWidth="1"/>
    <col min="15104" max="15104" width="10.5703125" style="2" customWidth="1"/>
    <col min="15105" max="15105" width="9.28515625" style="2" customWidth="1"/>
    <col min="15106" max="15353" width="11.42578125" style="2"/>
    <col min="15354" max="15354" width="14.7109375" style="2" customWidth="1"/>
    <col min="15355" max="15355" width="26.85546875" style="2" customWidth="1"/>
    <col min="15356" max="15356" width="12.7109375" style="2" customWidth="1"/>
    <col min="15357" max="15357" width="10.5703125" style="2" customWidth="1"/>
    <col min="15358" max="15358" width="12.7109375" style="2" customWidth="1"/>
    <col min="15359" max="15359" width="10.7109375" style="2" customWidth="1"/>
    <col min="15360" max="15360" width="10.5703125" style="2" customWidth="1"/>
    <col min="15361" max="15361" width="9.28515625" style="2" customWidth="1"/>
    <col min="15362" max="15609" width="11.42578125" style="2"/>
    <col min="15610" max="15610" width="14.7109375" style="2" customWidth="1"/>
    <col min="15611" max="15611" width="26.85546875" style="2" customWidth="1"/>
    <col min="15612" max="15612" width="12.7109375" style="2" customWidth="1"/>
    <col min="15613" max="15613" width="10.5703125" style="2" customWidth="1"/>
    <col min="15614" max="15614" width="12.7109375" style="2" customWidth="1"/>
    <col min="15615" max="15615" width="10.7109375" style="2" customWidth="1"/>
    <col min="15616" max="15616" width="10.5703125" style="2" customWidth="1"/>
    <col min="15617" max="15617" width="9.28515625" style="2" customWidth="1"/>
    <col min="15618" max="15865" width="11.42578125" style="2"/>
    <col min="15866" max="15866" width="14.7109375" style="2" customWidth="1"/>
    <col min="15867" max="15867" width="26.85546875" style="2" customWidth="1"/>
    <col min="15868" max="15868" width="12.7109375" style="2" customWidth="1"/>
    <col min="15869" max="15869" width="10.5703125" style="2" customWidth="1"/>
    <col min="15870" max="15870" width="12.7109375" style="2" customWidth="1"/>
    <col min="15871" max="15871" width="10.7109375" style="2" customWidth="1"/>
    <col min="15872" max="15872" width="10.5703125" style="2" customWidth="1"/>
    <col min="15873" max="15873" width="9.28515625" style="2" customWidth="1"/>
    <col min="15874" max="16121" width="11.42578125" style="2"/>
    <col min="16122" max="16122" width="14.7109375" style="2" customWidth="1"/>
    <col min="16123" max="16123" width="26.85546875" style="2" customWidth="1"/>
    <col min="16124" max="16124" width="12.7109375" style="2" customWidth="1"/>
    <col min="16125" max="16125" width="10.5703125" style="2" customWidth="1"/>
    <col min="16126" max="16126" width="12.7109375" style="2" customWidth="1"/>
    <col min="16127" max="16127" width="10.7109375" style="2" customWidth="1"/>
    <col min="16128" max="16128" width="10.5703125" style="2" customWidth="1"/>
    <col min="16129" max="16129" width="9.28515625" style="2" customWidth="1"/>
    <col min="16130" max="16384" width="11.42578125" style="2"/>
  </cols>
  <sheetData>
    <row r="1" spans="2:8" ht="15" customHeight="1" x14ac:dyDescent="0.25">
      <c r="B1" s="43"/>
    </row>
    <row r="2" spans="2:8" ht="15" customHeight="1" x14ac:dyDescent="0.25">
      <c r="B2" s="43"/>
    </row>
    <row r="3" spans="2:8" ht="15" customHeight="1" x14ac:dyDescent="0.25">
      <c r="B3" s="43"/>
    </row>
    <row r="4" spans="2:8" ht="15" customHeight="1" x14ac:dyDescent="0.25">
      <c r="B4" s="43"/>
    </row>
    <row r="5" spans="2:8" ht="36" customHeight="1" x14ac:dyDescent="0.25">
      <c r="B5" s="116" t="s">
        <v>150</v>
      </c>
      <c r="C5" s="116"/>
      <c r="D5" s="116"/>
      <c r="E5" s="116"/>
      <c r="F5" s="116"/>
      <c r="G5" s="116"/>
    </row>
    <row r="6" spans="2:8" ht="30" customHeight="1" x14ac:dyDescent="0.25">
      <c r="B6" s="179"/>
      <c r="C6" s="46" t="str">
        <f>actualizaciones!$A$4</f>
        <v>I semestre 2013</v>
      </c>
      <c r="D6" s="47" t="s">
        <v>151</v>
      </c>
      <c r="E6" s="46" t="str">
        <f>actualizaciones!$B$4</f>
        <v>I semestre 2014</v>
      </c>
      <c r="F6" s="47" t="s">
        <v>151</v>
      </c>
      <c r="G6" s="180" t="s">
        <v>50</v>
      </c>
      <c r="H6" s="100"/>
    </row>
    <row r="7" spans="2:8" ht="15" customHeight="1" x14ac:dyDescent="0.25">
      <c r="B7" s="181" t="s">
        <v>152</v>
      </c>
      <c r="C7" s="182"/>
      <c r="D7" s="183"/>
      <c r="E7" s="182"/>
      <c r="F7" s="183"/>
      <c r="G7" s="183"/>
      <c r="H7" s="100"/>
    </row>
    <row r="8" spans="2:8" ht="15" customHeight="1" x14ac:dyDescent="0.25">
      <c r="B8" s="184" t="s">
        <v>153</v>
      </c>
      <c r="C8" s="185">
        <v>164252</v>
      </c>
      <c r="D8" s="186">
        <f>C8/$C$8</f>
        <v>1</v>
      </c>
      <c r="E8" s="185">
        <v>162089</v>
      </c>
      <c r="F8" s="186">
        <f>E8/E$8</f>
        <v>1</v>
      </c>
      <c r="G8" s="186">
        <f>(E8-C8)/C8</f>
        <v>-1.316878942113338E-2</v>
      </c>
      <c r="H8" s="100"/>
    </row>
    <row r="9" spans="2:8" ht="15" customHeight="1" x14ac:dyDescent="0.25">
      <c r="B9" s="187" t="s">
        <v>154</v>
      </c>
      <c r="C9" s="56">
        <v>88003</v>
      </c>
      <c r="D9" s="57">
        <f>C9/$C$8</f>
        <v>0.53578038623578406</v>
      </c>
      <c r="E9" s="56">
        <v>90384</v>
      </c>
      <c r="F9" s="57">
        <f>E9/E$8</f>
        <v>0.55761957936689099</v>
      </c>
      <c r="G9" s="58">
        <f>(E9-C9)/C9</f>
        <v>2.7055895821733351E-2</v>
      </c>
      <c r="H9" s="100"/>
    </row>
    <row r="10" spans="2:8" ht="15" customHeight="1" x14ac:dyDescent="0.2">
      <c r="B10" s="188" t="s">
        <v>155</v>
      </c>
      <c r="C10" s="56">
        <v>76249</v>
      </c>
      <c r="D10" s="57">
        <f>C10/$C$8</f>
        <v>0.46421961376421594</v>
      </c>
      <c r="E10" s="56">
        <v>71705</v>
      </c>
      <c r="F10" s="57">
        <f>E10/E$8</f>
        <v>0.44238042063310895</v>
      </c>
      <c r="G10" s="58">
        <f>(E10-C10)/C10</f>
        <v>-5.959422418654671E-2</v>
      </c>
      <c r="H10" s="100"/>
    </row>
    <row r="11" spans="2:8" ht="15" customHeight="1" x14ac:dyDescent="0.25">
      <c r="B11" s="181" t="s">
        <v>156</v>
      </c>
      <c r="C11" s="182"/>
      <c r="D11" s="183"/>
      <c r="E11" s="182"/>
      <c r="F11" s="183"/>
      <c r="G11" s="183"/>
      <c r="H11" s="100"/>
    </row>
    <row r="12" spans="2:8" ht="15" customHeight="1" x14ac:dyDescent="0.25">
      <c r="B12" s="184" t="s">
        <v>153</v>
      </c>
      <c r="C12" s="185">
        <v>2550</v>
      </c>
      <c r="D12" s="186">
        <f>C12/$C$12</f>
        <v>1</v>
      </c>
      <c r="E12" s="185">
        <v>2633</v>
      </c>
      <c r="F12" s="186">
        <f>E12/$E$12</f>
        <v>1</v>
      </c>
      <c r="G12" s="186">
        <f>(E12-C12)/C12</f>
        <v>3.2549019607843135E-2</v>
      </c>
      <c r="H12" s="100"/>
    </row>
    <row r="13" spans="2:8" ht="15" customHeight="1" x14ac:dyDescent="0.25">
      <c r="B13" s="187" t="s">
        <v>154</v>
      </c>
      <c r="C13" s="56">
        <v>2550</v>
      </c>
      <c r="D13" s="57">
        <f>C13/$C$12</f>
        <v>1</v>
      </c>
      <c r="E13" s="56">
        <v>2633</v>
      </c>
      <c r="F13" s="57">
        <f>E13/$E$13</f>
        <v>1</v>
      </c>
      <c r="G13" s="58">
        <f>(E13-C13)/C13</f>
        <v>3.2549019607843135E-2</v>
      </c>
      <c r="H13" s="100"/>
    </row>
    <row r="14" spans="2:8" ht="15" customHeight="1" x14ac:dyDescent="0.2">
      <c r="B14" s="188" t="s">
        <v>155</v>
      </c>
      <c r="C14" s="189" t="s">
        <v>87</v>
      </c>
      <c r="D14" s="104" t="s">
        <v>87</v>
      </c>
      <c r="E14" s="189" t="s">
        <v>87</v>
      </c>
      <c r="F14" s="104" t="s">
        <v>87</v>
      </c>
      <c r="G14" s="190" t="s">
        <v>87</v>
      </c>
      <c r="H14" s="100"/>
    </row>
    <row r="15" spans="2:8" ht="15" customHeight="1" x14ac:dyDescent="0.25">
      <c r="B15" s="181" t="s">
        <v>157</v>
      </c>
      <c r="C15" s="182"/>
      <c r="D15" s="183"/>
      <c r="E15" s="182"/>
      <c r="F15" s="183"/>
      <c r="G15" s="183"/>
      <c r="H15" s="100"/>
    </row>
    <row r="16" spans="2:8" ht="15" customHeight="1" x14ac:dyDescent="0.25">
      <c r="B16" s="184" t="s">
        <v>153</v>
      </c>
      <c r="C16" s="185">
        <v>948</v>
      </c>
      <c r="D16" s="186">
        <f>C16/$C$16</f>
        <v>1</v>
      </c>
      <c r="E16" s="185">
        <v>888</v>
      </c>
      <c r="F16" s="186">
        <f>E16/$E$16</f>
        <v>1</v>
      </c>
      <c r="G16" s="186">
        <f>(E16-C16)/C16</f>
        <v>-6.3291139240506333E-2</v>
      </c>
      <c r="H16" s="100"/>
    </row>
    <row r="17" spans="2:8" ht="15" customHeight="1" x14ac:dyDescent="0.25">
      <c r="B17" s="187" t="s">
        <v>154</v>
      </c>
      <c r="C17" s="56">
        <v>561</v>
      </c>
      <c r="D17" s="57">
        <f>C17/$C$16</f>
        <v>0.59177215189873422</v>
      </c>
      <c r="E17" s="56">
        <v>561</v>
      </c>
      <c r="F17" s="57">
        <f>E17/$E$16</f>
        <v>0.6317567567567568</v>
      </c>
      <c r="G17" s="58">
        <f>(E17-C17)/C17</f>
        <v>0</v>
      </c>
      <c r="H17" s="100"/>
    </row>
    <row r="18" spans="2:8" ht="15" customHeight="1" x14ac:dyDescent="0.2">
      <c r="B18" s="188" t="s">
        <v>155</v>
      </c>
      <c r="C18" s="56">
        <v>387</v>
      </c>
      <c r="D18" s="57">
        <f>C18/$C$16</f>
        <v>0.40822784810126583</v>
      </c>
      <c r="E18" s="56">
        <v>327</v>
      </c>
      <c r="F18" s="57">
        <f>E18/$E$16</f>
        <v>0.36824324324324326</v>
      </c>
      <c r="G18" s="58">
        <f>(E18-C18)/C18</f>
        <v>-0.15503875968992248</v>
      </c>
      <c r="H18" s="100"/>
    </row>
    <row r="19" spans="2:8" ht="15" customHeight="1" x14ac:dyDescent="0.25">
      <c r="B19" s="181" t="s">
        <v>158</v>
      </c>
      <c r="C19" s="182"/>
      <c r="D19" s="183"/>
      <c r="E19" s="182"/>
      <c r="F19" s="183"/>
      <c r="G19" s="183"/>
      <c r="H19" s="100"/>
    </row>
    <row r="20" spans="2:8" ht="15" customHeight="1" x14ac:dyDescent="0.25">
      <c r="B20" s="184" t="s">
        <v>153</v>
      </c>
      <c r="C20" s="185">
        <v>28135</v>
      </c>
      <c r="D20" s="186">
        <f>C20/$C$20</f>
        <v>1</v>
      </c>
      <c r="E20" s="185">
        <v>28085</v>
      </c>
      <c r="F20" s="186">
        <f>E20/$E$20</f>
        <v>1</v>
      </c>
      <c r="G20" s="186">
        <f>(E20-C20)/C20</f>
        <v>-1.7771459036786919E-3</v>
      </c>
      <c r="H20" s="100"/>
    </row>
    <row r="21" spans="2:8" ht="15" customHeight="1" x14ac:dyDescent="0.25">
      <c r="B21" s="187" t="s">
        <v>154</v>
      </c>
      <c r="C21" s="56">
        <v>19027</v>
      </c>
      <c r="D21" s="57">
        <f>C21/$C$20</f>
        <v>0.67627510218588949</v>
      </c>
      <c r="E21" s="56">
        <v>19109</v>
      </c>
      <c r="F21" s="57">
        <f>E21/$E$20</f>
        <v>0.68039878938935372</v>
      </c>
      <c r="G21" s="58">
        <f>(E21-C21)/C21</f>
        <v>4.3096652125926317E-3</v>
      </c>
      <c r="H21" s="100"/>
    </row>
    <row r="22" spans="2:8" ht="15" customHeight="1" x14ac:dyDescent="0.2">
      <c r="B22" s="188" t="s">
        <v>155</v>
      </c>
      <c r="C22" s="56">
        <v>9108</v>
      </c>
      <c r="D22" s="57">
        <f>C22/$C$20</f>
        <v>0.32372489781411051</v>
      </c>
      <c r="E22" s="56">
        <v>8976</v>
      </c>
      <c r="F22" s="57">
        <f>E22/$E$20</f>
        <v>0.31960121061064622</v>
      </c>
      <c r="G22" s="58">
        <f>(E22-C22)/C22</f>
        <v>-1.4492753623188406E-2</v>
      </c>
      <c r="H22" s="100"/>
    </row>
    <row r="23" spans="2:8" ht="15" customHeight="1" x14ac:dyDescent="0.25">
      <c r="B23" s="51" t="s">
        <v>57</v>
      </c>
      <c r="C23" s="52"/>
      <c r="D23" s="191"/>
      <c r="E23" s="52"/>
      <c r="F23" s="191"/>
      <c r="G23" s="192"/>
      <c r="H23" s="100"/>
    </row>
    <row r="24" spans="2:8" ht="15" customHeight="1" x14ac:dyDescent="0.25">
      <c r="B24" s="184" t="s">
        <v>153</v>
      </c>
      <c r="C24" s="185">
        <v>24893</v>
      </c>
      <c r="D24" s="186">
        <f>C24/$C$24</f>
        <v>1</v>
      </c>
      <c r="E24" s="185">
        <v>24718</v>
      </c>
      <c r="F24" s="186">
        <f>E24/$E$24</f>
        <v>1</v>
      </c>
      <c r="G24" s="186">
        <f>(E24-C24)/C24</f>
        <v>-7.0300887799783071E-3</v>
      </c>
      <c r="H24" s="100"/>
    </row>
    <row r="25" spans="2:8" ht="15" customHeight="1" x14ac:dyDescent="0.25">
      <c r="B25" s="187" t="s">
        <v>154</v>
      </c>
      <c r="C25" s="56">
        <v>16607</v>
      </c>
      <c r="D25" s="57">
        <f>C25/$C$24</f>
        <v>0.66713533925199853</v>
      </c>
      <c r="E25" s="56">
        <v>16652</v>
      </c>
      <c r="F25" s="57">
        <f>E25/$E$24</f>
        <v>0.67367910025082933</v>
      </c>
      <c r="G25" s="58">
        <f>(E25-C25)/C25</f>
        <v>2.7097007286084182E-3</v>
      </c>
      <c r="H25" s="100"/>
    </row>
    <row r="26" spans="2:8" ht="15" customHeight="1" x14ac:dyDescent="0.2">
      <c r="B26" s="188" t="s">
        <v>155</v>
      </c>
      <c r="C26" s="56">
        <v>8286</v>
      </c>
      <c r="D26" s="57">
        <f>C26/$C$24</f>
        <v>0.33286466074800147</v>
      </c>
      <c r="E26" s="56">
        <v>8066</v>
      </c>
      <c r="F26" s="57">
        <f>E26/$E$24</f>
        <v>0.32632089974917067</v>
      </c>
      <c r="G26" s="58">
        <f>(E26-C26)/C26</f>
        <v>-2.6550808592807146E-2</v>
      </c>
      <c r="H26" s="100"/>
    </row>
    <row r="27" spans="2:8" ht="15" customHeight="1" x14ac:dyDescent="0.25">
      <c r="B27" s="181" t="s">
        <v>159</v>
      </c>
      <c r="C27" s="182"/>
      <c r="D27" s="183"/>
      <c r="E27" s="182"/>
      <c r="F27" s="183"/>
      <c r="G27" s="183"/>
      <c r="H27" s="100"/>
    </row>
    <row r="28" spans="2:8" ht="15" customHeight="1" x14ac:dyDescent="0.25">
      <c r="B28" s="184" t="s">
        <v>153</v>
      </c>
      <c r="C28" s="185">
        <v>132619</v>
      </c>
      <c r="D28" s="186">
        <f>C28/$C$28</f>
        <v>1</v>
      </c>
      <c r="E28" s="185">
        <v>130483</v>
      </c>
      <c r="F28" s="186">
        <f>E28/$E$28</f>
        <v>1</v>
      </c>
      <c r="G28" s="186">
        <f>(E28-C28)/C28</f>
        <v>-1.6106289445705368E-2</v>
      </c>
      <c r="H28" s="100"/>
    </row>
    <row r="29" spans="2:8" ht="15" customHeight="1" x14ac:dyDescent="0.25">
      <c r="B29" s="187" t="s">
        <v>154</v>
      </c>
      <c r="C29" s="56">
        <v>65865</v>
      </c>
      <c r="D29" s="57">
        <f>C29/$C$28</f>
        <v>0.49664829323098503</v>
      </c>
      <c r="E29" s="56">
        <v>68081</v>
      </c>
      <c r="F29" s="57">
        <f>E29/$E$28</f>
        <v>0.52176145551527786</v>
      </c>
      <c r="G29" s="58">
        <f>(E29-C29)/C29</f>
        <v>3.3644576026721322E-2</v>
      </c>
      <c r="H29" s="100"/>
    </row>
    <row r="30" spans="2:8" ht="15" customHeight="1" x14ac:dyDescent="0.2">
      <c r="B30" s="188" t="s">
        <v>155</v>
      </c>
      <c r="C30" s="56">
        <v>66754</v>
      </c>
      <c r="D30" s="57">
        <f>C30/$C$28</f>
        <v>0.50335170676901497</v>
      </c>
      <c r="E30" s="56">
        <v>62402</v>
      </c>
      <c r="F30" s="57">
        <f>E30/$E$28</f>
        <v>0.47823854448472214</v>
      </c>
      <c r="G30" s="58">
        <f>(E30-C30)/C30</f>
        <v>-6.5194595080444617E-2</v>
      </c>
      <c r="H30" s="100"/>
    </row>
    <row r="31" spans="2:8" ht="15" customHeight="1" x14ac:dyDescent="0.25">
      <c r="B31" s="51" t="s">
        <v>55</v>
      </c>
      <c r="C31" s="52"/>
      <c r="D31" s="191"/>
      <c r="E31" s="52"/>
      <c r="F31" s="191"/>
      <c r="G31" s="192"/>
      <c r="H31" s="100"/>
    </row>
    <row r="32" spans="2:8" ht="15" customHeight="1" x14ac:dyDescent="0.25">
      <c r="B32" s="184" t="s">
        <v>153</v>
      </c>
      <c r="C32" s="185">
        <v>59795</v>
      </c>
      <c r="D32" s="186">
        <f>C32/$C$32</f>
        <v>1</v>
      </c>
      <c r="E32" s="185">
        <v>58543</v>
      </c>
      <c r="F32" s="186">
        <f>E32/$E$32</f>
        <v>1</v>
      </c>
      <c r="G32" s="186">
        <f>(E32-C32)/C32</f>
        <v>-2.0938205535579898E-2</v>
      </c>
      <c r="H32" s="100"/>
    </row>
    <row r="33" spans="2:8" ht="15" customHeight="1" x14ac:dyDescent="0.25">
      <c r="B33" s="187" t="s">
        <v>154</v>
      </c>
      <c r="C33" s="56">
        <v>33960</v>
      </c>
      <c r="D33" s="57">
        <f>C33/$C$32</f>
        <v>0.56794046324943559</v>
      </c>
      <c r="E33" s="56">
        <v>35683</v>
      </c>
      <c r="F33" s="57">
        <f>E33/$E$32</f>
        <v>0.60951779034214171</v>
      </c>
      <c r="G33" s="58">
        <f>(E33-C33)/C33</f>
        <v>5.0736160188457009E-2</v>
      </c>
      <c r="H33" s="100"/>
    </row>
    <row r="34" spans="2:8" ht="15" customHeight="1" x14ac:dyDescent="0.2">
      <c r="B34" s="188" t="s">
        <v>155</v>
      </c>
      <c r="C34" s="193">
        <v>25835</v>
      </c>
      <c r="D34" s="194">
        <f>C34/$C$32</f>
        <v>0.43205953675056441</v>
      </c>
      <c r="E34" s="193">
        <v>22860</v>
      </c>
      <c r="F34" s="194">
        <f>E34/$E$32</f>
        <v>0.39048220965785835</v>
      </c>
      <c r="G34" s="58">
        <f>(E34-C34)/C34</f>
        <v>-0.11515386104122315</v>
      </c>
      <c r="H34" s="100"/>
    </row>
    <row r="35" spans="2:8" ht="15" customHeight="1" x14ac:dyDescent="0.25">
      <c r="B35" s="51" t="s">
        <v>56</v>
      </c>
      <c r="C35" s="52"/>
      <c r="D35" s="191"/>
      <c r="E35" s="52"/>
      <c r="F35" s="191"/>
      <c r="G35" s="192"/>
      <c r="H35" s="100"/>
    </row>
    <row r="36" spans="2:8" ht="15" customHeight="1" x14ac:dyDescent="0.25">
      <c r="B36" s="184" t="s">
        <v>153</v>
      </c>
      <c r="C36" s="185">
        <v>47106</v>
      </c>
      <c r="D36" s="186">
        <f>C36/$C$36</f>
        <v>1</v>
      </c>
      <c r="E36" s="185">
        <v>46645</v>
      </c>
      <c r="F36" s="186">
        <f>E36/$E$36</f>
        <v>1</v>
      </c>
      <c r="G36" s="186">
        <f>(E36-C36)/C36</f>
        <v>-9.7864390948074562E-3</v>
      </c>
      <c r="H36" s="100"/>
    </row>
    <row r="37" spans="2:8" ht="15" customHeight="1" x14ac:dyDescent="0.25">
      <c r="B37" s="187" t="s">
        <v>154</v>
      </c>
      <c r="C37" s="56">
        <v>19482</v>
      </c>
      <c r="D37" s="57">
        <f>C37/$C$36</f>
        <v>0.4135778881671125</v>
      </c>
      <c r="E37" s="56">
        <v>20016</v>
      </c>
      <c r="F37" s="57">
        <f>E37/$E$36</f>
        <v>0.42911351699003109</v>
      </c>
      <c r="G37" s="58">
        <f>(E37-C37)/C37</f>
        <v>2.740991684631968E-2</v>
      </c>
      <c r="H37" s="100"/>
    </row>
    <row r="38" spans="2:8" ht="15" customHeight="1" x14ac:dyDescent="0.2">
      <c r="B38" s="188" t="s">
        <v>155</v>
      </c>
      <c r="C38" s="193">
        <v>27624</v>
      </c>
      <c r="D38" s="194">
        <f>C38/$C$36</f>
        <v>0.5864221118328875</v>
      </c>
      <c r="E38" s="193">
        <v>26629</v>
      </c>
      <c r="F38" s="194">
        <f>E38/$E$36</f>
        <v>0.57088648300996891</v>
      </c>
      <c r="G38" s="58">
        <f>(E38-C38)/C38</f>
        <v>-3.6019403417318276E-2</v>
      </c>
      <c r="H38" s="100"/>
    </row>
    <row r="39" spans="2:8" ht="48" customHeight="1" x14ac:dyDescent="0.25">
      <c r="B39" s="60" t="s">
        <v>160</v>
      </c>
      <c r="C39" s="60"/>
      <c r="D39" s="60"/>
      <c r="E39" s="60"/>
      <c r="F39" s="60"/>
      <c r="G39" s="60"/>
      <c r="H39" s="100"/>
    </row>
    <row r="40" spans="2:8" x14ac:dyDescent="0.25">
      <c r="B40" s="43"/>
    </row>
    <row r="41" spans="2:8" x14ac:dyDescent="0.25">
      <c r="B41" s="43"/>
    </row>
    <row r="42" spans="2:8" ht="31.5" customHeight="1" x14ac:dyDescent="0.25">
      <c r="B42" s="43"/>
      <c r="H42" s="62" t="s">
        <v>45</v>
      </c>
    </row>
    <row r="43" spans="2:8" x14ac:dyDescent="0.25">
      <c r="B43" s="43"/>
    </row>
    <row r="44" spans="2:8" ht="27.75" customHeight="1" x14ac:dyDescent="0.25"/>
    <row r="45" spans="2:8" ht="36" customHeight="1" x14ac:dyDescent="0.25"/>
    <row r="46" spans="2:8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8" ht="44.25" customHeight="1" x14ac:dyDescent="0.25"/>
    <row r="67" spans="2:8" ht="15" customHeight="1" x14ac:dyDescent="0.25"/>
    <row r="68" spans="2:8" ht="30" customHeight="1" x14ac:dyDescent="0.25">
      <c r="B68" s="12"/>
      <c r="C68" s="12"/>
      <c r="D68" s="12"/>
      <c r="F68" s="12"/>
      <c r="H68" s="12"/>
    </row>
  </sheetData>
  <mergeCells count="2">
    <mergeCell ref="B5:G5"/>
    <mergeCell ref="B39:G39"/>
  </mergeCells>
  <hyperlinks>
    <hyperlink ref="H42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9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 x14ac:dyDescent="0.25"/>
    <row r="56" spans="2:12" ht="30" customHeight="1" x14ac:dyDescent="0.25"/>
    <row r="61" spans="2:12" ht="20.100000000000001" customHeight="1" x14ac:dyDescent="0.25">
      <c r="I61" s="62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76"/>
  <sheetViews>
    <sheetView showGridLines="0" showOutlineSymbols="0" zoomScaleNormal="100" workbookViewId="0">
      <selection activeCell="M14" sqref="M14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43"/>
    </row>
    <row r="2" spans="2:9" ht="15" customHeight="1" x14ac:dyDescent="0.25">
      <c r="B2" s="43"/>
    </row>
    <row r="3" spans="2:9" ht="15" customHeight="1" x14ac:dyDescent="0.25">
      <c r="B3" s="43"/>
    </row>
    <row r="4" spans="2:9" ht="15" customHeight="1" x14ac:dyDescent="0.25">
      <c r="B4" s="43"/>
    </row>
    <row r="5" spans="2:9" ht="36" customHeight="1" x14ac:dyDescent="0.25">
      <c r="B5" s="44" t="s">
        <v>161</v>
      </c>
      <c r="C5" s="44"/>
      <c r="D5" s="44"/>
      <c r="E5" s="44"/>
      <c r="F5" s="44"/>
      <c r="G5" s="44"/>
    </row>
    <row r="6" spans="2:9" ht="30" customHeight="1" x14ac:dyDescent="0.25">
      <c r="B6" s="179"/>
      <c r="C6" s="46" t="str">
        <f>actualizaciones!$A$4</f>
        <v>I semestre 2013</v>
      </c>
      <c r="D6" s="47" t="s">
        <v>49</v>
      </c>
      <c r="E6" s="46" t="str">
        <f>actualizaciones!$B$4</f>
        <v>I semestre 2014</v>
      </c>
      <c r="F6" s="47" t="s">
        <v>49</v>
      </c>
      <c r="G6" s="180" t="s">
        <v>50</v>
      </c>
      <c r="H6" s="100"/>
    </row>
    <row r="7" spans="2:9" ht="15" customHeight="1" x14ac:dyDescent="0.25">
      <c r="B7" s="181" t="s">
        <v>162</v>
      </c>
      <c r="C7" s="182">
        <v>59795</v>
      </c>
      <c r="D7" s="183">
        <f t="shared" ref="D7:D13" si="0">C7/$C$7</f>
        <v>1</v>
      </c>
      <c r="E7" s="182">
        <v>58543</v>
      </c>
      <c r="F7" s="183">
        <f t="shared" ref="F7:F13" si="1">E7/$E$7</f>
        <v>1</v>
      </c>
      <c r="G7" s="183">
        <f t="shared" ref="G7:G13" si="2">(E7-C7)/C7</f>
        <v>-2.0938205535579898E-2</v>
      </c>
      <c r="H7" s="100"/>
    </row>
    <row r="8" spans="2:9" ht="15" customHeight="1" x14ac:dyDescent="0.25">
      <c r="B8" s="195" t="s">
        <v>163</v>
      </c>
      <c r="C8" s="185">
        <v>33960</v>
      </c>
      <c r="D8" s="186">
        <f t="shared" si="0"/>
        <v>0.56794046324943559</v>
      </c>
      <c r="E8" s="185">
        <v>35683</v>
      </c>
      <c r="F8" s="186">
        <f t="shared" si="1"/>
        <v>0.60951779034214171</v>
      </c>
      <c r="G8" s="186">
        <f t="shared" si="2"/>
        <v>5.0736160188457009E-2</v>
      </c>
      <c r="H8" s="100"/>
    </row>
    <row r="9" spans="2:9" ht="15" customHeight="1" x14ac:dyDescent="0.2">
      <c r="B9" s="59" t="s">
        <v>164</v>
      </c>
      <c r="C9" s="56">
        <v>6312</v>
      </c>
      <c r="D9" s="57">
        <f t="shared" si="0"/>
        <v>0.10556066560749226</v>
      </c>
      <c r="E9" s="56">
        <v>6736</v>
      </c>
      <c r="F9" s="57">
        <f t="shared" si="1"/>
        <v>0.11506072459559639</v>
      </c>
      <c r="G9" s="58">
        <f t="shared" si="2"/>
        <v>6.7173637515842835E-2</v>
      </c>
      <c r="H9" s="100"/>
    </row>
    <row r="10" spans="2:9" ht="15" customHeight="1" x14ac:dyDescent="0.2">
      <c r="B10" s="59" t="s">
        <v>165</v>
      </c>
      <c r="C10" s="56">
        <v>20540</v>
      </c>
      <c r="D10" s="57">
        <f t="shared" si="0"/>
        <v>0.34350698218914627</v>
      </c>
      <c r="E10" s="56">
        <v>20891</v>
      </c>
      <c r="F10" s="57">
        <f t="shared" si="1"/>
        <v>0.35684881198435336</v>
      </c>
      <c r="G10" s="58">
        <f t="shared" si="2"/>
        <v>1.708860759493671E-2</v>
      </c>
      <c r="H10" s="100"/>
    </row>
    <row r="11" spans="2:9" ht="15" customHeight="1" x14ac:dyDescent="0.2">
      <c r="B11" s="59" t="s">
        <v>166</v>
      </c>
      <c r="C11" s="56">
        <v>6520</v>
      </c>
      <c r="D11" s="57">
        <f t="shared" si="0"/>
        <v>0.10903921732586337</v>
      </c>
      <c r="E11" s="56">
        <v>7468</v>
      </c>
      <c r="F11" s="57">
        <f t="shared" si="1"/>
        <v>0.12756435440616298</v>
      </c>
      <c r="G11" s="58">
        <f t="shared" si="2"/>
        <v>0.14539877300613496</v>
      </c>
      <c r="H11" s="100"/>
    </row>
    <row r="12" spans="2:9" ht="15" customHeight="1" x14ac:dyDescent="0.2">
      <c r="B12" s="59" t="s">
        <v>167</v>
      </c>
      <c r="C12" s="56">
        <v>588</v>
      </c>
      <c r="D12" s="57">
        <f t="shared" si="0"/>
        <v>9.8335981269336899E-3</v>
      </c>
      <c r="E12" s="56">
        <v>588</v>
      </c>
      <c r="F12" s="57">
        <f t="shared" si="1"/>
        <v>1.0043899356028901E-2</v>
      </c>
      <c r="G12" s="58">
        <f t="shared" si="2"/>
        <v>0</v>
      </c>
      <c r="H12" s="100"/>
    </row>
    <row r="13" spans="2:9" ht="15" customHeight="1" x14ac:dyDescent="0.25">
      <c r="B13" s="195" t="s">
        <v>168</v>
      </c>
      <c r="C13" s="185">
        <v>25835</v>
      </c>
      <c r="D13" s="186">
        <f t="shared" si="0"/>
        <v>0.43205953675056441</v>
      </c>
      <c r="E13" s="185">
        <v>22860</v>
      </c>
      <c r="F13" s="186">
        <f t="shared" si="1"/>
        <v>0.39048220965785835</v>
      </c>
      <c r="G13" s="186">
        <f t="shared" si="2"/>
        <v>-0.11515386104122315</v>
      </c>
      <c r="H13" s="100"/>
      <c r="I13" s="100"/>
    </row>
    <row r="14" spans="2:9" ht="30" customHeight="1" x14ac:dyDescent="0.25">
      <c r="B14" s="60" t="s">
        <v>169</v>
      </c>
      <c r="C14" s="60"/>
      <c r="D14" s="60"/>
      <c r="E14" s="60"/>
      <c r="F14" s="60"/>
      <c r="G14" s="60"/>
      <c r="H14" s="100"/>
      <c r="I14" s="62" t="s">
        <v>170</v>
      </c>
    </row>
    <row r="15" spans="2:9" x14ac:dyDescent="0.25">
      <c r="B15" s="43"/>
    </row>
    <row r="16" spans="2:9" ht="23.25" customHeight="1" x14ac:dyDescent="0.25">
      <c r="B16" s="43"/>
      <c r="I16" s="62" t="s">
        <v>171</v>
      </c>
    </row>
    <row r="17" spans="2:8" x14ac:dyDescent="0.25">
      <c r="B17" s="43"/>
    </row>
    <row r="18" spans="2:8" ht="36" customHeight="1" x14ac:dyDescent="0.25">
      <c r="B18" s="44" t="s">
        <v>172</v>
      </c>
      <c r="C18" s="44"/>
      <c r="D18" s="44"/>
      <c r="E18" s="44"/>
      <c r="F18" s="44"/>
      <c r="G18" s="44"/>
    </row>
    <row r="19" spans="2:8" ht="30" customHeight="1" x14ac:dyDescent="0.25">
      <c r="B19" s="179"/>
      <c r="C19" s="46" t="str">
        <f>actualizaciones!$A$4</f>
        <v>I semestre 2013</v>
      </c>
      <c r="D19" s="47" t="s">
        <v>49</v>
      </c>
      <c r="E19" s="46" t="str">
        <f>actualizaciones!$B$4</f>
        <v>I semestre 2014</v>
      </c>
      <c r="F19" s="47" t="s">
        <v>49</v>
      </c>
      <c r="G19" s="180" t="s">
        <v>50</v>
      </c>
      <c r="H19" s="100"/>
    </row>
    <row r="20" spans="2:8" ht="15" customHeight="1" x14ac:dyDescent="0.25">
      <c r="B20" s="181" t="s">
        <v>162</v>
      </c>
      <c r="C20" s="182">
        <v>47106</v>
      </c>
      <c r="D20" s="183">
        <f t="shared" ref="D20:D27" si="3">C20/$C$20</f>
        <v>1</v>
      </c>
      <c r="E20" s="182">
        <v>46645</v>
      </c>
      <c r="F20" s="183">
        <f t="shared" ref="F20:F27" si="4">E20/$E$20</f>
        <v>1</v>
      </c>
      <c r="G20" s="183">
        <f t="shared" ref="G20:G27" si="5">(E20-C20)/C20</f>
        <v>-9.7864390948074562E-3</v>
      </c>
      <c r="H20" s="100"/>
    </row>
    <row r="21" spans="2:8" x14ac:dyDescent="0.25">
      <c r="B21" s="195" t="s">
        <v>163</v>
      </c>
      <c r="C21" s="185">
        <v>19482</v>
      </c>
      <c r="D21" s="186">
        <f t="shared" si="3"/>
        <v>0.4135778881671125</v>
      </c>
      <c r="E21" s="185">
        <v>20016</v>
      </c>
      <c r="F21" s="186">
        <f t="shared" si="4"/>
        <v>0.42911351699003109</v>
      </c>
      <c r="G21" s="186">
        <f t="shared" si="5"/>
        <v>2.740991684631968E-2</v>
      </c>
      <c r="H21" s="100"/>
    </row>
    <row r="22" spans="2:8" hidden="1" x14ac:dyDescent="0.2">
      <c r="B22" s="59" t="s">
        <v>164</v>
      </c>
      <c r="C22" s="56">
        <v>2481</v>
      </c>
      <c r="D22" s="57">
        <f t="shared" si="3"/>
        <v>5.2668449878996305E-2</v>
      </c>
      <c r="E22" s="56">
        <v>1615</v>
      </c>
      <c r="F22" s="57">
        <f t="shared" si="4"/>
        <v>3.4623217922606926E-2</v>
      </c>
      <c r="G22" s="58">
        <f t="shared" si="5"/>
        <v>-0.34905280128980248</v>
      </c>
      <c r="H22" s="100"/>
    </row>
    <row r="23" spans="2:8" hidden="1" x14ac:dyDescent="0.2">
      <c r="B23" s="59" t="s">
        <v>165</v>
      </c>
      <c r="C23" s="56">
        <v>10292</v>
      </c>
      <c r="D23" s="57">
        <f t="shared" si="3"/>
        <v>0.2184859678172632</v>
      </c>
      <c r="E23" s="56">
        <v>11692</v>
      </c>
      <c r="F23" s="57">
        <f t="shared" si="4"/>
        <v>0.25065923464465645</v>
      </c>
      <c r="G23" s="58">
        <f t="shared" si="5"/>
        <v>0.13602798289933929</v>
      </c>
      <c r="H23" s="100"/>
    </row>
    <row r="24" spans="2:8" x14ac:dyDescent="0.2">
      <c r="B24" s="59" t="s">
        <v>173</v>
      </c>
      <c r="C24" s="56">
        <f>SUM(C22:C23)</f>
        <v>12773</v>
      </c>
      <c r="D24" s="57">
        <f t="shared" si="3"/>
        <v>0.27115441769625948</v>
      </c>
      <c r="E24" s="56">
        <f>SUM(E22:E23)</f>
        <v>13307</v>
      </c>
      <c r="F24" s="57">
        <f t="shared" si="4"/>
        <v>0.28528245256726337</v>
      </c>
      <c r="G24" s="58">
        <f t="shared" si="5"/>
        <v>4.1806936506693808E-2</v>
      </c>
      <c r="H24" s="100"/>
    </row>
    <row r="25" spans="2:8" ht="15" customHeight="1" x14ac:dyDescent="0.2">
      <c r="B25" s="59" t="s">
        <v>166</v>
      </c>
      <c r="C25" s="56">
        <v>6126</v>
      </c>
      <c r="D25" s="57">
        <f t="shared" si="3"/>
        <v>0.1300471277544262</v>
      </c>
      <c r="E25" s="56">
        <v>6126</v>
      </c>
      <c r="F25" s="57">
        <f t="shared" si="4"/>
        <v>0.13133240433058205</v>
      </c>
      <c r="G25" s="58">
        <f t="shared" si="5"/>
        <v>0</v>
      </c>
      <c r="H25" s="100"/>
    </row>
    <row r="26" spans="2:8" ht="15" customHeight="1" x14ac:dyDescent="0.2">
      <c r="B26" s="59" t="s">
        <v>174</v>
      </c>
      <c r="C26" s="56">
        <v>583</v>
      </c>
      <c r="D26" s="57">
        <f t="shared" si="3"/>
        <v>1.2376342716426783E-2</v>
      </c>
      <c r="E26" s="56">
        <v>583</v>
      </c>
      <c r="F26" s="57">
        <f t="shared" si="4"/>
        <v>1.2498660092185658E-2</v>
      </c>
      <c r="G26" s="58">
        <f>(E26-C26)/C26</f>
        <v>0</v>
      </c>
      <c r="H26" s="100"/>
    </row>
    <row r="27" spans="2:8" ht="15" customHeight="1" x14ac:dyDescent="0.25">
      <c r="B27" s="195" t="s">
        <v>168</v>
      </c>
      <c r="C27" s="185">
        <v>27624</v>
      </c>
      <c r="D27" s="186">
        <f t="shared" si="3"/>
        <v>0.5864221118328875</v>
      </c>
      <c r="E27" s="185">
        <v>26629</v>
      </c>
      <c r="F27" s="186">
        <f t="shared" si="4"/>
        <v>0.57088648300996891</v>
      </c>
      <c r="G27" s="186">
        <f t="shared" si="5"/>
        <v>-3.6019403417318276E-2</v>
      </c>
      <c r="H27" s="100"/>
    </row>
    <row r="28" spans="2:8" ht="30" customHeight="1" x14ac:dyDescent="0.25">
      <c r="B28" s="60" t="s">
        <v>169</v>
      </c>
      <c r="C28" s="60"/>
      <c r="D28" s="60"/>
      <c r="E28" s="60"/>
      <c r="F28" s="60"/>
      <c r="G28" s="60"/>
      <c r="H28" s="100"/>
    </row>
    <row r="29" spans="2:8" ht="15" customHeight="1" x14ac:dyDescent="0.25"/>
    <row r="31" spans="2:8" ht="36" customHeight="1" x14ac:dyDescent="0.25">
      <c r="B31" s="44" t="s">
        <v>175</v>
      </c>
      <c r="C31" s="44"/>
      <c r="D31" s="44"/>
      <c r="E31" s="44"/>
      <c r="F31" s="44"/>
      <c r="G31" s="44"/>
    </row>
    <row r="32" spans="2:8" ht="30" customHeight="1" x14ac:dyDescent="0.25">
      <c r="B32" s="179"/>
      <c r="C32" s="46" t="str">
        <f>actualizaciones!$A$4</f>
        <v>I semestre 2013</v>
      </c>
      <c r="D32" s="47" t="s">
        <v>49</v>
      </c>
      <c r="E32" s="46" t="str">
        <f>actualizaciones!$B$4</f>
        <v>I semestre 2014</v>
      </c>
      <c r="F32" s="47" t="s">
        <v>49</v>
      </c>
      <c r="G32" s="180" t="s">
        <v>50</v>
      </c>
      <c r="H32" s="100"/>
    </row>
    <row r="33" spans="2:8" ht="15" customHeight="1" x14ac:dyDescent="0.25">
      <c r="B33" s="181" t="s">
        <v>162</v>
      </c>
      <c r="C33" s="182">
        <v>24893</v>
      </c>
      <c r="D33" s="183">
        <f t="shared" ref="D33:D38" si="6">C33/$C$33</f>
        <v>1</v>
      </c>
      <c r="E33" s="182">
        <v>24718</v>
      </c>
      <c r="F33" s="183">
        <f t="shared" ref="F33:F38" si="7">E33/$E$33</f>
        <v>1</v>
      </c>
      <c r="G33" s="183">
        <f t="shared" ref="G33:G38" si="8">(E33-C33)/C33</f>
        <v>-7.0300887799783071E-3</v>
      </c>
      <c r="H33" s="100"/>
    </row>
    <row r="34" spans="2:8" ht="15" customHeight="1" x14ac:dyDescent="0.25">
      <c r="B34" s="195" t="s">
        <v>163</v>
      </c>
      <c r="C34" s="185">
        <v>16607</v>
      </c>
      <c r="D34" s="186">
        <f t="shared" si="6"/>
        <v>0.66713533925199853</v>
      </c>
      <c r="E34" s="185">
        <v>16652</v>
      </c>
      <c r="F34" s="186">
        <f t="shared" si="7"/>
        <v>0.67367910025082933</v>
      </c>
      <c r="G34" s="186">
        <f t="shared" si="8"/>
        <v>2.7097007286084182E-3</v>
      </c>
      <c r="H34" s="100"/>
    </row>
    <row r="35" spans="2:8" ht="15" customHeight="1" x14ac:dyDescent="0.2">
      <c r="B35" s="59" t="s">
        <v>176</v>
      </c>
      <c r="C35" s="56">
        <v>13670</v>
      </c>
      <c r="D35" s="57">
        <f t="shared" si="6"/>
        <v>0.54915036355601976</v>
      </c>
      <c r="E35" s="56">
        <v>13670</v>
      </c>
      <c r="F35" s="57">
        <f t="shared" si="7"/>
        <v>0.55303827170483044</v>
      </c>
      <c r="G35" s="58">
        <f t="shared" si="8"/>
        <v>0</v>
      </c>
      <c r="H35" s="100"/>
    </row>
    <row r="36" spans="2:8" ht="15" customHeight="1" x14ac:dyDescent="0.2">
      <c r="B36" s="59" t="s">
        <v>166</v>
      </c>
      <c r="C36" s="56">
        <v>2573</v>
      </c>
      <c r="D36" s="57">
        <f t="shared" si="6"/>
        <v>0.10336239103362391</v>
      </c>
      <c r="E36" s="56">
        <v>2573</v>
      </c>
      <c r="F36" s="57">
        <f t="shared" si="7"/>
        <v>0.10409418237721499</v>
      </c>
      <c r="G36" s="58">
        <f t="shared" si="8"/>
        <v>0</v>
      </c>
      <c r="H36" s="100"/>
    </row>
    <row r="37" spans="2:8" ht="15" customHeight="1" x14ac:dyDescent="0.2">
      <c r="B37" s="59" t="s">
        <v>167</v>
      </c>
      <c r="C37" s="56">
        <v>364</v>
      </c>
      <c r="D37" s="57">
        <f t="shared" si="6"/>
        <v>1.4622584662354879E-2</v>
      </c>
      <c r="E37" s="56">
        <v>409</v>
      </c>
      <c r="F37" s="57">
        <f t="shared" si="7"/>
        <v>1.6546646168783881E-2</v>
      </c>
      <c r="G37" s="58">
        <f t="shared" si="8"/>
        <v>0.12362637362637363</v>
      </c>
      <c r="H37" s="100"/>
    </row>
    <row r="38" spans="2:8" ht="15" customHeight="1" x14ac:dyDescent="0.25">
      <c r="B38" s="195" t="s">
        <v>168</v>
      </c>
      <c r="C38" s="185">
        <v>8286</v>
      </c>
      <c r="D38" s="186">
        <f t="shared" si="6"/>
        <v>0.33286466074800147</v>
      </c>
      <c r="E38" s="185">
        <v>8066</v>
      </c>
      <c r="F38" s="186">
        <f t="shared" si="7"/>
        <v>0.32632089974917067</v>
      </c>
      <c r="G38" s="186">
        <f t="shared" si="8"/>
        <v>-2.6550808592807146E-2</v>
      </c>
      <c r="H38" s="100"/>
    </row>
    <row r="39" spans="2:8" ht="30" customHeight="1" x14ac:dyDescent="0.25">
      <c r="B39" s="60" t="s">
        <v>169</v>
      </c>
      <c r="C39" s="60"/>
      <c r="D39" s="60"/>
      <c r="E39" s="60"/>
      <c r="F39" s="60"/>
      <c r="G39" s="60"/>
      <c r="H39" s="100"/>
    </row>
    <row r="42" spans="2:8" ht="36" customHeight="1" x14ac:dyDescent="0.25">
      <c r="B42" s="44" t="s">
        <v>177</v>
      </c>
      <c r="C42" s="44"/>
      <c r="D42" s="44"/>
      <c r="E42" s="44"/>
      <c r="F42" s="44"/>
      <c r="G42" s="44"/>
    </row>
    <row r="43" spans="2:8" ht="30" customHeight="1" x14ac:dyDescent="0.25">
      <c r="B43" s="179"/>
      <c r="C43" s="46" t="str">
        <f>actualizaciones!$A$4</f>
        <v>I semestre 2013</v>
      </c>
      <c r="D43" s="47" t="s">
        <v>49</v>
      </c>
      <c r="E43" s="46" t="str">
        <f>actualizaciones!$B$4</f>
        <v>I semestre 2014</v>
      </c>
      <c r="F43" s="47" t="s">
        <v>49</v>
      </c>
      <c r="G43" s="180" t="s">
        <v>50</v>
      </c>
      <c r="H43" s="100"/>
    </row>
    <row r="44" spans="2:8" ht="15" customHeight="1" x14ac:dyDescent="0.25">
      <c r="B44" s="181" t="s">
        <v>162</v>
      </c>
      <c r="C44" s="182">
        <v>2550</v>
      </c>
      <c r="D44" s="183">
        <f t="shared" ref="D44:D50" si="9">C44/$C$44</f>
        <v>1</v>
      </c>
      <c r="E44" s="182">
        <v>2633</v>
      </c>
      <c r="F44" s="183">
        <f t="shared" ref="F44:F50" si="10">E44/$E$44</f>
        <v>1</v>
      </c>
      <c r="G44" s="183">
        <f t="shared" ref="G44:G49" si="11">(E44-C44)/C44</f>
        <v>3.2549019607843135E-2</v>
      </c>
      <c r="H44" s="100"/>
    </row>
    <row r="45" spans="2:8" ht="15" customHeight="1" x14ac:dyDescent="0.25">
      <c r="B45" s="195" t="s">
        <v>163</v>
      </c>
      <c r="C45" s="185">
        <v>2550</v>
      </c>
      <c r="D45" s="186">
        <f t="shared" si="9"/>
        <v>1</v>
      </c>
      <c r="E45" s="185">
        <v>2633</v>
      </c>
      <c r="F45" s="186">
        <f t="shared" si="10"/>
        <v>1</v>
      </c>
      <c r="G45" s="186">
        <f t="shared" si="11"/>
        <v>3.2549019607843135E-2</v>
      </c>
      <c r="H45" s="100"/>
    </row>
    <row r="46" spans="2:8" ht="15" customHeight="1" x14ac:dyDescent="0.2">
      <c r="B46" s="59" t="s">
        <v>176</v>
      </c>
      <c r="C46" s="56">
        <v>1097</v>
      </c>
      <c r="D46" s="57">
        <f t="shared" si="9"/>
        <v>0.43019607843137253</v>
      </c>
      <c r="E46" s="56">
        <v>975</v>
      </c>
      <c r="F46" s="57">
        <f t="shared" si="10"/>
        <v>0.37030003797949107</v>
      </c>
      <c r="G46" s="58">
        <f t="shared" si="11"/>
        <v>-0.11121239744758432</v>
      </c>
      <c r="H46" s="100"/>
    </row>
    <row r="47" spans="2:8" ht="15" customHeight="1" x14ac:dyDescent="0.2">
      <c r="B47" s="59" t="s">
        <v>166</v>
      </c>
      <c r="C47" s="56">
        <v>802</v>
      </c>
      <c r="D47" s="57">
        <f t="shared" si="9"/>
        <v>0.31450980392156863</v>
      </c>
      <c r="E47" s="56">
        <v>924</v>
      </c>
      <c r="F47" s="57">
        <f t="shared" si="10"/>
        <v>0.3509304975313331</v>
      </c>
      <c r="G47" s="58">
        <f t="shared" si="11"/>
        <v>0.15211970074812967</v>
      </c>
      <c r="H47" s="100"/>
    </row>
    <row r="48" spans="2:8" ht="15" customHeight="1" x14ac:dyDescent="0.2">
      <c r="B48" s="59" t="s">
        <v>178</v>
      </c>
      <c r="C48" s="56">
        <v>485</v>
      </c>
      <c r="D48" s="57">
        <f t="shared" si="9"/>
        <v>0.19019607843137254</v>
      </c>
      <c r="E48" s="56">
        <v>485</v>
      </c>
      <c r="F48" s="57">
        <f t="shared" si="10"/>
        <v>0.18420053171287504</v>
      </c>
      <c r="G48" s="58">
        <f t="shared" si="11"/>
        <v>0</v>
      </c>
      <c r="H48" s="100"/>
    </row>
    <row r="49" spans="2:9" ht="15" customHeight="1" x14ac:dyDescent="0.2">
      <c r="B49" s="59" t="s">
        <v>179</v>
      </c>
      <c r="C49" s="56">
        <v>166</v>
      </c>
      <c r="D49" s="57">
        <f t="shared" si="9"/>
        <v>6.5098039215686271E-2</v>
      </c>
      <c r="E49" s="56">
        <v>249</v>
      </c>
      <c r="F49" s="57">
        <f t="shared" si="10"/>
        <v>9.4568932776300796E-2</v>
      </c>
      <c r="G49" s="58">
        <f t="shared" si="11"/>
        <v>0.5</v>
      </c>
      <c r="H49" s="100"/>
      <c r="I49" s="62" t="s">
        <v>170</v>
      </c>
    </row>
    <row r="50" spans="2:9" ht="15" customHeight="1" x14ac:dyDescent="0.25">
      <c r="B50" s="195" t="s">
        <v>168</v>
      </c>
      <c r="C50" s="185">
        <v>0</v>
      </c>
      <c r="D50" s="186">
        <f t="shared" si="9"/>
        <v>0</v>
      </c>
      <c r="E50" s="185">
        <v>0</v>
      </c>
      <c r="F50" s="186">
        <f t="shared" si="10"/>
        <v>0</v>
      </c>
      <c r="G50" s="186" t="s">
        <v>87</v>
      </c>
      <c r="H50" s="100"/>
    </row>
    <row r="51" spans="2:9" ht="30" customHeight="1" x14ac:dyDescent="0.25">
      <c r="B51" s="60" t="s">
        <v>169</v>
      </c>
      <c r="C51" s="60"/>
      <c r="D51" s="60"/>
      <c r="E51" s="60"/>
      <c r="F51" s="60"/>
      <c r="G51" s="60"/>
      <c r="H51" s="100"/>
      <c r="I51" s="62" t="s">
        <v>171</v>
      </c>
    </row>
    <row r="52" spans="2:9" x14ac:dyDescent="0.25">
      <c r="I52" s="196"/>
    </row>
    <row r="54" spans="2:9" ht="36" customHeight="1" x14ac:dyDescent="0.25">
      <c r="B54" s="44" t="s">
        <v>180</v>
      </c>
      <c r="C54" s="44"/>
      <c r="D54" s="44"/>
      <c r="E54" s="44"/>
      <c r="F54" s="44"/>
      <c r="G54" s="44"/>
    </row>
    <row r="55" spans="2:9" ht="30" customHeight="1" x14ac:dyDescent="0.25">
      <c r="B55" s="179"/>
      <c r="C55" s="46" t="str">
        <f>actualizaciones!$A$4</f>
        <v>I semestre 2013</v>
      </c>
      <c r="D55" s="47" t="s">
        <v>49</v>
      </c>
      <c r="E55" s="46" t="str">
        <f>actualizaciones!$B$4</f>
        <v>I semestre 2014</v>
      </c>
      <c r="F55" s="47" t="s">
        <v>49</v>
      </c>
      <c r="G55" s="180" t="s">
        <v>50</v>
      </c>
      <c r="H55" s="100"/>
    </row>
    <row r="56" spans="2:9" ht="15" customHeight="1" x14ac:dyDescent="0.25">
      <c r="B56" s="181" t="s">
        <v>162</v>
      </c>
      <c r="C56" s="182">
        <v>164252</v>
      </c>
      <c r="D56" s="183">
        <f>C56/$C$56</f>
        <v>1</v>
      </c>
      <c r="E56" s="182">
        <v>162089</v>
      </c>
      <c r="F56" s="183">
        <f>E56/$E$56</f>
        <v>1</v>
      </c>
      <c r="G56" s="183">
        <f>(E56-C56)/C56</f>
        <v>-1.316878942113338E-2</v>
      </c>
      <c r="H56" s="100"/>
    </row>
    <row r="57" spans="2:9" ht="15" customHeight="1" x14ac:dyDescent="0.25">
      <c r="B57" s="195" t="s">
        <v>163</v>
      </c>
      <c r="C57" s="185">
        <v>88003</v>
      </c>
      <c r="D57" s="186">
        <f t="shared" ref="D57:D63" si="12">C57/$C$56</f>
        <v>0.53578038623578406</v>
      </c>
      <c r="E57" s="185">
        <v>90384</v>
      </c>
      <c r="F57" s="186">
        <f t="shared" ref="F57:F63" si="13">E57/$E$56</f>
        <v>0.55761957936689099</v>
      </c>
      <c r="G57" s="186">
        <f t="shared" ref="G57:G62" si="14">(E57-C57)/C57</f>
        <v>2.7055895821733351E-2</v>
      </c>
      <c r="H57" s="100"/>
    </row>
    <row r="58" spans="2:9" ht="15" customHeight="1" x14ac:dyDescent="0.2">
      <c r="B58" s="59" t="s">
        <v>164</v>
      </c>
      <c r="C58" s="56">
        <v>14031</v>
      </c>
      <c r="D58" s="57">
        <f t="shared" si="12"/>
        <v>8.5423617368433874E-2</v>
      </c>
      <c r="E58" s="56">
        <v>13589</v>
      </c>
      <c r="F58" s="57">
        <f t="shared" si="13"/>
        <v>8.3836657638704667E-2</v>
      </c>
      <c r="G58" s="58">
        <f t="shared" si="14"/>
        <v>-3.1501674862803794E-2</v>
      </c>
      <c r="H58" s="100"/>
    </row>
    <row r="59" spans="2:9" ht="15" customHeight="1" x14ac:dyDescent="0.2">
      <c r="B59" s="59" t="s">
        <v>165</v>
      </c>
      <c r="C59" s="56">
        <v>52789</v>
      </c>
      <c r="D59" s="57">
        <f t="shared" si="12"/>
        <v>0.32139030270559871</v>
      </c>
      <c r="E59" s="56">
        <v>54554</v>
      </c>
      <c r="F59" s="57">
        <f t="shared" si="13"/>
        <v>0.33656818167796704</v>
      </c>
      <c r="G59" s="58">
        <f t="shared" si="14"/>
        <v>3.3434995927181799E-2</v>
      </c>
      <c r="H59" s="100"/>
    </row>
    <row r="60" spans="2:9" ht="15" customHeight="1" x14ac:dyDescent="0.2">
      <c r="B60" s="59" t="s">
        <v>166</v>
      </c>
      <c r="C60" s="56">
        <v>17949</v>
      </c>
      <c r="D60" s="57">
        <f t="shared" si="12"/>
        <v>0.10927720819228989</v>
      </c>
      <c r="E60" s="56">
        <v>18842</v>
      </c>
      <c r="F60" s="57">
        <f t="shared" si="13"/>
        <v>0.11624477910283856</v>
      </c>
      <c r="G60" s="58">
        <f t="shared" si="14"/>
        <v>4.9752075324530617E-2</v>
      </c>
      <c r="H60" s="100"/>
    </row>
    <row r="61" spans="2:9" ht="15" customHeight="1" x14ac:dyDescent="0.2">
      <c r="B61" s="59" t="s">
        <v>178</v>
      </c>
      <c r="C61" s="56">
        <v>2153</v>
      </c>
      <c r="D61" s="57">
        <f t="shared" si="12"/>
        <v>1.3107907361858608E-2</v>
      </c>
      <c r="E61" s="56">
        <v>2190</v>
      </c>
      <c r="F61" s="57">
        <f t="shared" si="13"/>
        <v>1.3511095756035265E-2</v>
      </c>
      <c r="G61" s="58">
        <f t="shared" si="14"/>
        <v>1.7185322805387832E-2</v>
      </c>
      <c r="H61" s="100"/>
    </row>
    <row r="62" spans="2:9" ht="15" customHeight="1" x14ac:dyDescent="0.2">
      <c r="B62" s="59" t="s">
        <v>181</v>
      </c>
      <c r="C62" s="56">
        <v>1081</v>
      </c>
      <c r="D62" s="57">
        <f t="shared" si="12"/>
        <v>6.5813506076029512E-3</v>
      </c>
      <c r="E62" s="56">
        <v>1209</v>
      </c>
      <c r="F62" s="57">
        <f t="shared" si="13"/>
        <v>7.4588651913454953E-3</v>
      </c>
      <c r="G62" s="58">
        <f t="shared" si="14"/>
        <v>0.11840888066604996</v>
      </c>
      <c r="H62" s="100"/>
    </row>
    <row r="63" spans="2:9" ht="15" customHeight="1" x14ac:dyDescent="0.25">
      <c r="B63" s="195" t="s">
        <v>168</v>
      </c>
      <c r="C63" s="185">
        <v>76249</v>
      </c>
      <c r="D63" s="186">
        <f t="shared" si="12"/>
        <v>0.46421961376421594</v>
      </c>
      <c r="E63" s="185">
        <v>71705</v>
      </c>
      <c r="F63" s="186">
        <f t="shared" si="13"/>
        <v>0.44238042063310895</v>
      </c>
      <c r="G63" s="186">
        <f>(E63-C63)/C63</f>
        <v>-5.959422418654671E-2</v>
      </c>
      <c r="H63" s="100"/>
    </row>
    <row r="64" spans="2:9" ht="30" customHeight="1" x14ac:dyDescent="0.25">
      <c r="B64" s="60" t="s">
        <v>169</v>
      </c>
      <c r="C64" s="60"/>
      <c r="D64" s="60"/>
      <c r="E64" s="60"/>
      <c r="F64" s="60"/>
      <c r="G64" s="60"/>
      <c r="H64" s="100"/>
    </row>
    <row r="66" spans="2:2" ht="54" customHeight="1" x14ac:dyDescent="0.25">
      <c r="B66"/>
    </row>
    <row r="67" spans="2:2" ht="30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15" customHeight="1" x14ac:dyDescent="0.25">
      <c r="B75"/>
    </row>
    <row r="76" spans="2:2" ht="30" customHeight="1" x14ac:dyDescent="0.25">
      <c r="B76"/>
    </row>
  </sheetData>
  <mergeCells count="10">
    <mergeCell ref="B64:G64"/>
    <mergeCell ref="B42:G42"/>
    <mergeCell ref="B51:G51"/>
    <mergeCell ref="B54:G54"/>
    <mergeCell ref="B28:G28"/>
    <mergeCell ref="B31:G31"/>
    <mergeCell ref="B39:G39"/>
    <mergeCell ref="B5:G5"/>
    <mergeCell ref="B14:G14"/>
    <mergeCell ref="B18:G18"/>
  </mergeCells>
  <hyperlinks>
    <hyperlink ref="I14" location="'Gráfica plazas estim tipo categ'!A1" tooltip="Ir a gráfica" display="Gráfica"/>
    <hyperlink ref="I16" location="'Gráfica distrib plazas est tipo'!A1" tooltip="Ir a gráfica" display="Gráfica"/>
    <hyperlink ref="I49" location="'Gráfica plazas estim tipo categ'!A1" tooltip="Ir a gráfica" display="Gráfica"/>
    <hyperlink ref="I51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9" min="1" max="13" man="1"/>
    <brk id="52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4:L5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4" spans="11:11" ht="15.75" x14ac:dyDescent="0.25">
      <c r="K24" s="62" t="s">
        <v>60</v>
      </c>
    </row>
    <row r="32" spans="11:11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2"/>
      <c r="C56" s="12"/>
      <c r="D56" s="12"/>
      <c r="E56" s="12"/>
      <c r="F56" s="12"/>
      <c r="G56" s="12"/>
      <c r="K56" s="12"/>
      <c r="L56" s="12"/>
    </row>
    <row r="59" spans="2:12" ht="33" customHeight="1" x14ac:dyDescent="0.25">
      <c r="J59" s="12"/>
    </row>
  </sheetData>
  <hyperlinks>
    <hyperlink ref="K24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L82"/>
  <sheetViews>
    <sheetView showGridLines="0" showRowColHeaders="0" showOutlineSymbols="0" zoomScaleNormal="100" workbookViewId="0">
      <selection activeCell="M30" sqref="M30"/>
    </sheetView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0:10" ht="15.75" customHeight="1" x14ac:dyDescent="0.25"/>
    <row r="18" spans="10:10" ht="15.75" customHeight="1" x14ac:dyDescent="0.25"/>
    <row r="19" spans="10:10" ht="15.75" customHeight="1" x14ac:dyDescent="0.25"/>
    <row r="20" spans="10:10" ht="15.75" customHeight="1" x14ac:dyDescent="0.25"/>
    <row r="21" spans="10:10" ht="15.75" customHeight="1" x14ac:dyDescent="0.25"/>
    <row r="22" spans="10:10" ht="15.75" customHeight="1" x14ac:dyDescent="0.25"/>
    <row r="23" spans="10:10" ht="15.75" customHeight="1" x14ac:dyDescent="0.25"/>
    <row r="24" spans="10:10" ht="15.75" customHeight="1" x14ac:dyDescent="0.25"/>
    <row r="25" spans="10:10" ht="15.75" customHeight="1" x14ac:dyDescent="0.25"/>
    <row r="26" spans="10:10" ht="15.75" customHeight="1" x14ac:dyDescent="0.25"/>
    <row r="27" spans="10:10" ht="15.75" customHeight="1" x14ac:dyDescent="0.25"/>
    <row r="28" spans="10:10" ht="15.75" customHeight="1" x14ac:dyDescent="0.25"/>
    <row r="29" spans="10:10" ht="15.75" customHeight="1" x14ac:dyDescent="0.25">
      <c r="J29" s="62" t="s">
        <v>60</v>
      </c>
    </row>
    <row r="30" spans="10:10" ht="15.75" customHeight="1" x14ac:dyDescent="0.25"/>
    <row r="31" spans="10:10" ht="15.75" customHeight="1" x14ac:dyDescent="0.25"/>
    <row r="32" spans="10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 x14ac:dyDescent="0.25">
      <c r="J53" s="12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J29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/>
  </sheetViews>
  <sheetFormatPr baseColWidth="10" defaultRowHeight="12.75" x14ac:dyDescent="0.25"/>
  <cols>
    <col min="1" max="1" width="15.7109375" style="43" customWidth="1"/>
    <col min="2" max="2" width="21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44" t="s">
        <v>47</v>
      </c>
      <c r="C5" s="44"/>
      <c r="D5" s="44"/>
      <c r="E5" s="44"/>
      <c r="F5" s="44"/>
      <c r="G5" s="44"/>
    </row>
    <row r="6" spans="2:7" ht="42" customHeight="1" x14ac:dyDescent="0.25">
      <c r="B6" s="45" t="s">
        <v>48</v>
      </c>
      <c r="C6" s="46" t="str">
        <f>actualizaciones!A3</f>
        <v>acum. febrero 2013</v>
      </c>
      <c r="D6" s="47" t="s">
        <v>49</v>
      </c>
      <c r="E6" s="46" t="str">
        <f>actualizaciones!A2</f>
        <v>acum. febrero 2014</v>
      </c>
      <c r="F6" s="47" t="s">
        <v>49</v>
      </c>
      <c r="G6" s="48" t="s">
        <v>50</v>
      </c>
    </row>
    <row r="7" spans="2:7" ht="15" customHeight="1" x14ac:dyDescent="0.25">
      <c r="B7" s="49" t="s">
        <v>51</v>
      </c>
      <c r="C7" s="50"/>
      <c r="D7" s="50"/>
      <c r="E7" s="50"/>
      <c r="F7" s="50"/>
      <c r="G7" s="50"/>
    </row>
    <row r="8" spans="2:7" ht="15" customHeight="1" x14ac:dyDescent="0.25">
      <c r="B8" s="51" t="s">
        <v>52</v>
      </c>
      <c r="C8" s="52">
        <v>768639</v>
      </c>
      <c r="D8" s="53">
        <f>C8/C8</f>
        <v>1</v>
      </c>
      <c r="E8" s="52">
        <v>806318</v>
      </c>
      <c r="F8" s="53">
        <f>E8/E8</f>
        <v>1</v>
      </c>
      <c r="G8" s="53">
        <f>(E8-C8)/C8</f>
        <v>4.9020411402491935E-2</v>
      </c>
    </row>
    <row r="9" spans="2:7" ht="15" customHeight="1" x14ac:dyDescent="0.25">
      <c r="B9" s="51" t="s">
        <v>53</v>
      </c>
      <c r="C9" s="52">
        <v>496392</v>
      </c>
      <c r="D9" s="53">
        <f>C9/C8</f>
        <v>0.64580641887804291</v>
      </c>
      <c r="E9" s="52">
        <v>533095</v>
      </c>
      <c r="F9" s="53">
        <f>E9/E8</f>
        <v>0.66114733889110744</v>
      </c>
      <c r="G9" s="53">
        <f>(E9-C9)/C9</f>
        <v>7.3939547776757084E-2</v>
      </c>
    </row>
    <row r="10" spans="2:7" ht="15" customHeight="1" x14ac:dyDescent="0.2">
      <c r="B10" s="54" t="s">
        <v>54</v>
      </c>
      <c r="C10" s="52">
        <v>272247</v>
      </c>
      <c r="D10" s="53">
        <f>C10/C8</f>
        <v>0.35419358112195715</v>
      </c>
      <c r="E10" s="52">
        <v>273223</v>
      </c>
      <c r="F10" s="53">
        <f>E10/E8</f>
        <v>0.33885266110889251</v>
      </c>
      <c r="G10" s="53">
        <f>(E10-C10)/C10</f>
        <v>3.5849798161228588E-3</v>
      </c>
    </row>
    <row r="11" spans="2:7" ht="15" customHeight="1" x14ac:dyDescent="0.25">
      <c r="B11" s="49" t="s">
        <v>55</v>
      </c>
      <c r="C11" s="50"/>
      <c r="D11" s="50"/>
      <c r="E11" s="50"/>
      <c r="F11" s="50"/>
      <c r="G11" s="50"/>
    </row>
    <row r="12" spans="2:7" ht="15" customHeight="1" x14ac:dyDescent="0.25">
      <c r="B12" s="55" t="s">
        <v>52</v>
      </c>
      <c r="C12" s="56">
        <v>267552</v>
      </c>
      <c r="D12" s="57">
        <f>C12/C12</f>
        <v>1</v>
      </c>
      <c r="E12" s="56">
        <v>277102</v>
      </c>
      <c r="F12" s="57">
        <f>E12/E12</f>
        <v>1</v>
      </c>
      <c r="G12" s="58">
        <f>(E12-C12)/C12</f>
        <v>3.5693995933500776E-2</v>
      </c>
    </row>
    <row r="13" spans="2:7" ht="15" customHeight="1" x14ac:dyDescent="0.25">
      <c r="B13" s="55" t="s">
        <v>53</v>
      </c>
      <c r="C13" s="56">
        <v>184197</v>
      </c>
      <c r="D13" s="57">
        <f>C13/C12</f>
        <v>0.6884530857552924</v>
      </c>
      <c r="E13" s="56">
        <v>199568</v>
      </c>
      <c r="F13" s="57">
        <f>E13/E12</f>
        <v>0.72019689500617101</v>
      </c>
      <c r="G13" s="58">
        <f>(E13-C13)/C13</f>
        <v>8.3448698947322708E-2</v>
      </c>
    </row>
    <row r="14" spans="2:7" ht="15" customHeight="1" x14ac:dyDescent="0.25">
      <c r="B14" s="55" t="s">
        <v>54</v>
      </c>
      <c r="C14" s="56">
        <v>83355</v>
      </c>
      <c r="D14" s="57">
        <f>C14/C12</f>
        <v>0.3115469142447076</v>
      </c>
      <c r="E14" s="56">
        <v>77534</v>
      </c>
      <c r="F14" s="57">
        <f>E14/E12</f>
        <v>0.27980310499382899</v>
      </c>
      <c r="G14" s="58">
        <f>(E14-C14)/C14</f>
        <v>-6.9833843200767798E-2</v>
      </c>
    </row>
    <row r="15" spans="2:7" ht="15" customHeight="1" x14ac:dyDescent="0.2">
      <c r="B15" s="34" t="s">
        <v>56</v>
      </c>
      <c r="C15" s="35"/>
      <c r="D15" s="36"/>
      <c r="E15" s="35"/>
      <c r="F15" s="36"/>
      <c r="G15" s="35"/>
    </row>
    <row r="16" spans="2:7" ht="15" customHeight="1" x14ac:dyDescent="0.25">
      <c r="B16" s="55" t="s">
        <v>52</v>
      </c>
      <c r="C16" s="56">
        <v>215169</v>
      </c>
      <c r="D16" s="57">
        <f>C16/C16</f>
        <v>1</v>
      </c>
      <c r="E16" s="56">
        <v>227231</v>
      </c>
      <c r="F16" s="57">
        <f>E16/E16</f>
        <v>1</v>
      </c>
      <c r="G16" s="58">
        <f>(E16-C16)/C16</f>
        <v>5.6058261180746298E-2</v>
      </c>
    </row>
    <row r="17" spans="2:12" ht="15" customHeight="1" x14ac:dyDescent="0.25">
      <c r="B17" s="55" t="s">
        <v>53</v>
      </c>
      <c r="C17" s="56">
        <v>104389</v>
      </c>
      <c r="D17" s="57">
        <f>C17/C16</f>
        <v>0.48514888297105996</v>
      </c>
      <c r="E17" s="56">
        <v>111469</v>
      </c>
      <c r="F17" s="57">
        <f>E17/E16</f>
        <v>0.49055366565301389</v>
      </c>
      <c r="G17" s="58">
        <f>(E17-C17)/C17</f>
        <v>6.7823238080640683E-2</v>
      </c>
    </row>
    <row r="18" spans="2:12" ht="15" customHeight="1" x14ac:dyDescent="0.25">
      <c r="B18" s="55" t="s">
        <v>54</v>
      </c>
      <c r="C18" s="56">
        <v>110780</v>
      </c>
      <c r="D18" s="57">
        <f>C18/C16</f>
        <v>0.51485111702894004</v>
      </c>
      <c r="E18" s="56">
        <v>115762</v>
      </c>
      <c r="F18" s="57">
        <f>E18/E16</f>
        <v>0.50944633434698605</v>
      </c>
      <c r="G18" s="58">
        <f>(E18-C18)/C18</f>
        <v>4.4972016609496297E-2</v>
      </c>
    </row>
    <row r="19" spans="2:12" ht="15" customHeight="1" x14ac:dyDescent="0.25">
      <c r="B19" s="49" t="s">
        <v>57</v>
      </c>
      <c r="C19" s="50"/>
      <c r="D19" s="50"/>
      <c r="E19" s="50"/>
      <c r="F19" s="50"/>
      <c r="G19" s="50"/>
    </row>
    <row r="20" spans="2:12" ht="15" customHeight="1" x14ac:dyDescent="0.25">
      <c r="B20" s="55" t="s">
        <v>52</v>
      </c>
      <c r="C20" s="56">
        <v>109049</v>
      </c>
      <c r="D20" s="57">
        <f>C20/C20</f>
        <v>1</v>
      </c>
      <c r="E20" s="56">
        <v>112882</v>
      </c>
      <c r="F20" s="57">
        <f>E20/E20</f>
        <v>1</v>
      </c>
      <c r="G20" s="58">
        <f>(E20-C20)/C20</f>
        <v>3.5149336536786216E-2</v>
      </c>
    </row>
    <row r="21" spans="2:12" ht="15" customHeight="1" x14ac:dyDescent="0.25">
      <c r="B21" s="55" t="s">
        <v>53</v>
      </c>
      <c r="C21" s="56">
        <v>82520</v>
      </c>
      <c r="D21" s="57">
        <f>C21/C20</f>
        <v>0.75672404148593753</v>
      </c>
      <c r="E21" s="56">
        <v>86868</v>
      </c>
      <c r="F21" s="57">
        <f>E21/E20</f>
        <v>0.76954696054286775</v>
      </c>
      <c r="G21" s="58">
        <f>(E21-C21)/C21</f>
        <v>5.2690256907416383E-2</v>
      </c>
    </row>
    <row r="22" spans="2:12" ht="15" customHeight="1" x14ac:dyDescent="0.2">
      <c r="B22" s="59" t="s">
        <v>54</v>
      </c>
      <c r="C22" s="56">
        <v>26529</v>
      </c>
      <c r="D22" s="57">
        <f>C22/C20</f>
        <v>0.24327595851406247</v>
      </c>
      <c r="E22" s="56">
        <v>26014</v>
      </c>
      <c r="F22" s="57">
        <f>E22/E20</f>
        <v>0.23045303945713222</v>
      </c>
      <c r="G22" s="58">
        <f>(E22-C22)/C22</f>
        <v>-1.9412718157488032E-2</v>
      </c>
    </row>
    <row r="23" spans="2:12" ht="15" customHeight="1" x14ac:dyDescent="0.25">
      <c r="B23" s="49" t="s">
        <v>58</v>
      </c>
      <c r="C23" s="50"/>
      <c r="D23" s="50"/>
      <c r="E23" s="50"/>
      <c r="F23" s="50"/>
      <c r="G23" s="50"/>
    </row>
    <row r="24" spans="2:12" ht="15" customHeight="1" x14ac:dyDescent="0.25">
      <c r="B24" s="55" t="s">
        <v>52</v>
      </c>
      <c r="C24" s="56">
        <v>33693</v>
      </c>
      <c r="D24" s="57">
        <f>C24/C24</f>
        <v>1</v>
      </c>
      <c r="E24" s="56">
        <v>38900</v>
      </c>
      <c r="F24" s="57">
        <f>E24/E24</f>
        <v>1</v>
      </c>
      <c r="G24" s="58">
        <f>(E24-C24)/C24</f>
        <v>0.15454248656991065</v>
      </c>
    </row>
    <row r="25" spans="2:12" ht="15" customHeight="1" x14ac:dyDescent="0.25">
      <c r="B25" s="55" t="s">
        <v>53</v>
      </c>
      <c r="C25" s="56">
        <v>33693</v>
      </c>
      <c r="D25" s="57">
        <f>C25/C24</f>
        <v>1</v>
      </c>
      <c r="E25" s="56">
        <v>38900</v>
      </c>
      <c r="F25" s="57">
        <f>E25/E24</f>
        <v>1</v>
      </c>
      <c r="G25" s="58">
        <f>(E25-C25)/C25</f>
        <v>0.15454248656991065</v>
      </c>
    </row>
    <row r="26" spans="2:12" ht="15" customHeight="1" x14ac:dyDescent="0.2">
      <c r="B26" s="59" t="s">
        <v>54</v>
      </c>
      <c r="C26" s="56">
        <v>0</v>
      </c>
      <c r="D26" s="57">
        <f>C26/C24</f>
        <v>0</v>
      </c>
      <c r="E26" s="56">
        <v>0</v>
      </c>
      <c r="F26" s="57">
        <f>E26/E24</f>
        <v>0</v>
      </c>
      <c r="G26" s="58" t="str">
        <f>IFERROR((E26-C26)/C26,"-")</f>
        <v>-</v>
      </c>
    </row>
    <row r="27" spans="2:12" ht="15" customHeight="1" x14ac:dyDescent="0.25">
      <c r="B27" s="60" t="s">
        <v>59</v>
      </c>
      <c r="C27" s="60"/>
      <c r="D27" s="60"/>
      <c r="E27" s="60"/>
      <c r="F27" s="60"/>
      <c r="G27" s="60"/>
    </row>
    <row r="28" spans="2:12" ht="15" customHeight="1" x14ac:dyDescent="0.25"/>
    <row r="29" spans="2:12" ht="30" customHeight="1" x14ac:dyDescent="0.25">
      <c r="B29" s="61"/>
      <c r="C29" s="61"/>
      <c r="D29" s="61"/>
      <c r="E29" s="61"/>
      <c r="F29" s="61"/>
      <c r="G29" s="62" t="s">
        <v>45</v>
      </c>
      <c r="H29" s="61"/>
      <c r="I29" s="61"/>
      <c r="J29" s="61"/>
      <c r="K29" s="61"/>
      <c r="L29" s="61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97" customWidth="1"/>
    <col min="2" max="2" width="21.7109375" style="197" customWidth="1"/>
    <col min="3" max="4" width="11.7109375" style="197" customWidth="1"/>
    <col min="5" max="5" width="12.7109375" style="197" customWidth="1"/>
    <col min="6" max="7" width="11.7109375" style="197" customWidth="1"/>
    <col min="8" max="10" width="7.7109375" style="197" customWidth="1"/>
    <col min="11" max="11" width="8.85546875" style="197" customWidth="1"/>
    <col min="12" max="15" width="7.7109375" style="197" customWidth="1"/>
    <col min="16" max="16" width="8.85546875" style="197" customWidth="1"/>
    <col min="17" max="19" width="7.7109375" style="197" customWidth="1"/>
    <col min="20" max="20" width="9.5703125" style="197" customWidth="1"/>
    <col min="21" max="21" width="8.85546875" style="197" customWidth="1"/>
    <col min="22" max="25" width="7.7109375" style="197" customWidth="1"/>
    <col min="26" max="26" width="9" style="197" bestFit="1" customWidth="1"/>
    <col min="27" max="255" width="16.5703125" style="197"/>
    <col min="256" max="256" width="3.7109375" style="197" customWidth="1"/>
    <col min="257" max="257" width="20.7109375" style="197" bestFit="1" customWidth="1"/>
    <col min="258" max="258" width="27.5703125" style="197" bestFit="1" customWidth="1"/>
    <col min="259" max="259" width="13" style="197" bestFit="1" customWidth="1"/>
    <col min="260" max="260" width="12.85546875" style="197" customWidth="1"/>
    <col min="261" max="261" width="15" style="197" bestFit="1" customWidth="1"/>
    <col min="262" max="262" width="15.28515625" style="197" bestFit="1" customWidth="1"/>
    <col min="263" max="263" width="13.85546875" style="197" bestFit="1" customWidth="1"/>
    <col min="264" max="266" width="7.7109375" style="197" customWidth="1"/>
    <col min="267" max="267" width="8.85546875" style="197" customWidth="1"/>
    <col min="268" max="271" width="7.7109375" style="197" customWidth="1"/>
    <col min="272" max="272" width="8.85546875" style="197" customWidth="1"/>
    <col min="273" max="275" width="7.7109375" style="197" customWidth="1"/>
    <col min="276" max="276" width="9.5703125" style="197" customWidth="1"/>
    <col min="277" max="277" width="8.85546875" style="197" customWidth="1"/>
    <col min="278" max="281" width="7.7109375" style="197" customWidth="1"/>
    <col min="282" max="282" width="9" style="197" bestFit="1" customWidth="1"/>
    <col min="283" max="511" width="16.5703125" style="197"/>
    <col min="512" max="512" width="3.7109375" style="197" customWidth="1"/>
    <col min="513" max="513" width="20.7109375" style="197" bestFit="1" customWidth="1"/>
    <col min="514" max="514" width="27.5703125" style="197" bestFit="1" customWidth="1"/>
    <col min="515" max="515" width="13" style="197" bestFit="1" customWidth="1"/>
    <col min="516" max="516" width="12.85546875" style="197" customWidth="1"/>
    <col min="517" max="517" width="15" style="197" bestFit="1" customWidth="1"/>
    <col min="518" max="518" width="15.28515625" style="197" bestFit="1" customWidth="1"/>
    <col min="519" max="519" width="13.85546875" style="197" bestFit="1" customWidth="1"/>
    <col min="520" max="522" width="7.7109375" style="197" customWidth="1"/>
    <col min="523" max="523" width="8.85546875" style="197" customWidth="1"/>
    <col min="524" max="527" width="7.7109375" style="197" customWidth="1"/>
    <col min="528" max="528" width="8.85546875" style="197" customWidth="1"/>
    <col min="529" max="531" width="7.7109375" style="197" customWidth="1"/>
    <col min="532" max="532" width="9.5703125" style="197" customWidth="1"/>
    <col min="533" max="533" width="8.85546875" style="197" customWidth="1"/>
    <col min="534" max="537" width="7.7109375" style="197" customWidth="1"/>
    <col min="538" max="538" width="9" style="197" bestFit="1" customWidth="1"/>
    <col min="539" max="767" width="16.5703125" style="197"/>
    <col min="768" max="768" width="3.7109375" style="197" customWidth="1"/>
    <col min="769" max="769" width="20.7109375" style="197" bestFit="1" customWidth="1"/>
    <col min="770" max="770" width="27.5703125" style="197" bestFit="1" customWidth="1"/>
    <col min="771" max="771" width="13" style="197" bestFit="1" customWidth="1"/>
    <col min="772" max="772" width="12.85546875" style="197" customWidth="1"/>
    <col min="773" max="773" width="15" style="197" bestFit="1" customWidth="1"/>
    <col min="774" max="774" width="15.28515625" style="197" bestFit="1" customWidth="1"/>
    <col min="775" max="775" width="13.85546875" style="197" bestFit="1" customWidth="1"/>
    <col min="776" max="778" width="7.7109375" style="197" customWidth="1"/>
    <col min="779" max="779" width="8.85546875" style="197" customWidth="1"/>
    <col min="780" max="783" width="7.7109375" style="197" customWidth="1"/>
    <col min="784" max="784" width="8.85546875" style="197" customWidth="1"/>
    <col min="785" max="787" width="7.7109375" style="197" customWidth="1"/>
    <col min="788" max="788" width="9.5703125" style="197" customWidth="1"/>
    <col min="789" max="789" width="8.85546875" style="197" customWidth="1"/>
    <col min="790" max="793" width="7.7109375" style="197" customWidth="1"/>
    <col min="794" max="794" width="9" style="197" bestFit="1" customWidth="1"/>
    <col min="795" max="1023" width="16.5703125" style="197"/>
    <col min="1024" max="1024" width="3.7109375" style="197" customWidth="1"/>
    <col min="1025" max="1025" width="20.7109375" style="197" bestFit="1" customWidth="1"/>
    <col min="1026" max="1026" width="27.5703125" style="197" bestFit="1" customWidth="1"/>
    <col min="1027" max="1027" width="13" style="197" bestFit="1" customWidth="1"/>
    <col min="1028" max="1028" width="12.85546875" style="197" customWidth="1"/>
    <col min="1029" max="1029" width="15" style="197" bestFit="1" customWidth="1"/>
    <col min="1030" max="1030" width="15.28515625" style="197" bestFit="1" customWidth="1"/>
    <col min="1031" max="1031" width="13.85546875" style="197" bestFit="1" customWidth="1"/>
    <col min="1032" max="1034" width="7.7109375" style="197" customWidth="1"/>
    <col min="1035" max="1035" width="8.85546875" style="197" customWidth="1"/>
    <col min="1036" max="1039" width="7.7109375" style="197" customWidth="1"/>
    <col min="1040" max="1040" width="8.85546875" style="197" customWidth="1"/>
    <col min="1041" max="1043" width="7.7109375" style="197" customWidth="1"/>
    <col min="1044" max="1044" width="9.5703125" style="197" customWidth="1"/>
    <col min="1045" max="1045" width="8.85546875" style="197" customWidth="1"/>
    <col min="1046" max="1049" width="7.7109375" style="197" customWidth="1"/>
    <col min="1050" max="1050" width="9" style="197" bestFit="1" customWidth="1"/>
    <col min="1051" max="1279" width="16.5703125" style="197"/>
    <col min="1280" max="1280" width="3.7109375" style="197" customWidth="1"/>
    <col min="1281" max="1281" width="20.7109375" style="197" bestFit="1" customWidth="1"/>
    <col min="1282" max="1282" width="27.5703125" style="197" bestFit="1" customWidth="1"/>
    <col min="1283" max="1283" width="13" style="197" bestFit="1" customWidth="1"/>
    <col min="1284" max="1284" width="12.85546875" style="197" customWidth="1"/>
    <col min="1285" max="1285" width="15" style="197" bestFit="1" customWidth="1"/>
    <col min="1286" max="1286" width="15.28515625" style="197" bestFit="1" customWidth="1"/>
    <col min="1287" max="1287" width="13.85546875" style="197" bestFit="1" customWidth="1"/>
    <col min="1288" max="1290" width="7.7109375" style="197" customWidth="1"/>
    <col min="1291" max="1291" width="8.85546875" style="197" customWidth="1"/>
    <col min="1292" max="1295" width="7.7109375" style="197" customWidth="1"/>
    <col min="1296" max="1296" width="8.85546875" style="197" customWidth="1"/>
    <col min="1297" max="1299" width="7.7109375" style="197" customWidth="1"/>
    <col min="1300" max="1300" width="9.5703125" style="197" customWidth="1"/>
    <col min="1301" max="1301" width="8.85546875" style="197" customWidth="1"/>
    <col min="1302" max="1305" width="7.7109375" style="197" customWidth="1"/>
    <col min="1306" max="1306" width="9" style="197" bestFit="1" customWidth="1"/>
    <col min="1307" max="1535" width="16.5703125" style="197"/>
    <col min="1536" max="1536" width="3.7109375" style="197" customWidth="1"/>
    <col min="1537" max="1537" width="20.7109375" style="197" bestFit="1" customWidth="1"/>
    <col min="1538" max="1538" width="27.5703125" style="197" bestFit="1" customWidth="1"/>
    <col min="1539" max="1539" width="13" style="197" bestFit="1" customWidth="1"/>
    <col min="1540" max="1540" width="12.85546875" style="197" customWidth="1"/>
    <col min="1541" max="1541" width="15" style="197" bestFit="1" customWidth="1"/>
    <col min="1542" max="1542" width="15.28515625" style="197" bestFit="1" customWidth="1"/>
    <col min="1543" max="1543" width="13.85546875" style="197" bestFit="1" customWidth="1"/>
    <col min="1544" max="1546" width="7.7109375" style="197" customWidth="1"/>
    <col min="1547" max="1547" width="8.85546875" style="197" customWidth="1"/>
    <col min="1548" max="1551" width="7.7109375" style="197" customWidth="1"/>
    <col min="1552" max="1552" width="8.85546875" style="197" customWidth="1"/>
    <col min="1553" max="1555" width="7.7109375" style="197" customWidth="1"/>
    <col min="1556" max="1556" width="9.5703125" style="197" customWidth="1"/>
    <col min="1557" max="1557" width="8.85546875" style="197" customWidth="1"/>
    <col min="1558" max="1561" width="7.7109375" style="197" customWidth="1"/>
    <col min="1562" max="1562" width="9" style="197" bestFit="1" customWidth="1"/>
    <col min="1563" max="1791" width="16.5703125" style="197"/>
    <col min="1792" max="1792" width="3.7109375" style="197" customWidth="1"/>
    <col min="1793" max="1793" width="20.7109375" style="197" bestFit="1" customWidth="1"/>
    <col min="1794" max="1794" width="27.5703125" style="197" bestFit="1" customWidth="1"/>
    <col min="1795" max="1795" width="13" style="197" bestFit="1" customWidth="1"/>
    <col min="1796" max="1796" width="12.85546875" style="197" customWidth="1"/>
    <col min="1797" max="1797" width="15" style="197" bestFit="1" customWidth="1"/>
    <col min="1798" max="1798" width="15.28515625" style="197" bestFit="1" customWidth="1"/>
    <col min="1799" max="1799" width="13.85546875" style="197" bestFit="1" customWidth="1"/>
    <col min="1800" max="1802" width="7.7109375" style="197" customWidth="1"/>
    <col min="1803" max="1803" width="8.85546875" style="197" customWidth="1"/>
    <col min="1804" max="1807" width="7.7109375" style="197" customWidth="1"/>
    <col min="1808" max="1808" width="8.85546875" style="197" customWidth="1"/>
    <col min="1809" max="1811" width="7.7109375" style="197" customWidth="1"/>
    <col min="1812" max="1812" width="9.5703125" style="197" customWidth="1"/>
    <col min="1813" max="1813" width="8.85546875" style="197" customWidth="1"/>
    <col min="1814" max="1817" width="7.7109375" style="197" customWidth="1"/>
    <col min="1818" max="1818" width="9" style="197" bestFit="1" customWidth="1"/>
    <col min="1819" max="2047" width="16.5703125" style="197"/>
    <col min="2048" max="2048" width="3.7109375" style="197" customWidth="1"/>
    <col min="2049" max="2049" width="20.7109375" style="197" bestFit="1" customWidth="1"/>
    <col min="2050" max="2050" width="27.5703125" style="197" bestFit="1" customWidth="1"/>
    <col min="2051" max="2051" width="13" style="197" bestFit="1" customWidth="1"/>
    <col min="2052" max="2052" width="12.85546875" style="197" customWidth="1"/>
    <col min="2053" max="2053" width="15" style="197" bestFit="1" customWidth="1"/>
    <col min="2054" max="2054" width="15.28515625" style="197" bestFit="1" customWidth="1"/>
    <col min="2055" max="2055" width="13.85546875" style="197" bestFit="1" customWidth="1"/>
    <col min="2056" max="2058" width="7.7109375" style="197" customWidth="1"/>
    <col min="2059" max="2059" width="8.85546875" style="197" customWidth="1"/>
    <col min="2060" max="2063" width="7.7109375" style="197" customWidth="1"/>
    <col min="2064" max="2064" width="8.85546875" style="197" customWidth="1"/>
    <col min="2065" max="2067" width="7.7109375" style="197" customWidth="1"/>
    <col min="2068" max="2068" width="9.5703125" style="197" customWidth="1"/>
    <col min="2069" max="2069" width="8.85546875" style="197" customWidth="1"/>
    <col min="2070" max="2073" width="7.7109375" style="197" customWidth="1"/>
    <col min="2074" max="2074" width="9" style="197" bestFit="1" customWidth="1"/>
    <col min="2075" max="2303" width="16.5703125" style="197"/>
    <col min="2304" max="2304" width="3.7109375" style="197" customWidth="1"/>
    <col min="2305" max="2305" width="20.7109375" style="197" bestFit="1" customWidth="1"/>
    <col min="2306" max="2306" width="27.5703125" style="197" bestFit="1" customWidth="1"/>
    <col min="2307" max="2307" width="13" style="197" bestFit="1" customWidth="1"/>
    <col min="2308" max="2308" width="12.85546875" style="197" customWidth="1"/>
    <col min="2309" max="2309" width="15" style="197" bestFit="1" customWidth="1"/>
    <col min="2310" max="2310" width="15.28515625" style="197" bestFit="1" customWidth="1"/>
    <col min="2311" max="2311" width="13.85546875" style="197" bestFit="1" customWidth="1"/>
    <col min="2312" max="2314" width="7.7109375" style="197" customWidth="1"/>
    <col min="2315" max="2315" width="8.85546875" style="197" customWidth="1"/>
    <col min="2316" max="2319" width="7.7109375" style="197" customWidth="1"/>
    <col min="2320" max="2320" width="8.85546875" style="197" customWidth="1"/>
    <col min="2321" max="2323" width="7.7109375" style="197" customWidth="1"/>
    <col min="2324" max="2324" width="9.5703125" style="197" customWidth="1"/>
    <col min="2325" max="2325" width="8.85546875" style="197" customWidth="1"/>
    <col min="2326" max="2329" width="7.7109375" style="197" customWidth="1"/>
    <col min="2330" max="2330" width="9" style="197" bestFit="1" customWidth="1"/>
    <col min="2331" max="2559" width="16.5703125" style="197"/>
    <col min="2560" max="2560" width="3.7109375" style="197" customWidth="1"/>
    <col min="2561" max="2561" width="20.7109375" style="197" bestFit="1" customWidth="1"/>
    <col min="2562" max="2562" width="27.5703125" style="197" bestFit="1" customWidth="1"/>
    <col min="2563" max="2563" width="13" style="197" bestFit="1" customWidth="1"/>
    <col min="2564" max="2564" width="12.85546875" style="197" customWidth="1"/>
    <col min="2565" max="2565" width="15" style="197" bestFit="1" customWidth="1"/>
    <col min="2566" max="2566" width="15.28515625" style="197" bestFit="1" customWidth="1"/>
    <col min="2567" max="2567" width="13.85546875" style="197" bestFit="1" customWidth="1"/>
    <col min="2568" max="2570" width="7.7109375" style="197" customWidth="1"/>
    <col min="2571" max="2571" width="8.85546875" style="197" customWidth="1"/>
    <col min="2572" max="2575" width="7.7109375" style="197" customWidth="1"/>
    <col min="2576" max="2576" width="8.85546875" style="197" customWidth="1"/>
    <col min="2577" max="2579" width="7.7109375" style="197" customWidth="1"/>
    <col min="2580" max="2580" width="9.5703125" style="197" customWidth="1"/>
    <col min="2581" max="2581" width="8.85546875" style="197" customWidth="1"/>
    <col min="2582" max="2585" width="7.7109375" style="197" customWidth="1"/>
    <col min="2586" max="2586" width="9" style="197" bestFit="1" customWidth="1"/>
    <col min="2587" max="2815" width="16.5703125" style="197"/>
    <col min="2816" max="2816" width="3.7109375" style="197" customWidth="1"/>
    <col min="2817" max="2817" width="20.7109375" style="197" bestFit="1" customWidth="1"/>
    <col min="2818" max="2818" width="27.5703125" style="197" bestFit="1" customWidth="1"/>
    <col min="2819" max="2819" width="13" style="197" bestFit="1" customWidth="1"/>
    <col min="2820" max="2820" width="12.85546875" style="197" customWidth="1"/>
    <col min="2821" max="2821" width="15" style="197" bestFit="1" customWidth="1"/>
    <col min="2822" max="2822" width="15.28515625" style="197" bestFit="1" customWidth="1"/>
    <col min="2823" max="2823" width="13.85546875" style="197" bestFit="1" customWidth="1"/>
    <col min="2824" max="2826" width="7.7109375" style="197" customWidth="1"/>
    <col min="2827" max="2827" width="8.85546875" style="197" customWidth="1"/>
    <col min="2828" max="2831" width="7.7109375" style="197" customWidth="1"/>
    <col min="2832" max="2832" width="8.85546875" style="197" customWidth="1"/>
    <col min="2833" max="2835" width="7.7109375" style="197" customWidth="1"/>
    <col min="2836" max="2836" width="9.5703125" style="197" customWidth="1"/>
    <col min="2837" max="2837" width="8.85546875" style="197" customWidth="1"/>
    <col min="2838" max="2841" width="7.7109375" style="197" customWidth="1"/>
    <col min="2842" max="2842" width="9" style="197" bestFit="1" customWidth="1"/>
    <col min="2843" max="3071" width="16.5703125" style="197"/>
    <col min="3072" max="3072" width="3.7109375" style="197" customWidth="1"/>
    <col min="3073" max="3073" width="20.7109375" style="197" bestFit="1" customWidth="1"/>
    <col min="3074" max="3074" width="27.5703125" style="197" bestFit="1" customWidth="1"/>
    <col min="3075" max="3075" width="13" style="197" bestFit="1" customWidth="1"/>
    <col min="3076" max="3076" width="12.85546875" style="197" customWidth="1"/>
    <col min="3077" max="3077" width="15" style="197" bestFit="1" customWidth="1"/>
    <col min="3078" max="3078" width="15.28515625" style="197" bestFit="1" customWidth="1"/>
    <col min="3079" max="3079" width="13.85546875" style="197" bestFit="1" customWidth="1"/>
    <col min="3080" max="3082" width="7.7109375" style="197" customWidth="1"/>
    <col min="3083" max="3083" width="8.85546875" style="197" customWidth="1"/>
    <col min="3084" max="3087" width="7.7109375" style="197" customWidth="1"/>
    <col min="3088" max="3088" width="8.85546875" style="197" customWidth="1"/>
    <col min="3089" max="3091" width="7.7109375" style="197" customWidth="1"/>
    <col min="3092" max="3092" width="9.5703125" style="197" customWidth="1"/>
    <col min="3093" max="3093" width="8.85546875" style="197" customWidth="1"/>
    <col min="3094" max="3097" width="7.7109375" style="197" customWidth="1"/>
    <col min="3098" max="3098" width="9" style="197" bestFit="1" customWidth="1"/>
    <col min="3099" max="3327" width="16.5703125" style="197"/>
    <col min="3328" max="3328" width="3.7109375" style="197" customWidth="1"/>
    <col min="3329" max="3329" width="20.7109375" style="197" bestFit="1" customWidth="1"/>
    <col min="3330" max="3330" width="27.5703125" style="197" bestFit="1" customWidth="1"/>
    <col min="3331" max="3331" width="13" style="197" bestFit="1" customWidth="1"/>
    <col min="3332" max="3332" width="12.85546875" style="197" customWidth="1"/>
    <col min="3333" max="3333" width="15" style="197" bestFit="1" customWidth="1"/>
    <col min="3334" max="3334" width="15.28515625" style="197" bestFit="1" customWidth="1"/>
    <col min="3335" max="3335" width="13.85546875" style="197" bestFit="1" customWidth="1"/>
    <col min="3336" max="3338" width="7.7109375" style="197" customWidth="1"/>
    <col min="3339" max="3339" width="8.85546875" style="197" customWidth="1"/>
    <col min="3340" max="3343" width="7.7109375" style="197" customWidth="1"/>
    <col min="3344" max="3344" width="8.85546875" style="197" customWidth="1"/>
    <col min="3345" max="3347" width="7.7109375" style="197" customWidth="1"/>
    <col min="3348" max="3348" width="9.5703125" style="197" customWidth="1"/>
    <col min="3349" max="3349" width="8.85546875" style="197" customWidth="1"/>
    <col min="3350" max="3353" width="7.7109375" style="197" customWidth="1"/>
    <col min="3354" max="3354" width="9" style="197" bestFit="1" customWidth="1"/>
    <col min="3355" max="3583" width="16.5703125" style="197"/>
    <col min="3584" max="3584" width="3.7109375" style="197" customWidth="1"/>
    <col min="3585" max="3585" width="20.7109375" style="197" bestFit="1" customWidth="1"/>
    <col min="3586" max="3586" width="27.5703125" style="197" bestFit="1" customWidth="1"/>
    <col min="3587" max="3587" width="13" style="197" bestFit="1" customWidth="1"/>
    <col min="3588" max="3588" width="12.85546875" style="197" customWidth="1"/>
    <col min="3589" max="3589" width="15" style="197" bestFit="1" customWidth="1"/>
    <col min="3590" max="3590" width="15.28515625" style="197" bestFit="1" customWidth="1"/>
    <col min="3591" max="3591" width="13.85546875" style="197" bestFit="1" customWidth="1"/>
    <col min="3592" max="3594" width="7.7109375" style="197" customWidth="1"/>
    <col min="3595" max="3595" width="8.85546875" style="197" customWidth="1"/>
    <col min="3596" max="3599" width="7.7109375" style="197" customWidth="1"/>
    <col min="3600" max="3600" width="8.85546875" style="197" customWidth="1"/>
    <col min="3601" max="3603" width="7.7109375" style="197" customWidth="1"/>
    <col min="3604" max="3604" width="9.5703125" style="197" customWidth="1"/>
    <col min="3605" max="3605" width="8.85546875" style="197" customWidth="1"/>
    <col min="3606" max="3609" width="7.7109375" style="197" customWidth="1"/>
    <col min="3610" max="3610" width="9" style="197" bestFit="1" customWidth="1"/>
    <col min="3611" max="3839" width="16.5703125" style="197"/>
    <col min="3840" max="3840" width="3.7109375" style="197" customWidth="1"/>
    <col min="3841" max="3841" width="20.7109375" style="197" bestFit="1" customWidth="1"/>
    <col min="3842" max="3842" width="27.5703125" style="197" bestFit="1" customWidth="1"/>
    <col min="3843" max="3843" width="13" style="197" bestFit="1" customWidth="1"/>
    <col min="3844" max="3844" width="12.85546875" style="197" customWidth="1"/>
    <col min="3845" max="3845" width="15" style="197" bestFit="1" customWidth="1"/>
    <col min="3846" max="3846" width="15.28515625" style="197" bestFit="1" customWidth="1"/>
    <col min="3847" max="3847" width="13.85546875" style="197" bestFit="1" customWidth="1"/>
    <col min="3848" max="3850" width="7.7109375" style="197" customWidth="1"/>
    <col min="3851" max="3851" width="8.85546875" style="197" customWidth="1"/>
    <col min="3852" max="3855" width="7.7109375" style="197" customWidth="1"/>
    <col min="3856" max="3856" width="8.85546875" style="197" customWidth="1"/>
    <col min="3857" max="3859" width="7.7109375" style="197" customWidth="1"/>
    <col min="3860" max="3860" width="9.5703125" style="197" customWidth="1"/>
    <col min="3861" max="3861" width="8.85546875" style="197" customWidth="1"/>
    <col min="3862" max="3865" width="7.7109375" style="197" customWidth="1"/>
    <col min="3866" max="3866" width="9" style="197" bestFit="1" customWidth="1"/>
    <col min="3867" max="4095" width="16.5703125" style="197"/>
    <col min="4096" max="4096" width="3.7109375" style="197" customWidth="1"/>
    <col min="4097" max="4097" width="20.7109375" style="197" bestFit="1" customWidth="1"/>
    <col min="4098" max="4098" width="27.5703125" style="197" bestFit="1" customWidth="1"/>
    <col min="4099" max="4099" width="13" style="197" bestFit="1" customWidth="1"/>
    <col min="4100" max="4100" width="12.85546875" style="197" customWidth="1"/>
    <col min="4101" max="4101" width="15" style="197" bestFit="1" customWidth="1"/>
    <col min="4102" max="4102" width="15.28515625" style="197" bestFit="1" customWidth="1"/>
    <col min="4103" max="4103" width="13.85546875" style="197" bestFit="1" customWidth="1"/>
    <col min="4104" max="4106" width="7.7109375" style="197" customWidth="1"/>
    <col min="4107" max="4107" width="8.85546875" style="197" customWidth="1"/>
    <col min="4108" max="4111" width="7.7109375" style="197" customWidth="1"/>
    <col min="4112" max="4112" width="8.85546875" style="197" customWidth="1"/>
    <col min="4113" max="4115" width="7.7109375" style="197" customWidth="1"/>
    <col min="4116" max="4116" width="9.5703125" style="197" customWidth="1"/>
    <col min="4117" max="4117" width="8.85546875" style="197" customWidth="1"/>
    <col min="4118" max="4121" width="7.7109375" style="197" customWidth="1"/>
    <col min="4122" max="4122" width="9" style="197" bestFit="1" customWidth="1"/>
    <col min="4123" max="4351" width="16.5703125" style="197"/>
    <col min="4352" max="4352" width="3.7109375" style="197" customWidth="1"/>
    <col min="4353" max="4353" width="20.7109375" style="197" bestFit="1" customWidth="1"/>
    <col min="4354" max="4354" width="27.5703125" style="197" bestFit="1" customWidth="1"/>
    <col min="4355" max="4355" width="13" style="197" bestFit="1" customWidth="1"/>
    <col min="4356" max="4356" width="12.85546875" style="197" customWidth="1"/>
    <col min="4357" max="4357" width="15" style="197" bestFit="1" customWidth="1"/>
    <col min="4358" max="4358" width="15.28515625" style="197" bestFit="1" customWidth="1"/>
    <col min="4359" max="4359" width="13.85546875" style="197" bestFit="1" customWidth="1"/>
    <col min="4360" max="4362" width="7.7109375" style="197" customWidth="1"/>
    <col min="4363" max="4363" width="8.85546875" style="197" customWidth="1"/>
    <col min="4364" max="4367" width="7.7109375" style="197" customWidth="1"/>
    <col min="4368" max="4368" width="8.85546875" style="197" customWidth="1"/>
    <col min="4369" max="4371" width="7.7109375" style="197" customWidth="1"/>
    <col min="4372" max="4372" width="9.5703125" style="197" customWidth="1"/>
    <col min="4373" max="4373" width="8.85546875" style="197" customWidth="1"/>
    <col min="4374" max="4377" width="7.7109375" style="197" customWidth="1"/>
    <col min="4378" max="4378" width="9" style="197" bestFit="1" customWidth="1"/>
    <col min="4379" max="4607" width="16.5703125" style="197"/>
    <col min="4608" max="4608" width="3.7109375" style="197" customWidth="1"/>
    <col min="4609" max="4609" width="20.7109375" style="197" bestFit="1" customWidth="1"/>
    <col min="4610" max="4610" width="27.5703125" style="197" bestFit="1" customWidth="1"/>
    <col min="4611" max="4611" width="13" style="197" bestFit="1" customWidth="1"/>
    <col min="4612" max="4612" width="12.85546875" style="197" customWidth="1"/>
    <col min="4613" max="4613" width="15" style="197" bestFit="1" customWidth="1"/>
    <col min="4614" max="4614" width="15.28515625" style="197" bestFit="1" customWidth="1"/>
    <col min="4615" max="4615" width="13.85546875" style="197" bestFit="1" customWidth="1"/>
    <col min="4616" max="4618" width="7.7109375" style="197" customWidth="1"/>
    <col min="4619" max="4619" width="8.85546875" style="197" customWidth="1"/>
    <col min="4620" max="4623" width="7.7109375" style="197" customWidth="1"/>
    <col min="4624" max="4624" width="8.85546875" style="197" customWidth="1"/>
    <col min="4625" max="4627" width="7.7109375" style="197" customWidth="1"/>
    <col min="4628" max="4628" width="9.5703125" style="197" customWidth="1"/>
    <col min="4629" max="4629" width="8.85546875" style="197" customWidth="1"/>
    <col min="4630" max="4633" width="7.7109375" style="197" customWidth="1"/>
    <col min="4634" max="4634" width="9" style="197" bestFit="1" customWidth="1"/>
    <col min="4635" max="4863" width="16.5703125" style="197"/>
    <col min="4864" max="4864" width="3.7109375" style="197" customWidth="1"/>
    <col min="4865" max="4865" width="20.7109375" style="197" bestFit="1" customWidth="1"/>
    <col min="4866" max="4866" width="27.5703125" style="197" bestFit="1" customWidth="1"/>
    <col min="4867" max="4867" width="13" style="197" bestFit="1" customWidth="1"/>
    <col min="4868" max="4868" width="12.85546875" style="197" customWidth="1"/>
    <col min="4869" max="4869" width="15" style="197" bestFit="1" customWidth="1"/>
    <col min="4870" max="4870" width="15.28515625" style="197" bestFit="1" customWidth="1"/>
    <col min="4871" max="4871" width="13.85546875" style="197" bestFit="1" customWidth="1"/>
    <col min="4872" max="4874" width="7.7109375" style="197" customWidth="1"/>
    <col min="4875" max="4875" width="8.85546875" style="197" customWidth="1"/>
    <col min="4876" max="4879" width="7.7109375" style="197" customWidth="1"/>
    <col min="4880" max="4880" width="8.85546875" style="197" customWidth="1"/>
    <col min="4881" max="4883" width="7.7109375" style="197" customWidth="1"/>
    <col min="4884" max="4884" width="9.5703125" style="197" customWidth="1"/>
    <col min="4885" max="4885" width="8.85546875" style="197" customWidth="1"/>
    <col min="4886" max="4889" width="7.7109375" style="197" customWidth="1"/>
    <col min="4890" max="4890" width="9" style="197" bestFit="1" customWidth="1"/>
    <col min="4891" max="5119" width="16.5703125" style="197"/>
    <col min="5120" max="5120" width="3.7109375" style="197" customWidth="1"/>
    <col min="5121" max="5121" width="20.7109375" style="197" bestFit="1" customWidth="1"/>
    <col min="5122" max="5122" width="27.5703125" style="197" bestFit="1" customWidth="1"/>
    <col min="5123" max="5123" width="13" style="197" bestFit="1" customWidth="1"/>
    <col min="5124" max="5124" width="12.85546875" style="197" customWidth="1"/>
    <col min="5125" max="5125" width="15" style="197" bestFit="1" customWidth="1"/>
    <col min="5126" max="5126" width="15.28515625" style="197" bestFit="1" customWidth="1"/>
    <col min="5127" max="5127" width="13.85546875" style="197" bestFit="1" customWidth="1"/>
    <col min="5128" max="5130" width="7.7109375" style="197" customWidth="1"/>
    <col min="5131" max="5131" width="8.85546875" style="197" customWidth="1"/>
    <col min="5132" max="5135" width="7.7109375" style="197" customWidth="1"/>
    <col min="5136" max="5136" width="8.85546875" style="197" customWidth="1"/>
    <col min="5137" max="5139" width="7.7109375" style="197" customWidth="1"/>
    <col min="5140" max="5140" width="9.5703125" style="197" customWidth="1"/>
    <col min="5141" max="5141" width="8.85546875" style="197" customWidth="1"/>
    <col min="5142" max="5145" width="7.7109375" style="197" customWidth="1"/>
    <col min="5146" max="5146" width="9" style="197" bestFit="1" customWidth="1"/>
    <col min="5147" max="5375" width="16.5703125" style="197"/>
    <col min="5376" max="5376" width="3.7109375" style="197" customWidth="1"/>
    <col min="5377" max="5377" width="20.7109375" style="197" bestFit="1" customWidth="1"/>
    <col min="5378" max="5378" width="27.5703125" style="197" bestFit="1" customWidth="1"/>
    <col min="5379" max="5379" width="13" style="197" bestFit="1" customWidth="1"/>
    <col min="5380" max="5380" width="12.85546875" style="197" customWidth="1"/>
    <col min="5381" max="5381" width="15" style="197" bestFit="1" customWidth="1"/>
    <col min="5382" max="5382" width="15.28515625" style="197" bestFit="1" customWidth="1"/>
    <col min="5383" max="5383" width="13.85546875" style="197" bestFit="1" customWidth="1"/>
    <col min="5384" max="5386" width="7.7109375" style="197" customWidth="1"/>
    <col min="5387" max="5387" width="8.85546875" style="197" customWidth="1"/>
    <col min="5388" max="5391" width="7.7109375" style="197" customWidth="1"/>
    <col min="5392" max="5392" width="8.85546875" style="197" customWidth="1"/>
    <col min="5393" max="5395" width="7.7109375" style="197" customWidth="1"/>
    <col min="5396" max="5396" width="9.5703125" style="197" customWidth="1"/>
    <col min="5397" max="5397" width="8.85546875" style="197" customWidth="1"/>
    <col min="5398" max="5401" width="7.7109375" style="197" customWidth="1"/>
    <col min="5402" max="5402" width="9" style="197" bestFit="1" customWidth="1"/>
    <col min="5403" max="5631" width="16.5703125" style="197"/>
    <col min="5632" max="5632" width="3.7109375" style="197" customWidth="1"/>
    <col min="5633" max="5633" width="20.7109375" style="197" bestFit="1" customWidth="1"/>
    <col min="5634" max="5634" width="27.5703125" style="197" bestFit="1" customWidth="1"/>
    <col min="5635" max="5635" width="13" style="197" bestFit="1" customWidth="1"/>
    <col min="5636" max="5636" width="12.85546875" style="197" customWidth="1"/>
    <col min="5637" max="5637" width="15" style="197" bestFit="1" customWidth="1"/>
    <col min="5638" max="5638" width="15.28515625" style="197" bestFit="1" customWidth="1"/>
    <col min="5639" max="5639" width="13.85546875" style="197" bestFit="1" customWidth="1"/>
    <col min="5640" max="5642" width="7.7109375" style="197" customWidth="1"/>
    <col min="5643" max="5643" width="8.85546875" style="197" customWidth="1"/>
    <col min="5644" max="5647" width="7.7109375" style="197" customWidth="1"/>
    <col min="5648" max="5648" width="8.85546875" style="197" customWidth="1"/>
    <col min="5649" max="5651" width="7.7109375" style="197" customWidth="1"/>
    <col min="5652" max="5652" width="9.5703125" style="197" customWidth="1"/>
    <col min="5653" max="5653" width="8.85546875" style="197" customWidth="1"/>
    <col min="5654" max="5657" width="7.7109375" style="197" customWidth="1"/>
    <col min="5658" max="5658" width="9" style="197" bestFit="1" customWidth="1"/>
    <col min="5659" max="5887" width="16.5703125" style="197"/>
    <col min="5888" max="5888" width="3.7109375" style="197" customWidth="1"/>
    <col min="5889" max="5889" width="20.7109375" style="197" bestFit="1" customWidth="1"/>
    <col min="5890" max="5890" width="27.5703125" style="197" bestFit="1" customWidth="1"/>
    <col min="5891" max="5891" width="13" style="197" bestFit="1" customWidth="1"/>
    <col min="5892" max="5892" width="12.85546875" style="197" customWidth="1"/>
    <col min="5893" max="5893" width="15" style="197" bestFit="1" customWidth="1"/>
    <col min="5894" max="5894" width="15.28515625" style="197" bestFit="1" customWidth="1"/>
    <col min="5895" max="5895" width="13.85546875" style="197" bestFit="1" customWidth="1"/>
    <col min="5896" max="5898" width="7.7109375" style="197" customWidth="1"/>
    <col min="5899" max="5899" width="8.85546875" style="197" customWidth="1"/>
    <col min="5900" max="5903" width="7.7109375" style="197" customWidth="1"/>
    <col min="5904" max="5904" width="8.85546875" style="197" customWidth="1"/>
    <col min="5905" max="5907" width="7.7109375" style="197" customWidth="1"/>
    <col min="5908" max="5908" width="9.5703125" style="197" customWidth="1"/>
    <col min="5909" max="5909" width="8.85546875" style="197" customWidth="1"/>
    <col min="5910" max="5913" width="7.7109375" style="197" customWidth="1"/>
    <col min="5914" max="5914" width="9" style="197" bestFit="1" customWidth="1"/>
    <col min="5915" max="6143" width="16.5703125" style="197"/>
    <col min="6144" max="6144" width="3.7109375" style="197" customWidth="1"/>
    <col min="6145" max="6145" width="20.7109375" style="197" bestFit="1" customWidth="1"/>
    <col min="6146" max="6146" width="27.5703125" style="197" bestFit="1" customWidth="1"/>
    <col min="6147" max="6147" width="13" style="197" bestFit="1" customWidth="1"/>
    <col min="6148" max="6148" width="12.85546875" style="197" customWidth="1"/>
    <col min="6149" max="6149" width="15" style="197" bestFit="1" customWidth="1"/>
    <col min="6150" max="6150" width="15.28515625" style="197" bestFit="1" customWidth="1"/>
    <col min="6151" max="6151" width="13.85546875" style="197" bestFit="1" customWidth="1"/>
    <col min="6152" max="6154" width="7.7109375" style="197" customWidth="1"/>
    <col min="6155" max="6155" width="8.85546875" style="197" customWidth="1"/>
    <col min="6156" max="6159" width="7.7109375" style="197" customWidth="1"/>
    <col min="6160" max="6160" width="8.85546875" style="197" customWidth="1"/>
    <col min="6161" max="6163" width="7.7109375" style="197" customWidth="1"/>
    <col min="6164" max="6164" width="9.5703125" style="197" customWidth="1"/>
    <col min="6165" max="6165" width="8.85546875" style="197" customWidth="1"/>
    <col min="6166" max="6169" width="7.7109375" style="197" customWidth="1"/>
    <col min="6170" max="6170" width="9" style="197" bestFit="1" customWidth="1"/>
    <col min="6171" max="6399" width="16.5703125" style="197"/>
    <col min="6400" max="6400" width="3.7109375" style="197" customWidth="1"/>
    <col min="6401" max="6401" width="20.7109375" style="197" bestFit="1" customWidth="1"/>
    <col min="6402" max="6402" width="27.5703125" style="197" bestFit="1" customWidth="1"/>
    <col min="6403" max="6403" width="13" style="197" bestFit="1" customWidth="1"/>
    <col min="6404" max="6404" width="12.85546875" style="197" customWidth="1"/>
    <col min="6405" max="6405" width="15" style="197" bestFit="1" customWidth="1"/>
    <col min="6406" max="6406" width="15.28515625" style="197" bestFit="1" customWidth="1"/>
    <col min="6407" max="6407" width="13.85546875" style="197" bestFit="1" customWidth="1"/>
    <col min="6408" max="6410" width="7.7109375" style="197" customWidth="1"/>
    <col min="6411" max="6411" width="8.85546875" style="197" customWidth="1"/>
    <col min="6412" max="6415" width="7.7109375" style="197" customWidth="1"/>
    <col min="6416" max="6416" width="8.85546875" style="197" customWidth="1"/>
    <col min="6417" max="6419" width="7.7109375" style="197" customWidth="1"/>
    <col min="6420" max="6420" width="9.5703125" style="197" customWidth="1"/>
    <col min="6421" max="6421" width="8.85546875" style="197" customWidth="1"/>
    <col min="6422" max="6425" width="7.7109375" style="197" customWidth="1"/>
    <col min="6426" max="6426" width="9" style="197" bestFit="1" customWidth="1"/>
    <col min="6427" max="6655" width="16.5703125" style="197"/>
    <col min="6656" max="6656" width="3.7109375" style="197" customWidth="1"/>
    <col min="6657" max="6657" width="20.7109375" style="197" bestFit="1" customWidth="1"/>
    <col min="6658" max="6658" width="27.5703125" style="197" bestFit="1" customWidth="1"/>
    <col min="6659" max="6659" width="13" style="197" bestFit="1" customWidth="1"/>
    <col min="6660" max="6660" width="12.85546875" style="197" customWidth="1"/>
    <col min="6661" max="6661" width="15" style="197" bestFit="1" customWidth="1"/>
    <col min="6662" max="6662" width="15.28515625" style="197" bestFit="1" customWidth="1"/>
    <col min="6663" max="6663" width="13.85546875" style="197" bestFit="1" customWidth="1"/>
    <col min="6664" max="6666" width="7.7109375" style="197" customWidth="1"/>
    <col min="6667" max="6667" width="8.85546875" style="197" customWidth="1"/>
    <col min="6668" max="6671" width="7.7109375" style="197" customWidth="1"/>
    <col min="6672" max="6672" width="8.85546875" style="197" customWidth="1"/>
    <col min="6673" max="6675" width="7.7109375" style="197" customWidth="1"/>
    <col min="6676" max="6676" width="9.5703125" style="197" customWidth="1"/>
    <col min="6677" max="6677" width="8.85546875" style="197" customWidth="1"/>
    <col min="6678" max="6681" width="7.7109375" style="197" customWidth="1"/>
    <col min="6682" max="6682" width="9" style="197" bestFit="1" customWidth="1"/>
    <col min="6683" max="6911" width="16.5703125" style="197"/>
    <col min="6912" max="6912" width="3.7109375" style="197" customWidth="1"/>
    <col min="6913" max="6913" width="20.7109375" style="197" bestFit="1" customWidth="1"/>
    <col min="6914" max="6914" width="27.5703125" style="197" bestFit="1" customWidth="1"/>
    <col min="6915" max="6915" width="13" style="197" bestFit="1" customWidth="1"/>
    <col min="6916" max="6916" width="12.85546875" style="197" customWidth="1"/>
    <col min="6917" max="6917" width="15" style="197" bestFit="1" customWidth="1"/>
    <col min="6918" max="6918" width="15.28515625" style="197" bestFit="1" customWidth="1"/>
    <col min="6919" max="6919" width="13.85546875" style="197" bestFit="1" customWidth="1"/>
    <col min="6920" max="6922" width="7.7109375" style="197" customWidth="1"/>
    <col min="6923" max="6923" width="8.85546875" style="197" customWidth="1"/>
    <col min="6924" max="6927" width="7.7109375" style="197" customWidth="1"/>
    <col min="6928" max="6928" width="8.85546875" style="197" customWidth="1"/>
    <col min="6929" max="6931" width="7.7109375" style="197" customWidth="1"/>
    <col min="6932" max="6932" width="9.5703125" style="197" customWidth="1"/>
    <col min="6933" max="6933" width="8.85546875" style="197" customWidth="1"/>
    <col min="6934" max="6937" width="7.7109375" style="197" customWidth="1"/>
    <col min="6938" max="6938" width="9" style="197" bestFit="1" customWidth="1"/>
    <col min="6939" max="7167" width="16.5703125" style="197"/>
    <col min="7168" max="7168" width="3.7109375" style="197" customWidth="1"/>
    <col min="7169" max="7169" width="20.7109375" style="197" bestFit="1" customWidth="1"/>
    <col min="7170" max="7170" width="27.5703125" style="197" bestFit="1" customWidth="1"/>
    <col min="7171" max="7171" width="13" style="197" bestFit="1" customWidth="1"/>
    <col min="7172" max="7172" width="12.85546875" style="197" customWidth="1"/>
    <col min="7173" max="7173" width="15" style="197" bestFit="1" customWidth="1"/>
    <col min="7174" max="7174" width="15.28515625" style="197" bestFit="1" customWidth="1"/>
    <col min="7175" max="7175" width="13.85546875" style="197" bestFit="1" customWidth="1"/>
    <col min="7176" max="7178" width="7.7109375" style="197" customWidth="1"/>
    <col min="7179" max="7179" width="8.85546875" style="197" customWidth="1"/>
    <col min="7180" max="7183" width="7.7109375" style="197" customWidth="1"/>
    <col min="7184" max="7184" width="8.85546875" style="197" customWidth="1"/>
    <col min="7185" max="7187" width="7.7109375" style="197" customWidth="1"/>
    <col min="7188" max="7188" width="9.5703125" style="197" customWidth="1"/>
    <col min="7189" max="7189" width="8.85546875" style="197" customWidth="1"/>
    <col min="7190" max="7193" width="7.7109375" style="197" customWidth="1"/>
    <col min="7194" max="7194" width="9" style="197" bestFit="1" customWidth="1"/>
    <col min="7195" max="7423" width="16.5703125" style="197"/>
    <col min="7424" max="7424" width="3.7109375" style="197" customWidth="1"/>
    <col min="7425" max="7425" width="20.7109375" style="197" bestFit="1" customWidth="1"/>
    <col min="7426" max="7426" width="27.5703125" style="197" bestFit="1" customWidth="1"/>
    <col min="7427" max="7427" width="13" style="197" bestFit="1" customWidth="1"/>
    <col min="7428" max="7428" width="12.85546875" style="197" customWidth="1"/>
    <col min="7429" max="7429" width="15" style="197" bestFit="1" customWidth="1"/>
    <col min="7430" max="7430" width="15.28515625" style="197" bestFit="1" customWidth="1"/>
    <col min="7431" max="7431" width="13.85546875" style="197" bestFit="1" customWidth="1"/>
    <col min="7432" max="7434" width="7.7109375" style="197" customWidth="1"/>
    <col min="7435" max="7435" width="8.85546875" style="197" customWidth="1"/>
    <col min="7436" max="7439" width="7.7109375" style="197" customWidth="1"/>
    <col min="7440" max="7440" width="8.85546875" style="197" customWidth="1"/>
    <col min="7441" max="7443" width="7.7109375" style="197" customWidth="1"/>
    <col min="7444" max="7444" width="9.5703125" style="197" customWidth="1"/>
    <col min="7445" max="7445" width="8.85546875" style="197" customWidth="1"/>
    <col min="7446" max="7449" width="7.7109375" style="197" customWidth="1"/>
    <col min="7450" max="7450" width="9" style="197" bestFit="1" customWidth="1"/>
    <col min="7451" max="7679" width="16.5703125" style="197"/>
    <col min="7680" max="7680" width="3.7109375" style="197" customWidth="1"/>
    <col min="7681" max="7681" width="20.7109375" style="197" bestFit="1" customWidth="1"/>
    <col min="7682" max="7682" width="27.5703125" style="197" bestFit="1" customWidth="1"/>
    <col min="7683" max="7683" width="13" style="197" bestFit="1" customWidth="1"/>
    <col min="7684" max="7684" width="12.85546875" style="197" customWidth="1"/>
    <col min="7685" max="7685" width="15" style="197" bestFit="1" customWidth="1"/>
    <col min="7686" max="7686" width="15.28515625" style="197" bestFit="1" customWidth="1"/>
    <col min="7687" max="7687" width="13.85546875" style="197" bestFit="1" customWidth="1"/>
    <col min="7688" max="7690" width="7.7109375" style="197" customWidth="1"/>
    <col min="7691" max="7691" width="8.85546875" style="197" customWidth="1"/>
    <col min="7692" max="7695" width="7.7109375" style="197" customWidth="1"/>
    <col min="7696" max="7696" width="8.85546875" style="197" customWidth="1"/>
    <col min="7697" max="7699" width="7.7109375" style="197" customWidth="1"/>
    <col min="7700" max="7700" width="9.5703125" style="197" customWidth="1"/>
    <col min="7701" max="7701" width="8.85546875" style="197" customWidth="1"/>
    <col min="7702" max="7705" width="7.7109375" style="197" customWidth="1"/>
    <col min="7706" max="7706" width="9" style="197" bestFit="1" customWidth="1"/>
    <col min="7707" max="7935" width="16.5703125" style="197"/>
    <col min="7936" max="7936" width="3.7109375" style="197" customWidth="1"/>
    <col min="7937" max="7937" width="20.7109375" style="197" bestFit="1" customWidth="1"/>
    <col min="7938" max="7938" width="27.5703125" style="197" bestFit="1" customWidth="1"/>
    <col min="7939" max="7939" width="13" style="197" bestFit="1" customWidth="1"/>
    <col min="7940" max="7940" width="12.85546875" style="197" customWidth="1"/>
    <col min="7941" max="7941" width="15" style="197" bestFit="1" customWidth="1"/>
    <col min="7942" max="7942" width="15.28515625" style="197" bestFit="1" customWidth="1"/>
    <col min="7943" max="7943" width="13.85546875" style="197" bestFit="1" customWidth="1"/>
    <col min="7944" max="7946" width="7.7109375" style="197" customWidth="1"/>
    <col min="7947" max="7947" width="8.85546875" style="197" customWidth="1"/>
    <col min="7948" max="7951" width="7.7109375" style="197" customWidth="1"/>
    <col min="7952" max="7952" width="8.85546875" style="197" customWidth="1"/>
    <col min="7953" max="7955" width="7.7109375" style="197" customWidth="1"/>
    <col min="7956" max="7956" width="9.5703125" style="197" customWidth="1"/>
    <col min="7957" max="7957" width="8.85546875" style="197" customWidth="1"/>
    <col min="7958" max="7961" width="7.7109375" style="197" customWidth="1"/>
    <col min="7962" max="7962" width="9" style="197" bestFit="1" customWidth="1"/>
    <col min="7963" max="8191" width="16.5703125" style="197"/>
    <col min="8192" max="8192" width="3.7109375" style="197" customWidth="1"/>
    <col min="8193" max="8193" width="20.7109375" style="197" bestFit="1" customWidth="1"/>
    <col min="8194" max="8194" width="27.5703125" style="197" bestFit="1" customWidth="1"/>
    <col min="8195" max="8195" width="13" style="197" bestFit="1" customWidth="1"/>
    <col min="8196" max="8196" width="12.85546875" style="197" customWidth="1"/>
    <col min="8197" max="8197" width="15" style="197" bestFit="1" customWidth="1"/>
    <col min="8198" max="8198" width="15.28515625" style="197" bestFit="1" customWidth="1"/>
    <col min="8199" max="8199" width="13.85546875" style="197" bestFit="1" customWidth="1"/>
    <col min="8200" max="8202" width="7.7109375" style="197" customWidth="1"/>
    <col min="8203" max="8203" width="8.85546875" style="197" customWidth="1"/>
    <col min="8204" max="8207" width="7.7109375" style="197" customWidth="1"/>
    <col min="8208" max="8208" width="8.85546875" style="197" customWidth="1"/>
    <col min="8209" max="8211" width="7.7109375" style="197" customWidth="1"/>
    <col min="8212" max="8212" width="9.5703125" style="197" customWidth="1"/>
    <col min="8213" max="8213" width="8.85546875" style="197" customWidth="1"/>
    <col min="8214" max="8217" width="7.7109375" style="197" customWidth="1"/>
    <col min="8218" max="8218" width="9" style="197" bestFit="1" customWidth="1"/>
    <col min="8219" max="8447" width="16.5703125" style="197"/>
    <col min="8448" max="8448" width="3.7109375" style="197" customWidth="1"/>
    <col min="8449" max="8449" width="20.7109375" style="197" bestFit="1" customWidth="1"/>
    <col min="8450" max="8450" width="27.5703125" style="197" bestFit="1" customWidth="1"/>
    <col min="8451" max="8451" width="13" style="197" bestFit="1" customWidth="1"/>
    <col min="8452" max="8452" width="12.85546875" style="197" customWidth="1"/>
    <col min="8453" max="8453" width="15" style="197" bestFit="1" customWidth="1"/>
    <col min="8454" max="8454" width="15.28515625" style="197" bestFit="1" customWidth="1"/>
    <col min="8455" max="8455" width="13.85546875" style="197" bestFit="1" customWidth="1"/>
    <col min="8456" max="8458" width="7.7109375" style="197" customWidth="1"/>
    <col min="8459" max="8459" width="8.85546875" style="197" customWidth="1"/>
    <col min="8460" max="8463" width="7.7109375" style="197" customWidth="1"/>
    <col min="8464" max="8464" width="8.85546875" style="197" customWidth="1"/>
    <col min="8465" max="8467" width="7.7109375" style="197" customWidth="1"/>
    <col min="8468" max="8468" width="9.5703125" style="197" customWidth="1"/>
    <col min="8469" max="8469" width="8.85546875" style="197" customWidth="1"/>
    <col min="8470" max="8473" width="7.7109375" style="197" customWidth="1"/>
    <col min="8474" max="8474" width="9" style="197" bestFit="1" customWidth="1"/>
    <col min="8475" max="8703" width="16.5703125" style="197"/>
    <col min="8704" max="8704" width="3.7109375" style="197" customWidth="1"/>
    <col min="8705" max="8705" width="20.7109375" style="197" bestFit="1" customWidth="1"/>
    <col min="8706" max="8706" width="27.5703125" style="197" bestFit="1" customWidth="1"/>
    <col min="8707" max="8707" width="13" style="197" bestFit="1" customWidth="1"/>
    <col min="8708" max="8708" width="12.85546875" style="197" customWidth="1"/>
    <col min="8709" max="8709" width="15" style="197" bestFit="1" customWidth="1"/>
    <col min="8710" max="8710" width="15.28515625" style="197" bestFit="1" customWidth="1"/>
    <col min="8711" max="8711" width="13.85546875" style="197" bestFit="1" customWidth="1"/>
    <col min="8712" max="8714" width="7.7109375" style="197" customWidth="1"/>
    <col min="8715" max="8715" width="8.85546875" style="197" customWidth="1"/>
    <col min="8716" max="8719" width="7.7109375" style="197" customWidth="1"/>
    <col min="8720" max="8720" width="8.85546875" style="197" customWidth="1"/>
    <col min="8721" max="8723" width="7.7109375" style="197" customWidth="1"/>
    <col min="8724" max="8724" width="9.5703125" style="197" customWidth="1"/>
    <col min="8725" max="8725" width="8.85546875" style="197" customWidth="1"/>
    <col min="8726" max="8729" width="7.7109375" style="197" customWidth="1"/>
    <col min="8730" max="8730" width="9" style="197" bestFit="1" customWidth="1"/>
    <col min="8731" max="8959" width="16.5703125" style="197"/>
    <col min="8960" max="8960" width="3.7109375" style="197" customWidth="1"/>
    <col min="8961" max="8961" width="20.7109375" style="197" bestFit="1" customWidth="1"/>
    <col min="8962" max="8962" width="27.5703125" style="197" bestFit="1" customWidth="1"/>
    <col min="8963" max="8963" width="13" style="197" bestFit="1" customWidth="1"/>
    <col min="8964" max="8964" width="12.85546875" style="197" customWidth="1"/>
    <col min="8965" max="8965" width="15" style="197" bestFit="1" customWidth="1"/>
    <col min="8966" max="8966" width="15.28515625" style="197" bestFit="1" customWidth="1"/>
    <col min="8967" max="8967" width="13.85546875" style="197" bestFit="1" customWidth="1"/>
    <col min="8968" max="8970" width="7.7109375" style="197" customWidth="1"/>
    <col min="8971" max="8971" width="8.85546875" style="197" customWidth="1"/>
    <col min="8972" max="8975" width="7.7109375" style="197" customWidth="1"/>
    <col min="8976" max="8976" width="8.85546875" style="197" customWidth="1"/>
    <col min="8977" max="8979" width="7.7109375" style="197" customWidth="1"/>
    <col min="8980" max="8980" width="9.5703125" style="197" customWidth="1"/>
    <col min="8981" max="8981" width="8.85546875" style="197" customWidth="1"/>
    <col min="8982" max="8985" width="7.7109375" style="197" customWidth="1"/>
    <col min="8986" max="8986" width="9" style="197" bestFit="1" customWidth="1"/>
    <col min="8987" max="9215" width="16.5703125" style="197"/>
    <col min="9216" max="9216" width="3.7109375" style="197" customWidth="1"/>
    <col min="9217" max="9217" width="20.7109375" style="197" bestFit="1" customWidth="1"/>
    <col min="9218" max="9218" width="27.5703125" style="197" bestFit="1" customWidth="1"/>
    <col min="9219" max="9219" width="13" style="197" bestFit="1" customWidth="1"/>
    <col min="9220" max="9220" width="12.85546875" style="197" customWidth="1"/>
    <col min="9221" max="9221" width="15" style="197" bestFit="1" customWidth="1"/>
    <col min="9222" max="9222" width="15.28515625" style="197" bestFit="1" customWidth="1"/>
    <col min="9223" max="9223" width="13.85546875" style="197" bestFit="1" customWidth="1"/>
    <col min="9224" max="9226" width="7.7109375" style="197" customWidth="1"/>
    <col min="9227" max="9227" width="8.85546875" style="197" customWidth="1"/>
    <col min="9228" max="9231" width="7.7109375" style="197" customWidth="1"/>
    <col min="9232" max="9232" width="8.85546875" style="197" customWidth="1"/>
    <col min="9233" max="9235" width="7.7109375" style="197" customWidth="1"/>
    <col min="9236" max="9236" width="9.5703125" style="197" customWidth="1"/>
    <col min="9237" max="9237" width="8.85546875" style="197" customWidth="1"/>
    <col min="9238" max="9241" width="7.7109375" style="197" customWidth="1"/>
    <col min="9242" max="9242" width="9" style="197" bestFit="1" customWidth="1"/>
    <col min="9243" max="9471" width="16.5703125" style="197"/>
    <col min="9472" max="9472" width="3.7109375" style="197" customWidth="1"/>
    <col min="9473" max="9473" width="20.7109375" style="197" bestFit="1" customWidth="1"/>
    <col min="9474" max="9474" width="27.5703125" style="197" bestFit="1" customWidth="1"/>
    <col min="9475" max="9475" width="13" style="197" bestFit="1" customWidth="1"/>
    <col min="9476" max="9476" width="12.85546875" style="197" customWidth="1"/>
    <col min="9477" max="9477" width="15" style="197" bestFit="1" customWidth="1"/>
    <col min="9478" max="9478" width="15.28515625" style="197" bestFit="1" customWidth="1"/>
    <col min="9479" max="9479" width="13.85546875" style="197" bestFit="1" customWidth="1"/>
    <col min="9480" max="9482" width="7.7109375" style="197" customWidth="1"/>
    <col min="9483" max="9483" width="8.85546875" style="197" customWidth="1"/>
    <col min="9484" max="9487" width="7.7109375" style="197" customWidth="1"/>
    <col min="9488" max="9488" width="8.85546875" style="197" customWidth="1"/>
    <col min="9489" max="9491" width="7.7109375" style="197" customWidth="1"/>
    <col min="9492" max="9492" width="9.5703125" style="197" customWidth="1"/>
    <col min="9493" max="9493" width="8.85546875" style="197" customWidth="1"/>
    <col min="9494" max="9497" width="7.7109375" style="197" customWidth="1"/>
    <col min="9498" max="9498" width="9" style="197" bestFit="1" customWidth="1"/>
    <col min="9499" max="9727" width="16.5703125" style="197"/>
    <col min="9728" max="9728" width="3.7109375" style="197" customWidth="1"/>
    <col min="9729" max="9729" width="20.7109375" style="197" bestFit="1" customWidth="1"/>
    <col min="9730" max="9730" width="27.5703125" style="197" bestFit="1" customWidth="1"/>
    <col min="9731" max="9731" width="13" style="197" bestFit="1" customWidth="1"/>
    <col min="9732" max="9732" width="12.85546875" style="197" customWidth="1"/>
    <col min="9733" max="9733" width="15" style="197" bestFit="1" customWidth="1"/>
    <col min="9734" max="9734" width="15.28515625" style="197" bestFit="1" customWidth="1"/>
    <col min="9735" max="9735" width="13.85546875" style="197" bestFit="1" customWidth="1"/>
    <col min="9736" max="9738" width="7.7109375" style="197" customWidth="1"/>
    <col min="9739" max="9739" width="8.85546875" style="197" customWidth="1"/>
    <col min="9740" max="9743" width="7.7109375" style="197" customWidth="1"/>
    <col min="9744" max="9744" width="8.85546875" style="197" customWidth="1"/>
    <col min="9745" max="9747" width="7.7109375" style="197" customWidth="1"/>
    <col min="9748" max="9748" width="9.5703125" style="197" customWidth="1"/>
    <col min="9749" max="9749" width="8.85546875" style="197" customWidth="1"/>
    <col min="9750" max="9753" width="7.7109375" style="197" customWidth="1"/>
    <col min="9754" max="9754" width="9" style="197" bestFit="1" customWidth="1"/>
    <col min="9755" max="9983" width="16.5703125" style="197"/>
    <col min="9984" max="9984" width="3.7109375" style="197" customWidth="1"/>
    <col min="9985" max="9985" width="20.7109375" style="197" bestFit="1" customWidth="1"/>
    <col min="9986" max="9986" width="27.5703125" style="197" bestFit="1" customWidth="1"/>
    <col min="9987" max="9987" width="13" style="197" bestFit="1" customWidth="1"/>
    <col min="9988" max="9988" width="12.85546875" style="197" customWidth="1"/>
    <col min="9989" max="9989" width="15" style="197" bestFit="1" customWidth="1"/>
    <col min="9990" max="9990" width="15.28515625" style="197" bestFit="1" customWidth="1"/>
    <col min="9991" max="9991" width="13.85546875" style="197" bestFit="1" customWidth="1"/>
    <col min="9992" max="9994" width="7.7109375" style="197" customWidth="1"/>
    <col min="9995" max="9995" width="8.85546875" style="197" customWidth="1"/>
    <col min="9996" max="9999" width="7.7109375" style="197" customWidth="1"/>
    <col min="10000" max="10000" width="8.85546875" style="197" customWidth="1"/>
    <col min="10001" max="10003" width="7.7109375" style="197" customWidth="1"/>
    <col min="10004" max="10004" width="9.5703125" style="197" customWidth="1"/>
    <col min="10005" max="10005" width="8.85546875" style="197" customWidth="1"/>
    <col min="10006" max="10009" width="7.7109375" style="197" customWidth="1"/>
    <col min="10010" max="10010" width="9" style="197" bestFit="1" customWidth="1"/>
    <col min="10011" max="10239" width="16.5703125" style="197"/>
    <col min="10240" max="10240" width="3.7109375" style="197" customWidth="1"/>
    <col min="10241" max="10241" width="20.7109375" style="197" bestFit="1" customWidth="1"/>
    <col min="10242" max="10242" width="27.5703125" style="197" bestFit="1" customWidth="1"/>
    <col min="10243" max="10243" width="13" style="197" bestFit="1" customWidth="1"/>
    <col min="10244" max="10244" width="12.85546875" style="197" customWidth="1"/>
    <col min="10245" max="10245" width="15" style="197" bestFit="1" customWidth="1"/>
    <col min="10246" max="10246" width="15.28515625" style="197" bestFit="1" customWidth="1"/>
    <col min="10247" max="10247" width="13.85546875" style="197" bestFit="1" customWidth="1"/>
    <col min="10248" max="10250" width="7.7109375" style="197" customWidth="1"/>
    <col min="10251" max="10251" width="8.85546875" style="197" customWidth="1"/>
    <col min="10252" max="10255" width="7.7109375" style="197" customWidth="1"/>
    <col min="10256" max="10256" width="8.85546875" style="197" customWidth="1"/>
    <col min="10257" max="10259" width="7.7109375" style="197" customWidth="1"/>
    <col min="10260" max="10260" width="9.5703125" style="197" customWidth="1"/>
    <col min="10261" max="10261" width="8.85546875" style="197" customWidth="1"/>
    <col min="10262" max="10265" width="7.7109375" style="197" customWidth="1"/>
    <col min="10266" max="10266" width="9" style="197" bestFit="1" customWidth="1"/>
    <col min="10267" max="10495" width="16.5703125" style="197"/>
    <col min="10496" max="10496" width="3.7109375" style="197" customWidth="1"/>
    <col min="10497" max="10497" width="20.7109375" style="197" bestFit="1" customWidth="1"/>
    <col min="10498" max="10498" width="27.5703125" style="197" bestFit="1" customWidth="1"/>
    <col min="10499" max="10499" width="13" style="197" bestFit="1" customWidth="1"/>
    <col min="10500" max="10500" width="12.85546875" style="197" customWidth="1"/>
    <col min="10501" max="10501" width="15" style="197" bestFit="1" customWidth="1"/>
    <col min="10502" max="10502" width="15.28515625" style="197" bestFit="1" customWidth="1"/>
    <col min="10503" max="10503" width="13.85546875" style="197" bestFit="1" customWidth="1"/>
    <col min="10504" max="10506" width="7.7109375" style="197" customWidth="1"/>
    <col min="10507" max="10507" width="8.85546875" style="197" customWidth="1"/>
    <col min="10508" max="10511" width="7.7109375" style="197" customWidth="1"/>
    <col min="10512" max="10512" width="8.85546875" style="197" customWidth="1"/>
    <col min="10513" max="10515" width="7.7109375" style="197" customWidth="1"/>
    <col min="10516" max="10516" width="9.5703125" style="197" customWidth="1"/>
    <col min="10517" max="10517" width="8.85546875" style="197" customWidth="1"/>
    <col min="10518" max="10521" width="7.7109375" style="197" customWidth="1"/>
    <col min="10522" max="10522" width="9" style="197" bestFit="1" customWidth="1"/>
    <col min="10523" max="10751" width="16.5703125" style="197"/>
    <col min="10752" max="10752" width="3.7109375" style="197" customWidth="1"/>
    <col min="10753" max="10753" width="20.7109375" style="197" bestFit="1" customWidth="1"/>
    <col min="10754" max="10754" width="27.5703125" style="197" bestFit="1" customWidth="1"/>
    <col min="10755" max="10755" width="13" style="197" bestFit="1" customWidth="1"/>
    <col min="10756" max="10756" width="12.85546875" style="197" customWidth="1"/>
    <col min="10757" max="10757" width="15" style="197" bestFit="1" customWidth="1"/>
    <col min="10758" max="10758" width="15.28515625" style="197" bestFit="1" customWidth="1"/>
    <col min="10759" max="10759" width="13.85546875" style="197" bestFit="1" customWidth="1"/>
    <col min="10760" max="10762" width="7.7109375" style="197" customWidth="1"/>
    <col min="10763" max="10763" width="8.85546875" style="197" customWidth="1"/>
    <col min="10764" max="10767" width="7.7109375" style="197" customWidth="1"/>
    <col min="10768" max="10768" width="8.85546875" style="197" customWidth="1"/>
    <col min="10769" max="10771" width="7.7109375" style="197" customWidth="1"/>
    <col min="10772" max="10772" width="9.5703125" style="197" customWidth="1"/>
    <col min="10773" max="10773" width="8.85546875" style="197" customWidth="1"/>
    <col min="10774" max="10777" width="7.7109375" style="197" customWidth="1"/>
    <col min="10778" max="10778" width="9" style="197" bestFit="1" customWidth="1"/>
    <col min="10779" max="11007" width="16.5703125" style="197"/>
    <col min="11008" max="11008" width="3.7109375" style="197" customWidth="1"/>
    <col min="11009" max="11009" width="20.7109375" style="197" bestFit="1" customWidth="1"/>
    <col min="11010" max="11010" width="27.5703125" style="197" bestFit="1" customWidth="1"/>
    <col min="11011" max="11011" width="13" style="197" bestFit="1" customWidth="1"/>
    <col min="11012" max="11012" width="12.85546875" style="197" customWidth="1"/>
    <col min="11013" max="11013" width="15" style="197" bestFit="1" customWidth="1"/>
    <col min="11014" max="11014" width="15.28515625" style="197" bestFit="1" customWidth="1"/>
    <col min="11015" max="11015" width="13.85546875" style="197" bestFit="1" customWidth="1"/>
    <col min="11016" max="11018" width="7.7109375" style="197" customWidth="1"/>
    <col min="11019" max="11019" width="8.85546875" style="197" customWidth="1"/>
    <col min="11020" max="11023" width="7.7109375" style="197" customWidth="1"/>
    <col min="11024" max="11024" width="8.85546875" style="197" customWidth="1"/>
    <col min="11025" max="11027" width="7.7109375" style="197" customWidth="1"/>
    <col min="11028" max="11028" width="9.5703125" style="197" customWidth="1"/>
    <col min="11029" max="11029" width="8.85546875" style="197" customWidth="1"/>
    <col min="11030" max="11033" width="7.7109375" style="197" customWidth="1"/>
    <col min="11034" max="11034" width="9" style="197" bestFit="1" customWidth="1"/>
    <col min="11035" max="11263" width="16.5703125" style="197"/>
    <col min="11264" max="11264" width="3.7109375" style="197" customWidth="1"/>
    <col min="11265" max="11265" width="20.7109375" style="197" bestFit="1" customWidth="1"/>
    <col min="11266" max="11266" width="27.5703125" style="197" bestFit="1" customWidth="1"/>
    <col min="11267" max="11267" width="13" style="197" bestFit="1" customWidth="1"/>
    <col min="11268" max="11268" width="12.85546875" style="197" customWidth="1"/>
    <col min="11269" max="11269" width="15" style="197" bestFit="1" customWidth="1"/>
    <col min="11270" max="11270" width="15.28515625" style="197" bestFit="1" customWidth="1"/>
    <col min="11271" max="11271" width="13.85546875" style="197" bestFit="1" customWidth="1"/>
    <col min="11272" max="11274" width="7.7109375" style="197" customWidth="1"/>
    <col min="11275" max="11275" width="8.85546875" style="197" customWidth="1"/>
    <col min="11276" max="11279" width="7.7109375" style="197" customWidth="1"/>
    <col min="11280" max="11280" width="8.85546875" style="197" customWidth="1"/>
    <col min="11281" max="11283" width="7.7109375" style="197" customWidth="1"/>
    <col min="11284" max="11284" width="9.5703125" style="197" customWidth="1"/>
    <col min="11285" max="11285" width="8.85546875" style="197" customWidth="1"/>
    <col min="11286" max="11289" width="7.7109375" style="197" customWidth="1"/>
    <col min="11290" max="11290" width="9" style="197" bestFit="1" customWidth="1"/>
    <col min="11291" max="11519" width="16.5703125" style="197"/>
    <col min="11520" max="11520" width="3.7109375" style="197" customWidth="1"/>
    <col min="11521" max="11521" width="20.7109375" style="197" bestFit="1" customWidth="1"/>
    <col min="11522" max="11522" width="27.5703125" style="197" bestFit="1" customWidth="1"/>
    <col min="11523" max="11523" width="13" style="197" bestFit="1" customWidth="1"/>
    <col min="11524" max="11524" width="12.85546875" style="197" customWidth="1"/>
    <col min="11525" max="11525" width="15" style="197" bestFit="1" customWidth="1"/>
    <col min="11526" max="11526" width="15.28515625" style="197" bestFit="1" customWidth="1"/>
    <col min="11527" max="11527" width="13.85546875" style="197" bestFit="1" customWidth="1"/>
    <col min="11528" max="11530" width="7.7109375" style="197" customWidth="1"/>
    <col min="11531" max="11531" width="8.85546875" style="197" customWidth="1"/>
    <col min="11532" max="11535" width="7.7109375" style="197" customWidth="1"/>
    <col min="11536" max="11536" width="8.85546875" style="197" customWidth="1"/>
    <col min="11537" max="11539" width="7.7109375" style="197" customWidth="1"/>
    <col min="11540" max="11540" width="9.5703125" style="197" customWidth="1"/>
    <col min="11541" max="11541" width="8.85546875" style="197" customWidth="1"/>
    <col min="11542" max="11545" width="7.7109375" style="197" customWidth="1"/>
    <col min="11546" max="11546" width="9" style="197" bestFit="1" customWidth="1"/>
    <col min="11547" max="11775" width="16.5703125" style="197"/>
    <col min="11776" max="11776" width="3.7109375" style="197" customWidth="1"/>
    <col min="11777" max="11777" width="20.7109375" style="197" bestFit="1" customWidth="1"/>
    <col min="11778" max="11778" width="27.5703125" style="197" bestFit="1" customWidth="1"/>
    <col min="11779" max="11779" width="13" style="197" bestFit="1" customWidth="1"/>
    <col min="11780" max="11780" width="12.85546875" style="197" customWidth="1"/>
    <col min="11781" max="11781" width="15" style="197" bestFit="1" customWidth="1"/>
    <col min="11782" max="11782" width="15.28515625" style="197" bestFit="1" customWidth="1"/>
    <col min="11783" max="11783" width="13.85546875" style="197" bestFit="1" customWidth="1"/>
    <col min="11784" max="11786" width="7.7109375" style="197" customWidth="1"/>
    <col min="11787" max="11787" width="8.85546875" style="197" customWidth="1"/>
    <col min="11788" max="11791" width="7.7109375" style="197" customWidth="1"/>
    <col min="11792" max="11792" width="8.85546875" style="197" customWidth="1"/>
    <col min="11793" max="11795" width="7.7109375" style="197" customWidth="1"/>
    <col min="11796" max="11796" width="9.5703125" style="197" customWidth="1"/>
    <col min="11797" max="11797" width="8.85546875" style="197" customWidth="1"/>
    <col min="11798" max="11801" width="7.7109375" style="197" customWidth="1"/>
    <col min="11802" max="11802" width="9" style="197" bestFit="1" customWidth="1"/>
    <col min="11803" max="12031" width="16.5703125" style="197"/>
    <col min="12032" max="12032" width="3.7109375" style="197" customWidth="1"/>
    <col min="12033" max="12033" width="20.7109375" style="197" bestFit="1" customWidth="1"/>
    <col min="12034" max="12034" width="27.5703125" style="197" bestFit="1" customWidth="1"/>
    <col min="12035" max="12035" width="13" style="197" bestFit="1" customWidth="1"/>
    <col min="12036" max="12036" width="12.85546875" style="197" customWidth="1"/>
    <col min="12037" max="12037" width="15" style="197" bestFit="1" customWidth="1"/>
    <col min="12038" max="12038" width="15.28515625" style="197" bestFit="1" customWidth="1"/>
    <col min="12039" max="12039" width="13.85546875" style="197" bestFit="1" customWidth="1"/>
    <col min="12040" max="12042" width="7.7109375" style="197" customWidth="1"/>
    <col min="12043" max="12043" width="8.85546875" style="197" customWidth="1"/>
    <col min="12044" max="12047" width="7.7109375" style="197" customWidth="1"/>
    <col min="12048" max="12048" width="8.85546875" style="197" customWidth="1"/>
    <col min="12049" max="12051" width="7.7109375" style="197" customWidth="1"/>
    <col min="12052" max="12052" width="9.5703125" style="197" customWidth="1"/>
    <col min="12053" max="12053" width="8.85546875" style="197" customWidth="1"/>
    <col min="12054" max="12057" width="7.7109375" style="197" customWidth="1"/>
    <col min="12058" max="12058" width="9" style="197" bestFit="1" customWidth="1"/>
    <col min="12059" max="12287" width="16.5703125" style="197"/>
    <col min="12288" max="12288" width="3.7109375" style="197" customWidth="1"/>
    <col min="12289" max="12289" width="20.7109375" style="197" bestFit="1" customWidth="1"/>
    <col min="12290" max="12290" width="27.5703125" style="197" bestFit="1" customWidth="1"/>
    <col min="12291" max="12291" width="13" style="197" bestFit="1" customWidth="1"/>
    <col min="12292" max="12292" width="12.85546875" style="197" customWidth="1"/>
    <col min="12293" max="12293" width="15" style="197" bestFit="1" customWidth="1"/>
    <col min="12294" max="12294" width="15.28515625" style="197" bestFit="1" customWidth="1"/>
    <col min="12295" max="12295" width="13.85546875" style="197" bestFit="1" customWidth="1"/>
    <col min="12296" max="12298" width="7.7109375" style="197" customWidth="1"/>
    <col min="12299" max="12299" width="8.85546875" style="197" customWidth="1"/>
    <col min="12300" max="12303" width="7.7109375" style="197" customWidth="1"/>
    <col min="12304" max="12304" width="8.85546875" style="197" customWidth="1"/>
    <col min="12305" max="12307" width="7.7109375" style="197" customWidth="1"/>
    <col min="12308" max="12308" width="9.5703125" style="197" customWidth="1"/>
    <col min="12309" max="12309" width="8.85546875" style="197" customWidth="1"/>
    <col min="12310" max="12313" width="7.7109375" style="197" customWidth="1"/>
    <col min="12314" max="12314" width="9" style="197" bestFit="1" customWidth="1"/>
    <col min="12315" max="12543" width="16.5703125" style="197"/>
    <col min="12544" max="12544" width="3.7109375" style="197" customWidth="1"/>
    <col min="12545" max="12545" width="20.7109375" style="197" bestFit="1" customWidth="1"/>
    <col min="12546" max="12546" width="27.5703125" style="197" bestFit="1" customWidth="1"/>
    <col min="12547" max="12547" width="13" style="197" bestFit="1" customWidth="1"/>
    <col min="12548" max="12548" width="12.85546875" style="197" customWidth="1"/>
    <col min="12549" max="12549" width="15" style="197" bestFit="1" customWidth="1"/>
    <col min="12550" max="12550" width="15.28515625" style="197" bestFit="1" customWidth="1"/>
    <col min="12551" max="12551" width="13.85546875" style="197" bestFit="1" customWidth="1"/>
    <col min="12552" max="12554" width="7.7109375" style="197" customWidth="1"/>
    <col min="12555" max="12555" width="8.85546875" style="197" customWidth="1"/>
    <col min="12556" max="12559" width="7.7109375" style="197" customWidth="1"/>
    <col min="12560" max="12560" width="8.85546875" style="197" customWidth="1"/>
    <col min="12561" max="12563" width="7.7109375" style="197" customWidth="1"/>
    <col min="12564" max="12564" width="9.5703125" style="197" customWidth="1"/>
    <col min="12565" max="12565" width="8.85546875" style="197" customWidth="1"/>
    <col min="12566" max="12569" width="7.7109375" style="197" customWidth="1"/>
    <col min="12570" max="12570" width="9" style="197" bestFit="1" customWidth="1"/>
    <col min="12571" max="12799" width="16.5703125" style="197"/>
    <col min="12800" max="12800" width="3.7109375" style="197" customWidth="1"/>
    <col min="12801" max="12801" width="20.7109375" style="197" bestFit="1" customWidth="1"/>
    <col min="12802" max="12802" width="27.5703125" style="197" bestFit="1" customWidth="1"/>
    <col min="12803" max="12803" width="13" style="197" bestFit="1" customWidth="1"/>
    <col min="12804" max="12804" width="12.85546875" style="197" customWidth="1"/>
    <col min="12805" max="12805" width="15" style="197" bestFit="1" customWidth="1"/>
    <col min="12806" max="12806" width="15.28515625" style="197" bestFit="1" customWidth="1"/>
    <col min="12807" max="12807" width="13.85546875" style="197" bestFit="1" customWidth="1"/>
    <col min="12808" max="12810" width="7.7109375" style="197" customWidth="1"/>
    <col min="12811" max="12811" width="8.85546875" style="197" customWidth="1"/>
    <col min="12812" max="12815" width="7.7109375" style="197" customWidth="1"/>
    <col min="12816" max="12816" width="8.85546875" style="197" customWidth="1"/>
    <col min="12817" max="12819" width="7.7109375" style="197" customWidth="1"/>
    <col min="12820" max="12820" width="9.5703125" style="197" customWidth="1"/>
    <col min="12821" max="12821" width="8.85546875" style="197" customWidth="1"/>
    <col min="12822" max="12825" width="7.7109375" style="197" customWidth="1"/>
    <col min="12826" max="12826" width="9" style="197" bestFit="1" customWidth="1"/>
    <col min="12827" max="13055" width="16.5703125" style="197"/>
    <col min="13056" max="13056" width="3.7109375" style="197" customWidth="1"/>
    <col min="13057" max="13057" width="20.7109375" style="197" bestFit="1" customWidth="1"/>
    <col min="13058" max="13058" width="27.5703125" style="197" bestFit="1" customWidth="1"/>
    <col min="13059" max="13059" width="13" style="197" bestFit="1" customWidth="1"/>
    <col min="13060" max="13060" width="12.85546875" style="197" customWidth="1"/>
    <col min="13061" max="13061" width="15" style="197" bestFit="1" customWidth="1"/>
    <col min="13062" max="13062" width="15.28515625" style="197" bestFit="1" customWidth="1"/>
    <col min="13063" max="13063" width="13.85546875" style="197" bestFit="1" customWidth="1"/>
    <col min="13064" max="13066" width="7.7109375" style="197" customWidth="1"/>
    <col min="13067" max="13067" width="8.85546875" style="197" customWidth="1"/>
    <col min="13068" max="13071" width="7.7109375" style="197" customWidth="1"/>
    <col min="13072" max="13072" width="8.85546875" style="197" customWidth="1"/>
    <col min="13073" max="13075" width="7.7109375" style="197" customWidth="1"/>
    <col min="13076" max="13076" width="9.5703125" style="197" customWidth="1"/>
    <col min="13077" max="13077" width="8.85546875" style="197" customWidth="1"/>
    <col min="13078" max="13081" width="7.7109375" style="197" customWidth="1"/>
    <col min="13082" max="13082" width="9" style="197" bestFit="1" customWidth="1"/>
    <col min="13083" max="13311" width="16.5703125" style="197"/>
    <col min="13312" max="13312" width="3.7109375" style="197" customWidth="1"/>
    <col min="13313" max="13313" width="20.7109375" style="197" bestFit="1" customWidth="1"/>
    <col min="13314" max="13314" width="27.5703125" style="197" bestFit="1" customWidth="1"/>
    <col min="13315" max="13315" width="13" style="197" bestFit="1" customWidth="1"/>
    <col min="13316" max="13316" width="12.85546875" style="197" customWidth="1"/>
    <col min="13317" max="13317" width="15" style="197" bestFit="1" customWidth="1"/>
    <col min="13318" max="13318" width="15.28515625" style="197" bestFit="1" customWidth="1"/>
    <col min="13319" max="13319" width="13.85546875" style="197" bestFit="1" customWidth="1"/>
    <col min="13320" max="13322" width="7.7109375" style="197" customWidth="1"/>
    <col min="13323" max="13323" width="8.85546875" style="197" customWidth="1"/>
    <col min="13324" max="13327" width="7.7109375" style="197" customWidth="1"/>
    <col min="13328" max="13328" width="8.85546875" style="197" customWidth="1"/>
    <col min="13329" max="13331" width="7.7109375" style="197" customWidth="1"/>
    <col min="13332" max="13332" width="9.5703125" style="197" customWidth="1"/>
    <col min="13333" max="13333" width="8.85546875" style="197" customWidth="1"/>
    <col min="13334" max="13337" width="7.7109375" style="197" customWidth="1"/>
    <col min="13338" max="13338" width="9" style="197" bestFit="1" customWidth="1"/>
    <col min="13339" max="13567" width="16.5703125" style="197"/>
    <col min="13568" max="13568" width="3.7109375" style="197" customWidth="1"/>
    <col min="13569" max="13569" width="20.7109375" style="197" bestFit="1" customWidth="1"/>
    <col min="13570" max="13570" width="27.5703125" style="197" bestFit="1" customWidth="1"/>
    <col min="13571" max="13571" width="13" style="197" bestFit="1" customWidth="1"/>
    <col min="13572" max="13572" width="12.85546875" style="197" customWidth="1"/>
    <col min="13573" max="13573" width="15" style="197" bestFit="1" customWidth="1"/>
    <col min="13574" max="13574" width="15.28515625" style="197" bestFit="1" customWidth="1"/>
    <col min="13575" max="13575" width="13.85546875" style="197" bestFit="1" customWidth="1"/>
    <col min="13576" max="13578" width="7.7109375" style="197" customWidth="1"/>
    <col min="13579" max="13579" width="8.85546875" style="197" customWidth="1"/>
    <col min="13580" max="13583" width="7.7109375" style="197" customWidth="1"/>
    <col min="13584" max="13584" width="8.85546875" style="197" customWidth="1"/>
    <col min="13585" max="13587" width="7.7109375" style="197" customWidth="1"/>
    <col min="13588" max="13588" width="9.5703125" style="197" customWidth="1"/>
    <col min="13589" max="13589" width="8.85546875" style="197" customWidth="1"/>
    <col min="13590" max="13593" width="7.7109375" style="197" customWidth="1"/>
    <col min="13594" max="13594" width="9" style="197" bestFit="1" customWidth="1"/>
    <col min="13595" max="13823" width="16.5703125" style="197"/>
    <col min="13824" max="13824" width="3.7109375" style="197" customWidth="1"/>
    <col min="13825" max="13825" width="20.7109375" style="197" bestFit="1" customWidth="1"/>
    <col min="13826" max="13826" width="27.5703125" style="197" bestFit="1" customWidth="1"/>
    <col min="13827" max="13827" width="13" style="197" bestFit="1" customWidth="1"/>
    <col min="13828" max="13828" width="12.85546875" style="197" customWidth="1"/>
    <col min="13829" max="13829" width="15" style="197" bestFit="1" customWidth="1"/>
    <col min="13830" max="13830" width="15.28515625" style="197" bestFit="1" customWidth="1"/>
    <col min="13831" max="13831" width="13.85546875" style="197" bestFit="1" customWidth="1"/>
    <col min="13832" max="13834" width="7.7109375" style="197" customWidth="1"/>
    <col min="13835" max="13835" width="8.85546875" style="197" customWidth="1"/>
    <col min="13836" max="13839" width="7.7109375" style="197" customWidth="1"/>
    <col min="13840" max="13840" width="8.85546875" style="197" customWidth="1"/>
    <col min="13841" max="13843" width="7.7109375" style="197" customWidth="1"/>
    <col min="13844" max="13844" width="9.5703125" style="197" customWidth="1"/>
    <col min="13845" max="13845" width="8.85546875" style="197" customWidth="1"/>
    <col min="13846" max="13849" width="7.7109375" style="197" customWidth="1"/>
    <col min="13850" max="13850" width="9" style="197" bestFit="1" customWidth="1"/>
    <col min="13851" max="14079" width="16.5703125" style="197"/>
    <col min="14080" max="14080" width="3.7109375" style="197" customWidth="1"/>
    <col min="14081" max="14081" width="20.7109375" style="197" bestFit="1" customWidth="1"/>
    <col min="14082" max="14082" width="27.5703125" style="197" bestFit="1" customWidth="1"/>
    <col min="14083" max="14083" width="13" style="197" bestFit="1" customWidth="1"/>
    <col min="14084" max="14084" width="12.85546875" style="197" customWidth="1"/>
    <col min="14085" max="14085" width="15" style="197" bestFit="1" customWidth="1"/>
    <col min="14086" max="14086" width="15.28515625" style="197" bestFit="1" customWidth="1"/>
    <col min="14087" max="14087" width="13.85546875" style="197" bestFit="1" customWidth="1"/>
    <col min="14088" max="14090" width="7.7109375" style="197" customWidth="1"/>
    <col min="14091" max="14091" width="8.85546875" style="197" customWidth="1"/>
    <col min="14092" max="14095" width="7.7109375" style="197" customWidth="1"/>
    <col min="14096" max="14096" width="8.85546875" style="197" customWidth="1"/>
    <col min="14097" max="14099" width="7.7109375" style="197" customWidth="1"/>
    <col min="14100" max="14100" width="9.5703125" style="197" customWidth="1"/>
    <col min="14101" max="14101" width="8.85546875" style="197" customWidth="1"/>
    <col min="14102" max="14105" width="7.7109375" style="197" customWidth="1"/>
    <col min="14106" max="14106" width="9" style="197" bestFit="1" customWidth="1"/>
    <col min="14107" max="14335" width="16.5703125" style="197"/>
    <col min="14336" max="14336" width="3.7109375" style="197" customWidth="1"/>
    <col min="14337" max="14337" width="20.7109375" style="197" bestFit="1" customWidth="1"/>
    <col min="14338" max="14338" width="27.5703125" style="197" bestFit="1" customWidth="1"/>
    <col min="14339" max="14339" width="13" style="197" bestFit="1" customWidth="1"/>
    <col min="14340" max="14340" width="12.85546875" style="197" customWidth="1"/>
    <col min="14341" max="14341" width="15" style="197" bestFit="1" customWidth="1"/>
    <col min="14342" max="14342" width="15.28515625" style="197" bestFit="1" customWidth="1"/>
    <col min="14343" max="14343" width="13.85546875" style="197" bestFit="1" customWidth="1"/>
    <col min="14344" max="14346" width="7.7109375" style="197" customWidth="1"/>
    <col min="14347" max="14347" width="8.85546875" style="197" customWidth="1"/>
    <col min="14348" max="14351" width="7.7109375" style="197" customWidth="1"/>
    <col min="14352" max="14352" width="8.85546875" style="197" customWidth="1"/>
    <col min="14353" max="14355" width="7.7109375" style="197" customWidth="1"/>
    <col min="14356" max="14356" width="9.5703125" style="197" customWidth="1"/>
    <col min="14357" max="14357" width="8.85546875" style="197" customWidth="1"/>
    <col min="14358" max="14361" width="7.7109375" style="197" customWidth="1"/>
    <col min="14362" max="14362" width="9" style="197" bestFit="1" customWidth="1"/>
    <col min="14363" max="14591" width="16.5703125" style="197"/>
    <col min="14592" max="14592" width="3.7109375" style="197" customWidth="1"/>
    <col min="14593" max="14593" width="20.7109375" style="197" bestFit="1" customWidth="1"/>
    <col min="14594" max="14594" width="27.5703125" style="197" bestFit="1" customWidth="1"/>
    <col min="14595" max="14595" width="13" style="197" bestFit="1" customWidth="1"/>
    <col min="14596" max="14596" width="12.85546875" style="197" customWidth="1"/>
    <col min="14597" max="14597" width="15" style="197" bestFit="1" customWidth="1"/>
    <col min="14598" max="14598" width="15.28515625" style="197" bestFit="1" customWidth="1"/>
    <col min="14599" max="14599" width="13.85546875" style="197" bestFit="1" customWidth="1"/>
    <col min="14600" max="14602" width="7.7109375" style="197" customWidth="1"/>
    <col min="14603" max="14603" width="8.85546875" style="197" customWidth="1"/>
    <col min="14604" max="14607" width="7.7109375" style="197" customWidth="1"/>
    <col min="14608" max="14608" width="8.85546875" style="197" customWidth="1"/>
    <col min="14609" max="14611" width="7.7109375" style="197" customWidth="1"/>
    <col min="14612" max="14612" width="9.5703125" style="197" customWidth="1"/>
    <col min="14613" max="14613" width="8.85546875" style="197" customWidth="1"/>
    <col min="14614" max="14617" width="7.7109375" style="197" customWidth="1"/>
    <col min="14618" max="14618" width="9" style="197" bestFit="1" customWidth="1"/>
    <col min="14619" max="14847" width="16.5703125" style="197"/>
    <col min="14848" max="14848" width="3.7109375" style="197" customWidth="1"/>
    <col min="14849" max="14849" width="20.7109375" style="197" bestFit="1" customWidth="1"/>
    <col min="14850" max="14850" width="27.5703125" style="197" bestFit="1" customWidth="1"/>
    <col min="14851" max="14851" width="13" style="197" bestFit="1" customWidth="1"/>
    <col min="14852" max="14852" width="12.85546875" style="197" customWidth="1"/>
    <col min="14853" max="14853" width="15" style="197" bestFit="1" customWidth="1"/>
    <col min="14854" max="14854" width="15.28515625" style="197" bestFit="1" customWidth="1"/>
    <col min="14855" max="14855" width="13.85546875" style="197" bestFit="1" customWidth="1"/>
    <col min="14856" max="14858" width="7.7109375" style="197" customWidth="1"/>
    <col min="14859" max="14859" width="8.85546875" style="197" customWidth="1"/>
    <col min="14860" max="14863" width="7.7109375" style="197" customWidth="1"/>
    <col min="14864" max="14864" width="8.85546875" style="197" customWidth="1"/>
    <col min="14865" max="14867" width="7.7109375" style="197" customWidth="1"/>
    <col min="14868" max="14868" width="9.5703125" style="197" customWidth="1"/>
    <col min="14869" max="14869" width="8.85546875" style="197" customWidth="1"/>
    <col min="14870" max="14873" width="7.7109375" style="197" customWidth="1"/>
    <col min="14874" max="14874" width="9" style="197" bestFit="1" customWidth="1"/>
    <col min="14875" max="15103" width="16.5703125" style="197"/>
    <col min="15104" max="15104" width="3.7109375" style="197" customWidth="1"/>
    <col min="15105" max="15105" width="20.7109375" style="197" bestFit="1" customWidth="1"/>
    <col min="15106" max="15106" width="27.5703125" style="197" bestFit="1" customWidth="1"/>
    <col min="15107" max="15107" width="13" style="197" bestFit="1" customWidth="1"/>
    <col min="15108" max="15108" width="12.85546875" style="197" customWidth="1"/>
    <col min="15109" max="15109" width="15" style="197" bestFit="1" customWidth="1"/>
    <col min="15110" max="15110" width="15.28515625" style="197" bestFit="1" customWidth="1"/>
    <col min="15111" max="15111" width="13.85546875" style="197" bestFit="1" customWidth="1"/>
    <col min="15112" max="15114" width="7.7109375" style="197" customWidth="1"/>
    <col min="15115" max="15115" width="8.85546875" style="197" customWidth="1"/>
    <col min="15116" max="15119" width="7.7109375" style="197" customWidth="1"/>
    <col min="15120" max="15120" width="8.85546875" style="197" customWidth="1"/>
    <col min="15121" max="15123" width="7.7109375" style="197" customWidth="1"/>
    <col min="15124" max="15124" width="9.5703125" style="197" customWidth="1"/>
    <col min="15125" max="15125" width="8.85546875" style="197" customWidth="1"/>
    <col min="15126" max="15129" width="7.7109375" style="197" customWidth="1"/>
    <col min="15130" max="15130" width="9" style="197" bestFit="1" customWidth="1"/>
    <col min="15131" max="15359" width="16.5703125" style="197"/>
    <col min="15360" max="15360" width="3.7109375" style="197" customWidth="1"/>
    <col min="15361" max="15361" width="20.7109375" style="197" bestFit="1" customWidth="1"/>
    <col min="15362" max="15362" width="27.5703125" style="197" bestFit="1" customWidth="1"/>
    <col min="15363" max="15363" width="13" style="197" bestFit="1" customWidth="1"/>
    <col min="15364" max="15364" width="12.85546875" style="197" customWidth="1"/>
    <col min="15365" max="15365" width="15" style="197" bestFit="1" customWidth="1"/>
    <col min="15366" max="15366" width="15.28515625" style="197" bestFit="1" customWidth="1"/>
    <col min="15367" max="15367" width="13.85546875" style="197" bestFit="1" customWidth="1"/>
    <col min="15368" max="15370" width="7.7109375" style="197" customWidth="1"/>
    <col min="15371" max="15371" width="8.85546875" style="197" customWidth="1"/>
    <col min="15372" max="15375" width="7.7109375" style="197" customWidth="1"/>
    <col min="15376" max="15376" width="8.85546875" style="197" customWidth="1"/>
    <col min="15377" max="15379" width="7.7109375" style="197" customWidth="1"/>
    <col min="15380" max="15380" width="9.5703125" style="197" customWidth="1"/>
    <col min="15381" max="15381" width="8.85546875" style="197" customWidth="1"/>
    <col min="15382" max="15385" width="7.7109375" style="197" customWidth="1"/>
    <col min="15386" max="15386" width="9" style="197" bestFit="1" customWidth="1"/>
    <col min="15387" max="15615" width="16.5703125" style="197"/>
    <col min="15616" max="15616" width="3.7109375" style="197" customWidth="1"/>
    <col min="15617" max="15617" width="20.7109375" style="197" bestFit="1" customWidth="1"/>
    <col min="15618" max="15618" width="27.5703125" style="197" bestFit="1" customWidth="1"/>
    <col min="15619" max="15619" width="13" style="197" bestFit="1" customWidth="1"/>
    <col min="15620" max="15620" width="12.85546875" style="197" customWidth="1"/>
    <col min="15621" max="15621" width="15" style="197" bestFit="1" customWidth="1"/>
    <col min="15622" max="15622" width="15.28515625" style="197" bestFit="1" customWidth="1"/>
    <col min="15623" max="15623" width="13.85546875" style="197" bestFit="1" customWidth="1"/>
    <col min="15624" max="15626" width="7.7109375" style="197" customWidth="1"/>
    <col min="15627" max="15627" width="8.85546875" style="197" customWidth="1"/>
    <col min="15628" max="15631" width="7.7109375" style="197" customWidth="1"/>
    <col min="15632" max="15632" width="8.85546875" style="197" customWidth="1"/>
    <col min="15633" max="15635" width="7.7109375" style="197" customWidth="1"/>
    <col min="15636" max="15636" width="9.5703125" style="197" customWidth="1"/>
    <col min="15637" max="15637" width="8.85546875" style="197" customWidth="1"/>
    <col min="15638" max="15641" width="7.7109375" style="197" customWidth="1"/>
    <col min="15642" max="15642" width="9" style="197" bestFit="1" customWidth="1"/>
    <col min="15643" max="15871" width="16.5703125" style="197"/>
    <col min="15872" max="15872" width="3.7109375" style="197" customWidth="1"/>
    <col min="15873" max="15873" width="20.7109375" style="197" bestFit="1" customWidth="1"/>
    <col min="15874" max="15874" width="27.5703125" style="197" bestFit="1" customWidth="1"/>
    <col min="15875" max="15875" width="13" style="197" bestFit="1" customWidth="1"/>
    <col min="15876" max="15876" width="12.85546875" style="197" customWidth="1"/>
    <col min="15877" max="15877" width="15" style="197" bestFit="1" customWidth="1"/>
    <col min="15878" max="15878" width="15.28515625" style="197" bestFit="1" customWidth="1"/>
    <col min="15879" max="15879" width="13.85546875" style="197" bestFit="1" customWidth="1"/>
    <col min="15880" max="15882" width="7.7109375" style="197" customWidth="1"/>
    <col min="15883" max="15883" width="8.85546875" style="197" customWidth="1"/>
    <col min="15884" max="15887" width="7.7109375" style="197" customWidth="1"/>
    <col min="15888" max="15888" width="8.85546875" style="197" customWidth="1"/>
    <col min="15889" max="15891" width="7.7109375" style="197" customWidth="1"/>
    <col min="15892" max="15892" width="9.5703125" style="197" customWidth="1"/>
    <col min="15893" max="15893" width="8.85546875" style="197" customWidth="1"/>
    <col min="15894" max="15897" width="7.7109375" style="197" customWidth="1"/>
    <col min="15898" max="15898" width="9" style="197" bestFit="1" customWidth="1"/>
    <col min="15899" max="16127" width="16.5703125" style="197"/>
    <col min="16128" max="16128" width="3.7109375" style="197" customWidth="1"/>
    <col min="16129" max="16129" width="20.7109375" style="197" bestFit="1" customWidth="1"/>
    <col min="16130" max="16130" width="27.5703125" style="197" bestFit="1" customWidth="1"/>
    <col min="16131" max="16131" width="13" style="197" bestFit="1" customWidth="1"/>
    <col min="16132" max="16132" width="12.85546875" style="197" customWidth="1"/>
    <col min="16133" max="16133" width="15" style="197" bestFit="1" customWidth="1"/>
    <col min="16134" max="16134" width="15.28515625" style="197" bestFit="1" customWidth="1"/>
    <col min="16135" max="16135" width="13.85546875" style="197" bestFit="1" customWidth="1"/>
    <col min="16136" max="16138" width="7.7109375" style="197" customWidth="1"/>
    <col min="16139" max="16139" width="8.85546875" style="197" customWidth="1"/>
    <col min="16140" max="16143" width="7.7109375" style="197" customWidth="1"/>
    <col min="16144" max="16144" width="8.85546875" style="197" customWidth="1"/>
    <col min="16145" max="16147" width="7.7109375" style="197" customWidth="1"/>
    <col min="16148" max="16148" width="9.5703125" style="197" customWidth="1"/>
    <col min="16149" max="16149" width="8.85546875" style="197" customWidth="1"/>
    <col min="16150" max="16153" width="7.7109375" style="197" customWidth="1"/>
    <col min="16154" max="16154" width="9" style="197" bestFit="1" customWidth="1"/>
    <col min="16155" max="16384" width="16.5703125" style="197"/>
  </cols>
  <sheetData>
    <row r="1" spans="2:26" ht="15" customHeight="1" x14ac:dyDescent="0.25"/>
    <row r="2" spans="2:26" s="198" customFormat="1" ht="15" customHeight="1" x14ac:dyDescent="0.25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2:26" s="198" customFormat="1" ht="15" customHeight="1" x14ac:dyDescent="0.25"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</row>
    <row r="4" spans="2:26" s="198" customFormat="1" ht="15" customHeight="1" x14ac:dyDescent="0.25"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2:26" s="198" customFormat="1" ht="36" customHeight="1" x14ac:dyDescent="0.25">
      <c r="B5" s="116" t="s">
        <v>182</v>
      </c>
      <c r="C5" s="116"/>
      <c r="D5" s="116"/>
      <c r="E5" s="116"/>
      <c r="F5" s="116"/>
      <c r="G5" s="116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</row>
    <row r="6" spans="2:26" s="198" customFormat="1" ht="18" customHeight="1" x14ac:dyDescent="0.25">
      <c r="B6" s="199"/>
      <c r="C6" s="200" t="str">
        <f>actualizaciones!B7</f>
        <v>febrero 2014</v>
      </c>
      <c r="D6" s="201"/>
      <c r="E6" s="201"/>
      <c r="F6" s="199"/>
      <c r="G6" s="199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</row>
    <row r="7" spans="2:26" ht="30" customHeight="1" x14ac:dyDescent="0.25">
      <c r="B7" s="202" t="s">
        <v>183</v>
      </c>
      <c r="C7" s="118" t="s">
        <v>184</v>
      </c>
      <c r="D7" s="202" t="s">
        <v>154</v>
      </c>
      <c r="E7" s="118" t="s">
        <v>185</v>
      </c>
      <c r="F7" s="202" t="s">
        <v>186</v>
      </c>
      <c r="G7" s="118" t="s">
        <v>187</v>
      </c>
    </row>
    <row r="8" spans="2:26" ht="15" customHeight="1" x14ac:dyDescent="0.25">
      <c r="B8" s="203" t="s">
        <v>27</v>
      </c>
      <c r="C8" s="204">
        <f t="shared" ref="C8:C39" si="0">D8+E8+F8+G8</f>
        <v>47594</v>
      </c>
      <c r="D8" s="205">
        <v>33845</v>
      </c>
      <c r="E8" s="204">
        <v>13713</v>
      </c>
      <c r="F8" s="205">
        <v>22</v>
      </c>
      <c r="G8" s="204">
        <v>14</v>
      </c>
    </row>
    <row r="9" spans="2:26" ht="15" customHeight="1" x14ac:dyDescent="0.25">
      <c r="B9" s="203" t="s">
        <v>188</v>
      </c>
      <c r="C9" s="204">
        <f t="shared" si="0"/>
        <v>17</v>
      </c>
      <c r="D9" s="205">
        <v>0</v>
      </c>
      <c r="E9" s="204">
        <v>0</v>
      </c>
      <c r="F9" s="205">
        <v>0</v>
      </c>
      <c r="G9" s="204">
        <v>17</v>
      </c>
    </row>
    <row r="10" spans="2:26" ht="15" customHeight="1" x14ac:dyDescent="0.25">
      <c r="B10" s="203" t="s">
        <v>189</v>
      </c>
      <c r="C10" s="204">
        <f t="shared" si="0"/>
        <v>123</v>
      </c>
      <c r="D10" s="205">
        <v>18</v>
      </c>
      <c r="E10" s="204">
        <v>24</v>
      </c>
      <c r="F10" s="205">
        <v>0</v>
      </c>
      <c r="G10" s="204">
        <v>81</v>
      </c>
    </row>
    <row r="11" spans="2:26" ht="15" customHeight="1" x14ac:dyDescent="0.25">
      <c r="B11" s="203" t="s">
        <v>28</v>
      </c>
      <c r="C11" s="204">
        <f t="shared" si="0"/>
        <v>39236</v>
      </c>
      <c r="D11" s="205">
        <v>16581</v>
      </c>
      <c r="E11" s="204">
        <v>22635</v>
      </c>
      <c r="F11" s="205">
        <v>0</v>
      </c>
      <c r="G11" s="204">
        <v>20</v>
      </c>
      <c r="H11" s="206"/>
      <c r="I11" s="206"/>
      <c r="J11" s="206"/>
      <c r="K11" s="206"/>
      <c r="L11" s="206"/>
      <c r="M11" s="206"/>
      <c r="N11" s="206"/>
      <c r="O11" s="206"/>
    </row>
    <row r="12" spans="2:26" ht="15" customHeight="1" x14ac:dyDescent="0.25">
      <c r="B12" s="203" t="s">
        <v>190</v>
      </c>
      <c r="C12" s="204">
        <f t="shared" si="0"/>
        <v>274</v>
      </c>
      <c r="D12" s="205">
        <v>234</v>
      </c>
      <c r="E12" s="204">
        <v>0</v>
      </c>
      <c r="F12" s="205">
        <v>0</v>
      </c>
      <c r="G12" s="204">
        <v>40</v>
      </c>
      <c r="H12" s="206"/>
      <c r="I12" s="206"/>
      <c r="J12" s="206"/>
      <c r="K12" s="206"/>
      <c r="L12" s="206"/>
      <c r="M12" s="206"/>
      <c r="N12" s="206"/>
      <c r="O12" s="206"/>
    </row>
    <row r="13" spans="2:26" ht="15" customHeight="1" x14ac:dyDescent="0.2">
      <c r="B13" s="203" t="s">
        <v>191</v>
      </c>
      <c r="C13" s="204">
        <f t="shared" si="0"/>
        <v>1028</v>
      </c>
      <c r="D13" s="205">
        <v>986</v>
      </c>
      <c r="E13" s="204">
        <v>30</v>
      </c>
      <c r="F13" s="205">
        <v>0</v>
      </c>
      <c r="G13" s="204">
        <v>12</v>
      </c>
      <c r="H13" s="207"/>
      <c r="I13" s="207"/>
      <c r="J13" s="207"/>
      <c r="K13" s="207"/>
      <c r="L13" s="207"/>
      <c r="M13" s="207"/>
      <c r="N13" s="207"/>
      <c r="O13" s="207"/>
    </row>
    <row r="14" spans="2:26" ht="15" customHeight="1" x14ac:dyDescent="0.2">
      <c r="B14" s="203" t="s">
        <v>192</v>
      </c>
      <c r="C14" s="204">
        <f t="shared" si="0"/>
        <v>51</v>
      </c>
      <c r="D14" s="205">
        <v>0</v>
      </c>
      <c r="E14" s="204">
        <v>4</v>
      </c>
      <c r="F14" s="205">
        <v>0</v>
      </c>
      <c r="G14" s="204">
        <v>47</v>
      </c>
      <c r="H14" s="208"/>
      <c r="I14" s="208"/>
      <c r="J14" s="208"/>
      <c r="K14" s="208"/>
      <c r="L14" s="208"/>
      <c r="M14" s="208"/>
      <c r="N14" s="208"/>
      <c r="O14" s="208"/>
    </row>
    <row r="15" spans="2:26" ht="15" customHeight="1" x14ac:dyDescent="0.2">
      <c r="B15" s="203" t="s">
        <v>193</v>
      </c>
      <c r="C15" s="204">
        <f t="shared" si="0"/>
        <v>205</v>
      </c>
      <c r="D15" s="205">
        <v>46</v>
      </c>
      <c r="E15" s="204">
        <v>16</v>
      </c>
      <c r="F15" s="205">
        <v>108</v>
      </c>
      <c r="G15" s="204">
        <v>35</v>
      </c>
      <c r="H15" s="208"/>
      <c r="I15" s="208"/>
      <c r="J15" s="208"/>
      <c r="K15" s="208"/>
      <c r="L15" s="208"/>
      <c r="M15" s="208"/>
      <c r="N15" s="208"/>
      <c r="O15" s="208"/>
    </row>
    <row r="16" spans="2:26" ht="15" customHeight="1" x14ac:dyDescent="0.2">
      <c r="B16" s="203" t="s">
        <v>194</v>
      </c>
      <c r="C16" s="204">
        <f t="shared" si="0"/>
        <v>1478</v>
      </c>
      <c r="D16" s="205">
        <v>930</v>
      </c>
      <c r="E16" s="204">
        <v>443</v>
      </c>
      <c r="F16" s="205">
        <v>38</v>
      </c>
      <c r="G16" s="204">
        <v>67</v>
      </c>
      <c r="H16" s="208"/>
      <c r="I16" s="208"/>
      <c r="J16" s="208"/>
      <c r="K16" s="208"/>
      <c r="L16" s="208"/>
      <c r="M16" s="208"/>
      <c r="N16" s="208"/>
      <c r="O16" s="208"/>
    </row>
    <row r="17" spans="2:15" ht="15" customHeight="1" x14ac:dyDescent="0.2">
      <c r="B17" s="203" t="s">
        <v>195</v>
      </c>
      <c r="C17" s="204">
        <f t="shared" si="0"/>
        <v>4</v>
      </c>
      <c r="D17" s="205">
        <v>0</v>
      </c>
      <c r="E17" s="204">
        <v>0</v>
      </c>
      <c r="F17" s="205">
        <v>0</v>
      </c>
      <c r="G17" s="204">
        <v>4</v>
      </c>
      <c r="H17" s="208"/>
      <c r="I17" s="208"/>
      <c r="J17" s="208"/>
      <c r="K17" s="208"/>
      <c r="L17" s="208"/>
      <c r="M17" s="208"/>
      <c r="N17" s="208"/>
      <c r="O17" s="208"/>
    </row>
    <row r="18" spans="2:15" ht="15" customHeight="1" x14ac:dyDescent="0.2">
      <c r="B18" s="203" t="s">
        <v>196</v>
      </c>
      <c r="C18" s="204">
        <f t="shared" si="0"/>
        <v>2317</v>
      </c>
      <c r="D18" s="205">
        <v>2261</v>
      </c>
      <c r="E18" s="204">
        <v>0</v>
      </c>
      <c r="F18" s="205">
        <v>15</v>
      </c>
      <c r="G18" s="204">
        <v>41</v>
      </c>
      <c r="H18" s="208"/>
      <c r="I18" s="208"/>
      <c r="J18" s="208"/>
      <c r="K18" s="208"/>
      <c r="L18" s="208"/>
      <c r="M18" s="208"/>
      <c r="N18" s="208"/>
      <c r="O18" s="208"/>
    </row>
    <row r="19" spans="2:15" ht="15" customHeight="1" x14ac:dyDescent="0.2">
      <c r="B19" s="203" t="s">
        <v>197</v>
      </c>
      <c r="C19" s="204">
        <f t="shared" si="0"/>
        <v>80</v>
      </c>
      <c r="D19" s="205">
        <v>0</v>
      </c>
      <c r="E19" s="204">
        <v>0</v>
      </c>
      <c r="F19" s="205">
        <v>65</v>
      </c>
      <c r="G19" s="204">
        <v>15</v>
      </c>
      <c r="H19" s="208"/>
      <c r="I19" s="208"/>
      <c r="J19" s="208"/>
      <c r="K19" s="208"/>
      <c r="L19" s="208"/>
      <c r="M19" s="208"/>
      <c r="N19" s="208"/>
      <c r="O19" s="208"/>
    </row>
    <row r="20" spans="2:15" ht="15" customHeight="1" x14ac:dyDescent="0.2">
      <c r="B20" s="203" t="s">
        <v>198</v>
      </c>
      <c r="C20" s="204">
        <f t="shared" si="0"/>
        <v>115</v>
      </c>
      <c r="D20" s="205">
        <v>16</v>
      </c>
      <c r="E20" s="204">
        <v>0</v>
      </c>
      <c r="F20" s="205">
        <v>0</v>
      </c>
      <c r="G20" s="204">
        <v>99</v>
      </c>
      <c r="H20" s="208"/>
      <c r="I20" s="208"/>
      <c r="J20" s="208"/>
      <c r="K20" s="208"/>
      <c r="L20" s="208"/>
      <c r="M20" s="208"/>
      <c r="N20" s="208"/>
      <c r="O20" s="208"/>
    </row>
    <row r="21" spans="2:15" ht="15" customHeight="1" x14ac:dyDescent="0.2">
      <c r="B21" s="203" t="s">
        <v>199</v>
      </c>
      <c r="C21" s="204">
        <f t="shared" si="0"/>
        <v>1030</v>
      </c>
      <c r="D21" s="205">
        <v>752</v>
      </c>
      <c r="E21" s="204">
        <v>203</v>
      </c>
      <c r="F21" s="205">
        <v>22</v>
      </c>
      <c r="G21" s="204">
        <v>53</v>
      </c>
      <c r="H21" s="208"/>
      <c r="I21" s="208"/>
      <c r="J21" s="208"/>
      <c r="K21" s="208"/>
      <c r="L21" s="208"/>
      <c r="M21" s="208"/>
      <c r="N21" s="208"/>
      <c r="O21" s="208"/>
    </row>
    <row r="22" spans="2:15" ht="15" customHeight="1" x14ac:dyDescent="0.2">
      <c r="B22" s="203" t="s">
        <v>200</v>
      </c>
      <c r="C22" s="204">
        <f t="shared" si="0"/>
        <v>26</v>
      </c>
      <c r="D22" s="205">
        <v>0</v>
      </c>
      <c r="E22" s="204">
        <v>0</v>
      </c>
      <c r="F22" s="205">
        <v>0</v>
      </c>
      <c r="G22" s="204">
        <v>26</v>
      </c>
      <c r="H22" s="208"/>
      <c r="I22" s="208"/>
      <c r="J22" s="208"/>
      <c r="K22" s="208"/>
      <c r="L22" s="208"/>
      <c r="M22" s="208"/>
      <c r="N22" s="208"/>
      <c r="O22" s="208"/>
    </row>
    <row r="23" spans="2:15" ht="15" customHeight="1" x14ac:dyDescent="0.2">
      <c r="B23" s="203" t="s">
        <v>201</v>
      </c>
      <c r="C23" s="204">
        <f t="shared" si="0"/>
        <v>164</v>
      </c>
      <c r="D23" s="205">
        <v>67</v>
      </c>
      <c r="E23" s="204">
        <v>34</v>
      </c>
      <c r="F23" s="205">
        <v>28</v>
      </c>
      <c r="G23" s="204">
        <v>35</v>
      </c>
      <c r="H23" s="208"/>
      <c r="I23" s="208"/>
      <c r="J23" s="208"/>
      <c r="K23" s="208"/>
      <c r="L23" s="208"/>
      <c r="M23" s="208"/>
      <c r="N23" s="208"/>
      <c r="O23" s="208"/>
    </row>
    <row r="24" spans="2:15" ht="15" customHeight="1" x14ac:dyDescent="0.2">
      <c r="B24" s="203" t="s">
        <v>29</v>
      </c>
      <c r="C24" s="204">
        <f t="shared" si="0"/>
        <v>21251</v>
      </c>
      <c r="D24" s="205">
        <v>15626</v>
      </c>
      <c r="E24" s="204">
        <v>5625</v>
      </c>
      <c r="F24" s="205">
        <v>0</v>
      </c>
      <c r="G24" s="204">
        <v>0</v>
      </c>
      <c r="H24" s="208"/>
      <c r="I24" s="208"/>
      <c r="J24" s="208"/>
      <c r="K24" s="208"/>
      <c r="L24" s="208"/>
      <c r="M24" s="208"/>
      <c r="N24" s="208"/>
      <c r="O24" s="208"/>
    </row>
    <row r="25" spans="2:15" ht="15" customHeight="1" x14ac:dyDescent="0.2">
      <c r="B25" s="203" t="s">
        <v>202</v>
      </c>
      <c r="C25" s="204">
        <f t="shared" si="0"/>
        <v>1910</v>
      </c>
      <c r="D25" s="205">
        <v>1355</v>
      </c>
      <c r="E25" s="204">
        <v>342</v>
      </c>
      <c r="F25" s="205">
        <v>90</v>
      </c>
      <c r="G25" s="204">
        <v>123</v>
      </c>
      <c r="H25" s="208"/>
      <c r="I25" s="208"/>
      <c r="J25" s="208"/>
      <c r="K25" s="208"/>
      <c r="L25" s="208"/>
      <c r="M25" s="208"/>
      <c r="N25" s="208"/>
      <c r="O25" s="208"/>
    </row>
    <row r="26" spans="2:15" ht="15" customHeight="1" x14ac:dyDescent="0.2">
      <c r="B26" s="203" t="s">
        <v>203</v>
      </c>
      <c r="C26" s="204">
        <f t="shared" si="0"/>
        <v>77</v>
      </c>
      <c r="D26" s="205">
        <v>21</v>
      </c>
      <c r="E26" s="204">
        <v>7</v>
      </c>
      <c r="F26" s="205">
        <v>20</v>
      </c>
      <c r="G26" s="204">
        <v>29</v>
      </c>
      <c r="H26" s="208"/>
      <c r="I26" s="208"/>
      <c r="J26" s="208"/>
      <c r="K26" s="208"/>
      <c r="L26" s="208"/>
      <c r="M26" s="208"/>
      <c r="N26" s="208"/>
      <c r="O26" s="208"/>
    </row>
    <row r="27" spans="2:15" ht="15" customHeight="1" x14ac:dyDescent="0.2">
      <c r="B27" s="203" t="s">
        <v>204</v>
      </c>
      <c r="C27" s="204">
        <f t="shared" si="0"/>
        <v>38</v>
      </c>
      <c r="D27" s="205">
        <v>0</v>
      </c>
      <c r="E27" s="204">
        <v>9</v>
      </c>
      <c r="F27" s="205">
        <v>16</v>
      </c>
      <c r="G27" s="204">
        <v>13</v>
      </c>
      <c r="H27" s="208"/>
      <c r="I27" s="208"/>
      <c r="J27" s="208"/>
      <c r="K27" s="208"/>
      <c r="L27" s="208"/>
      <c r="M27" s="208"/>
      <c r="N27" s="208"/>
      <c r="O27" s="208"/>
    </row>
    <row r="28" spans="2:15" ht="15" customHeight="1" x14ac:dyDescent="0.2">
      <c r="B28" s="203" t="s">
        <v>205</v>
      </c>
      <c r="C28" s="204">
        <f t="shared" si="0"/>
        <v>4621</v>
      </c>
      <c r="D28" s="205">
        <v>1702</v>
      </c>
      <c r="E28" s="204">
        <v>2859</v>
      </c>
      <c r="F28" s="205">
        <v>32</v>
      </c>
      <c r="G28" s="204">
        <v>28</v>
      </c>
      <c r="H28" s="208"/>
      <c r="I28" s="208"/>
      <c r="J28" s="208"/>
      <c r="K28" s="208"/>
      <c r="L28" s="208"/>
      <c r="M28" s="208"/>
      <c r="N28" s="208"/>
      <c r="O28" s="208"/>
    </row>
    <row r="29" spans="2:15" ht="15" customHeight="1" x14ac:dyDescent="0.2">
      <c r="B29" s="203" t="s">
        <v>206</v>
      </c>
      <c r="C29" s="204">
        <f t="shared" si="0"/>
        <v>2738</v>
      </c>
      <c r="D29" s="205">
        <v>2720</v>
      </c>
      <c r="E29" s="204">
        <v>10</v>
      </c>
      <c r="F29" s="205">
        <v>0</v>
      </c>
      <c r="G29" s="204">
        <v>8</v>
      </c>
      <c r="H29" s="208"/>
      <c r="I29" s="208"/>
      <c r="J29" s="208"/>
      <c r="K29" s="208"/>
      <c r="L29" s="208"/>
      <c r="M29" s="208"/>
      <c r="N29" s="208"/>
      <c r="O29" s="208"/>
    </row>
    <row r="30" spans="2:15" ht="15" customHeight="1" x14ac:dyDescent="0.2">
      <c r="B30" s="203" t="s">
        <v>207</v>
      </c>
      <c r="C30" s="204">
        <f t="shared" si="0"/>
        <v>810</v>
      </c>
      <c r="D30" s="205">
        <v>804</v>
      </c>
      <c r="E30" s="204">
        <v>6</v>
      </c>
      <c r="F30" s="205">
        <v>0</v>
      </c>
      <c r="G30" s="204">
        <v>0</v>
      </c>
      <c r="H30" s="208"/>
      <c r="I30" s="208"/>
      <c r="J30" s="208"/>
      <c r="K30" s="208"/>
      <c r="L30" s="208"/>
      <c r="M30" s="208"/>
      <c r="N30" s="208"/>
      <c r="O30" s="208"/>
    </row>
    <row r="31" spans="2:15" ht="15" customHeight="1" x14ac:dyDescent="0.2">
      <c r="B31" s="203" t="s">
        <v>208</v>
      </c>
      <c r="C31" s="204">
        <f t="shared" si="0"/>
        <v>7191</v>
      </c>
      <c r="D31" s="205">
        <v>4459</v>
      </c>
      <c r="E31" s="204">
        <v>2732</v>
      </c>
      <c r="F31" s="205">
        <v>0</v>
      </c>
      <c r="G31" s="204">
        <v>0</v>
      </c>
      <c r="H31" s="208"/>
      <c r="I31" s="208"/>
      <c r="J31" s="208"/>
      <c r="K31" s="208"/>
      <c r="L31" s="208"/>
      <c r="M31" s="208"/>
      <c r="N31" s="208"/>
      <c r="O31" s="208"/>
    </row>
    <row r="32" spans="2:15" ht="15" customHeight="1" x14ac:dyDescent="0.2">
      <c r="B32" s="203" t="s">
        <v>209</v>
      </c>
      <c r="C32" s="204">
        <f t="shared" si="0"/>
        <v>18</v>
      </c>
      <c r="D32" s="205">
        <v>14</v>
      </c>
      <c r="E32" s="204">
        <v>0</v>
      </c>
      <c r="F32" s="205">
        <v>0</v>
      </c>
      <c r="G32" s="204">
        <v>4</v>
      </c>
      <c r="H32" s="208"/>
      <c r="I32" s="208"/>
      <c r="J32" s="208"/>
      <c r="K32" s="208"/>
      <c r="L32" s="208"/>
      <c r="M32" s="208"/>
      <c r="N32" s="208"/>
      <c r="O32" s="208"/>
    </row>
    <row r="33" spans="2:26" ht="15" customHeight="1" x14ac:dyDescent="0.2">
      <c r="B33" s="203" t="s">
        <v>210</v>
      </c>
      <c r="C33" s="204">
        <f t="shared" si="0"/>
        <v>143</v>
      </c>
      <c r="D33" s="205">
        <v>98</v>
      </c>
      <c r="E33" s="204">
        <v>10</v>
      </c>
      <c r="F33" s="205">
        <v>24</v>
      </c>
      <c r="G33" s="204">
        <v>11</v>
      </c>
      <c r="H33" s="208"/>
      <c r="I33" s="208"/>
      <c r="J33" s="208"/>
      <c r="K33" s="208"/>
      <c r="L33" s="208"/>
      <c r="M33" s="208"/>
      <c r="N33" s="208"/>
      <c r="O33" s="208"/>
    </row>
    <row r="34" spans="2:26" ht="15" customHeight="1" x14ac:dyDescent="0.2">
      <c r="B34" s="203" t="s">
        <v>211</v>
      </c>
      <c r="C34" s="204">
        <f t="shared" si="0"/>
        <v>306</v>
      </c>
      <c r="D34" s="205">
        <v>0</v>
      </c>
      <c r="E34" s="204">
        <v>272</v>
      </c>
      <c r="F34" s="205">
        <v>0</v>
      </c>
      <c r="G34" s="204">
        <v>34</v>
      </c>
      <c r="H34" s="208"/>
      <c r="I34" s="208"/>
      <c r="J34" s="208"/>
      <c r="K34" s="208"/>
      <c r="L34" s="208"/>
      <c r="M34" s="208"/>
      <c r="N34" s="208"/>
      <c r="O34" s="208"/>
    </row>
    <row r="35" spans="2:26" ht="15" customHeight="1" x14ac:dyDescent="0.2">
      <c r="B35" s="203" t="s">
        <v>212</v>
      </c>
      <c r="C35" s="204">
        <f t="shared" si="0"/>
        <v>33</v>
      </c>
      <c r="D35" s="205">
        <v>0</v>
      </c>
      <c r="E35" s="204">
        <v>0</v>
      </c>
      <c r="F35" s="205">
        <v>21</v>
      </c>
      <c r="G35" s="204">
        <v>12</v>
      </c>
      <c r="H35" s="208"/>
      <c r="I35" s="208"/>
      <c r="J35" s="208"/>
      <c r="K35" s="208"/>
      <c r="L35" s="208"/>
      <c r="M35" s="208"/>
      <c r="N35" s="208"/>
      <c r="O35" s="208"/>
    </row>
    <row r="36" spans="2:26" ht="15" customHeight="1" x14ac:dyDescent="0.2">
      <c r="B36" s="203" t="s">
        <v>213</v>
      </c>
      <c r="C36" s="204">
        <f t="shared" si="0"/>
        <v>16</v>
      </c>
      <c r="D36" s="205">
        <v>0</v>
      </c>
      <c r="E36" s="204">
        <v>7</v>
      </c>
      <c r="F36" s="205">
        <v>0</v>
      </c>
      <c r="G36" s="204">
        <v>9</v>
      </c>
      <c r="H36" s="208"/>
      <c r="I36" s="208"/>
      <c r="J36" s="208"/>
      <c r="K36" s="208"/>
      <c r="L36" s="208"/>
      <c r="M36" s="208"/>
      <c r="N36" s="208"/>
      <c r="O36" s="208"/>
    </row>
    <row r="37" spans="2:26" ht="15" customHeight="1" x14ac:dyDescent="0.2">
      <c r="B37" s="203" t="s">
        <v>214</v>
      </c>
      <c r="C37" s="204">
        <f t="shared" si="0"/>
        <v>12</v>
      </c>
      <c r="D37" s="205">
        <v>0</v>
      </c>
      <c r="E37" s="204">
        <v>0</v>
      </c>
      <c r="F37" s="205">
        <v>0</v>
      </c>
      <c r="G37" s="204">
        <v>12</v>
      </c>
      <c r="H37" s="208"/>
      <c r="I37" s="208"/>
      <c r="J37" s="208"/>
      <c r="K37" s="208"/>
      <c r="L37" s="208"/>
      <c r="M37" s="208"/>
      <c r="N37" s="208"/>
      <c r="O37" s="208"/>
    </row>
    <row r="38" spans="2:26" ht="15" customHeight="1" x14ac:dyDescent="0.2">
      <c r="B38" s="203" t="s">
        <v>215</v>
      </c>
      <c r="C38" s="204">
        <f t="shared" si="0"/>
        <v>179</v>
      </c>
      <c r="D38" s="205">
        <v>119</v>
      </c>
      <c r="E38" s="204">
        <v>6</v>
      </c>
      <c r="F38" s="205">
        <v>40</v>
      </c>
      <c r="G38" s="204">
        <v>14</v>
      </c>
      <c r="H38" s="208"/>
      <c r="I38" s="208"/>
      <c r="J38" s="208"/>
      <c r="K38" s="208"/>
      <c r="L38" s="208"/>
      <c r="M38" s="208"/>
      <c r="N38" s="208"/>
      <c r="O38" s="208"/>
    </row>
    <row r="39" spans="2:26" ht="15" customHeight="1" x14ac:dyDescent="0.2">
      <c r="B39" s="209" t="s">
        <v>216</v>
      </c>
      <c r="C39" s="210">
        <f t="shared" si="0"/>
        <v>133085</v>
      </c>
      <c r="D39" s="210">
        <v>82654</v>
      </c>
      <c r="E39" s="210">
        <v>48987</v>
      </c>
      <c r="F39" s="210">
        <v>541</v>
      </c>
      <c r="G39" s="210">
        <v>903</v>
      </c>
      <c r="H39" s="208"/>
      <c r="I39" s="208"/>
      <c r="J39" s="208"/>
      <c r="K39" s="208"/>
      <c r="L39" s="208"/>
      <c r="M39" s="208"/>
      <c r="N39" s="208"/>
      <c r="O39" s="208"/>
    </row>
    <row r="40" spans="2:26" ht="15" customHeight="1" x14ac:dyDescent="0.2">
      <c r="B40" s="60" t="s">
        <v>217</v>
      </c>
      <c r="C40" s="60"/>
      <c r="D40" s="60"/>
      <c r="E40" s="60"/>
      <c r="F40" s="60"/>
      <c r="G40" s="60"/>
      <c r="H40" s="208"/>
      <c r="I40" s="208"/>
      <c r="J40" s="208"/>
      <c r="K40" s="208"/>
      <c r="L40" s="208"/>
      <c r="M40" s="208"/>
      <c r="N40" s="208"/>
      <c r="O40" s="208"/>
    </row>
    <row r="41" spans="2:26" x14ac:dyDescent="0.2">
      <c r="H41" s="208"/>
      <c r="I41" s="208"/>
      <c r="J41" s="208"/>
      <c r="K41" s="208"/>
      <c r="L41" s="208"/>
      <c r="M41" s="208"/>
      <c r="N41" s="208"/>
      <c r="O41" s="208"/>
    </row>
    <row r="42" spans="2:26" ht="26.25" customHeight="1" x14ac:dyDescent="0.2">
      <c r="F42" s="208"/>
      <c r="G42" s="208"/>
      <c r="H42" s="208"/>
      <c r="I42" s="208"/>
      <c r="J42" s="208"/>
      <c r="K42" s="208"/>
      <c r="L42" s="208"/>
      <c r="M42" s="208"/>
    </row>
    <row r="43" spans="2:26" ht="33" customHeight="1" x14ac:dyDescent="0.2"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</row>
    <row r="44" spans="2:26" x14ac:dyDescent="0.2">
      <c r="B44" s="212"/>
      <c r="C44" s="213"/>
      <c r="D44" s="213"/>
      <c r="E44" s="213"/>
      <c r="F44" s="208"/>
      <c r="G44" s="208"/>
      <c r="H44" s="208"/>
      <c r="I44" s="208"/>
      <c r="J44" s="208"/>
      <c r="K44" s="208"/>
      <c r="L44" s="208"/>
      <c r="M44" s="208"/>
      <c r="N44" s="208"/>
      <c r="O44" s="208"/>
    </row>
    <row r="45" spans="2:26" x14ac:dyDescent="0.25"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</row>
    <row r="46" spans="2:26" x14ac:dyDescent="0.25"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</row>
    <row r="47" spans="2:26" x14ac:dyDescent="0.25"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</row>
    <row r="48" spans="2:26" x14ac:dyDescent="0.25"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</row>
    <row r="49" spans="2:15" x14ac:dyDescent="0.25"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</row>
    <row r="50" spans="2:15" x14ac:dyDescent="0.25"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</row>
    <row r="51" spans="2:15" x14ac:dyDescent="0.25"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</row>
    <row r="52" spans="2:15" x14ac:dyDescent="0.25"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</row>
    <row r="53" spans="2:15" x14ac:dyDescent="0.25"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</row>
    <row r="54" spans="2:15" x14ac:dyDescent="0.25"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</row>
    <row r="55" spans="2:15" x14ac:dyDescent="0.25"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</row>
    <row r="56" spans="2:15" x14ac:dyDescent="0.25"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</row>
    <row r="57" spans="2:15" x14ac:dyDescent="0.25"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</row>
    <row r="58" spans="2:15" x14ac:dyDescent="0.25"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</row>
    <row r="59" spans="2:15" x14ac:dyDescent="0.25"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</row>
    <row r="60" spans="2:15" x14ac:dyDescent="0.25"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</row>
    <row r="61" spans="2:15" x14ac:dyDescent="0.25"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2"/>
      <c r="C28" s="12"/>
      <c r="D28" s="12"/>
      <c r="E28" s="12"/>
      <c r="F28" s="12"/>
      <c r="G28" s="12"/>
      <c r="H28" s="12"/>
      <c r="I28" s="12"/>
      <c r="J28" s="62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97" customWidth="1"/>
    <col min="2" max="2" width="21.7109375" style="197" customWidth="1"/>
    <col min="3" max="12" width="10.7109375" style="197" customWidth="1"/>
    <col min="13" max="13" width="16.5703125" style="197" customWidth="1"/>
    <col min="14" max="14" width="11.140625" style="197" customWidth="1"/>
    <col min="15" max="15" width="9.28515625" style="197" customWidth="1"/>
    <col min="16" max="255" width="16.5703125" style="197"/>
    <col min="256" max="256" width="3.7109375" style="197" customWidth="1"/>
    <col min="257" max="257" width="10.42578125" style="197" customWidth="1"/>
    <col min="258" max="258" width="23.140625" style="197" customWidth="1"/>
    <col min="259" max="259" width="11" style="197" customWidth="1"/>
    <col min="260" max="260" width="8.85546875" style="197" customWidth="1"/>
    <col min="261" max="261" width="10.42578125" style="197" customWidth="1"/>
    <col min="262" max="262" width="8.5703125" style="197" customWidth="1"/>
    <col min="263" max="263" width="9.5703125" style="197" customWidth="1"/>
    <col min="264" max="264" width="9.7109375" style="197" customWidth="1"/>
    <col min="265" max="265" width="9.85546875" style="197" customWidth="1"/>
    <col min="266" max="266" width="10" style="197" customWidth="1"/>
    <col min="267" max="267" width="10.7109375" style="197" customWidth="1"/>
    <col min="268" max="268" width="10.140625" style="197" customWidth="1"/>
    <col min="269" max="269" width="16.5703125" style="197" customWidth="1"/>
    <col min="270" max="270" width="11.140625" style="197" customWidth="1"/>
    <col min="271" max="271" width="9.28515625" style="197" customWidth="1"/>
    <col min="272" max="511" width="16.5703125" style="197"/>
    <col min="512" max="512" width="3.7109375" style="197" customWidth="1"/>
    <col min="513" max="513" width="10.42578125" style="197" customWidth="1"/>
    <col min="514" max="514" width="23.140625" style="197" customWidth="1"/>
    <col min="515" max="515" width="11" style="197" customWidth="1"/>
    <col min="516" max="516" width="8.85546875" style="197" customWidth="1"/>
    <col min="517" max="517" width="10.42578125" style="197" customWidth="1"/>
    <col min="518" max="518" width="8.5703125" style="197" customWidth="1"/>
    <col min="519" max="519" width="9.5703125" style="197" customWidth="1"/>
    <col min="520" max="520" width="9.7109375" style="197" customWidth="1"/>
    <col min="521" max="521" width="9.85546875" style="197" customWidth="1"/>
    <col min="522" max="522" width="10" style="197" customWidth="1"/>
    <col min="523" max="523" width="10.7109375" style="197" customWidth="1"/>
    <col min="524" max="524" width="10.140625" style="197" customWidth="1"/>
    <col min="525" max="525" width="16.5703125" style="197" customWidth="1"/>
    <col min="526" max="526" width="11.140625" style="197" customWidth="1"/>
    <col min="527" max="527" width="9.28515625" style="197" customWidth="1"/>
    <col min="528" max="767" width="16.5703125" style="197"/>
    <col min="768" max="768" width="3.7109375" style="197" customWidth="1"/>
    <col min="769" max="769" width="10.42578125" style="197" customWidth="1"/>
    <col min="770" max="770" width="23.140625" style="197" customWidth="1"/>
    <col min="771" max="771" width="11" style="197" customWidth="1"/>
    <col min="772" max="772" width="8.85546875" style="197" customWidth="1"/>
    <col min="773" max="773" width="10.42578125" style="197" customWidth="1"/>
    <col min="774" max="774" width="8.5703125" style="197" customWidth="1"/>
    <col min="775" max="775" width="9.5703125" style="197" customWidth="1"/>
    <col min="776" max="776" width="9.7109375" style="197" customWidth="1"/>
    <col min="777" max="777" width="9.85546875" style="197" customWidth="1"/>
    <col min="778" max="778" width="10" style="197" customWidth="1"/>
    <col min="779" max="779" width="10.7109375" style="197" customWidth="1"/>
    <col min="780" max="780" width="10.140625" style="197" customWidth="1"/>
    <col min="781" max="781" width="16.5703125" style="197" customWidth="1"/>
    <col min="782" max="782" width="11.140625" style="197" customWidth="1"/>
    <col min="783" max="783" width="9.28515625" style="197" customWidth="1"/>
    <col min="784" max="1023" width="16.5703125" style="197"/>
    <col min="1024" max="1024" width="3.7109375" style="197" customWidth="1"/>
    <col min="1025" max="1025" width="10.42578125" style="197" customWidth="1"/>
    <col min="1026" max="1026" width="23.140625" style="197" customWidth="1"/>
    <col min="1027" max="1027" width="11" style="197" customWidth="1"/>
    <col min="1028" max="1028" width="8.85546875" style="197" customWidth="1"/>
    <col min="1029" max="1029" width="10.42578125" style="197" customWidth="1"/>
    <col min="1030" max="1030" width="8.5703125" style="197" customWidth="1"/>
    <col min="1031" max="1031" width="9.5703125" style="197" customWidth="1"/>
    <col min="1032" max="1032" width="9.7109375" style="197" customWidth="1"/>
    <col min="1033" max="1033" width="9.85546875" style="197" customWidth="1"/>
    <col min="1034" max="1034" width="10" style="197" customWidth="1"/>
    <col min="1035" max="1035" width="10.7109375" style="197" customWidth="1"/>
    <col min="1036" max="1036" width="10.140625" style="197" customWidth="1"/>
    <col min="1037" max="1037" width="16.5703125" style="197" customWidth="1"/>
    <col min="1038" max="1038" width="11.140625" style="197" customWidth="1"/>
    <col min="1039" max="1039" width="9.28515625" style="197" customWidth="1"/>
    <col min="1040" max="1279" width="16.5703125" style="197"/>
    <col min="1280" max="1280" width="3.7109375" style="197" customWidth="1"/>
    <col min="1281" max="1281" width="10.42578125" style="197" customWidth="1"/>
    <col min="1282" max="1282" width="23.140625" style="197" customWidth="1"/>
    <col min="1283" max="1283" width="11" style="197" customWidth="1"/>
    <col min="1284" max="1284" width="8.85546875" style="197" customWidth="1"/>
    <col min="1285" max="1285" width="10.42578125" style="197" customWidth="1"/>
    <col min="1286" max="1286" width="8.5703125" style="197" customWidth="1"/>
    <col min="1287" max="1287" width="9.5703125" style="197" customWidth="1"/>
    <col min="1288" max="1288" width="9.7109375" style="197" customWidth="1"/>
    <col min="1289" max="1289" width="9.85546875" style="197" customWidth="1"/>
    <col min="1290" max="1290" width="10" style="197" customWidth="1"/>
    <col min="1291" max="1291" width="10.7109375" style="197" customWidth="1"/>
    <col min="1292" max="1292" width="10.140625" style="197" customWidth="1"/>
    <col min="1293" max="1293" width="16.5703125" style="197" customWidth="1"/>
    <col min="1294" max="1294" width="11.140625" style="197" customWidth="1"/>
    <col min="1295" max="1295" width="9.28515625" style="197" customWidth="1"/>
    <col min="1296" max="1535" width="16.5703125" style="197"/>
    <col min="1536" max="1536" width="3.7109375" style="197" customWidth="1"/>
    <col min="1537" max="1537" width="10.42578125" style="197" customWidth="1"/>
    <col min="1538" max="1538" width="23.140625" style="197" customWidth="1"/>
    <col min="1539" max="1539" width="11" style="197" customWidth="1"/>
    <col min="1540" max="1540" width="8.85546875" style="197" customWidth="1"/>
    <col min="1541" max="1541" width="10.42578125" style="197" customWidth="1"/>
    <col min="1542" max="1542" width="8.5703125" style="197" customWidth="1"/>
    <col min="1543" max="1543" width="9.5703125" style="197" customWidth="1"/>
    <col min="1544" max="1544" width="9.7109375" style="197" customWidth="1"/>
    <col min="1545" max="1545" width="9.85546875" style="197" customWidth="1"/>
    <col min="1546" max="1546" width="10" style="197" customWidth="1"/>
    <col min="1547" max="1547" width="10.7109375" style="197" customWidth="1"/>
    <col min="1548" max="1548" width="10.140625" style="197" customWidth="1"/>
    <col min="1549" max="1549" width="16.5703125" style="197" customWidth="1"/>
    <col min="1550" max="1550" width="11.140625" style="197" customWidth="1"/>
    <col min="1551" max="1551" width="9.28515625" style="197" customWidth="1"/>
    <col min="1552" max="1791" width="16.5703125" style="197"/>
    <col min="1792" max="1792" width="3.7109375" style="197" customWidth="1"/>
    <col min="1793" max="1793" width="10.42578125" style="197" customWidth="1"/>
    <col min="1794" max="1794" width="23.140625" style="197" customWidth="1"/>
    <col min="1795" max="1795" width="11" style="197" customWidth="1"/>
    <col min="1796" max="1796" width="8.85546875" style="197" customWidth="1"/>
    <col min="1797" max="1797" width="10.42578125" style="197" customWidth="1"/>
    <col min="1798" max="1798" width="8.5703125" style="197" customWidth="1"/>
    <col min="1799" max="1799" width="9.5703125" style="197" customWidth="1"/>
    <col min="1800" max="1800" width="9.7109375" style="197" customWidth="1"/>
    <col min="1801" max="1801" width="9.85546875" style="197" customWidth="1"/>
    <col min="1802" max="1802" width="10" style="197" customWidth="1"/>
    <col min="1803" max="1803" width="10.7109375" style="197" customWidth="1"/>
    <col min="1804" max="1804" width="10.140625" style="197" customWidth="1"/>
    <col min="1805" max="1805" width="16.5703125" style="197" customWidth="1"/>
    <col min="1806" max="1806" width="11.140625" style="197" customWidth="1"/>
    <col min="1807" max="1807" width="9.28515625" style="197" customWidth="1"/>
    <col min="1808" max="2047" width="16.5703125" style="197"/>
    <col min="2048" max="2048" width="3.7109375" style="197" customWidth="1"/>
    <col min="2049" max="2049" width="10.42578125" style="197" customWidth="1"/>
    <col min="2050" max="2050" width="23.140625" style="197" customWidth="1"/>
    <col min="2051" max="2051" width="11" style="197" customWidth="1"/>
    <col min="2052" max="2052" width="8.85546875" style="197" customWidth="1"/>
    <col min="2053" max="2053" width="10.42578125" style="197" customWidth="1"/>
    <col min="2054" max="2054" width="8.5703125" style="197" customWidth="1"/>
    <col min="2055" max="2055" width="9.5703125" style="197" customWidth="1"/>
    <col min="2056" max="2056" width="9.7109375" style="197" customWidth="1"/>
    <col min="2057" max="2057" width="9.85546875" style="197" customWidth="1"/>
    <col min="2058" max="2058" width="10" style="197" customWidth="1"/>
    <col min="2059" max="2059" width="10.7109375" style="197" customWidth="1"/>
    <col min="2060" max="2060" width="10.140625" style="197" customWidth="1"/>
    <col min="2061" max="2061" width="16.5703125" style="197" customWidth="1"/>
    <col min="2062" max="2062" width="11.140625" style="197" customWidth="1"/>
    <col min="2063" max="2063" width="9.28515625" style="197" customWidth="1"/>
    <col min="2064" max="2303" width="16.5703125" style="197"/>
    <col min="2304" max="2304" width="3.7109375" style="197" customWidth="1"/>
    <col min="2305" max="2305" width="10.42578125" style="197" customWidth="1"/>
    <col min="2306" max="2306" width="23.140625" style="197" customWidth="1"/>
    <col min="2307" max="2307" width="11" style="197" customWidth="1"/>
    <col min="2308" max="2308" width="8.85546875" style="197" customWidth="1"/>
    <col min="2309" max="2309" width="10.42578125" style="197" customWidth="1"/>
    <col min="2310" max="2310" width="8.5703125" style="197" customWidth="1"/>
    <col min="2311" max="2311" width="9.5703125" style="197" customWidth="1"/>
    <col min="2312" max="2312" width="9.7109375" style="197" customWidth="1"/>
    <col min="2313" max="2313" width="9.85546875" style="197" customWidth="1"/>
    <col min="2314" max="2314" width="10" style="197" customWidth="1"/>
    <col min="2315" max="2315" width="10.7109375" style="197" customWidth="1"/>
    <col min="2316" max="2316" width="10.140625" style="197" customWidth="1"/>
    <col min="2317" max="2317" width="16.5703125" style="197" customWidth="1"/>
    <col min="2318" max="2318" width="11.140625" style="197" customWidth="1"/>
    <col min="2319" max="2319" width="9.28515625" style="197" customWidth="1"/>
    <col min="2320" max="2559" width="16.5703125" style="197"/>
    <col min="2560" max="2560" width="3.7109375" style="197" customWidth="1"/>
    <col min="2561" max="2561" width="10.42578125" style="197" customWidth="1"/>
    <col min="2562" max="2562" width="23.140625" style="197" customWidth="1"/>
    <col min="2563" max="2563" width="11" style="197" customWidth="1"/>
    <col min="2564" max="2564" width="8.85546875" style="197" customWidth="1"/>
    <col min="2565" max="2565" width="10.42578125" style="197" customWidth="1"/>
    <col min="2566" max="2566" width="8.5703125" style="197" customWidth="1"/>
    <col min="2567" max="2567" width="9.5703125" style="197" customWidth="1"/>
    <col min="2568" max="2568" width="9.7109375" style="197" customWidth="1"/>
    <col min="2569" max="2569" width="9.85546875" style="197" customWidth="1"/>
    <col min="2570" max="2570" width="10" style="197" customWidth="1"/>
    <col min="2571" max="2571" width="10.7109375" style="197" customWidth="1"/>
    <col min="2572" max="2572" width="10.140625" style="197" customWidth="1"/>
    <col min="2573" max="2573" width="16.5703125" style="197" customWidth="1"/>
    <col min="2574" max="2574" width="11.140625" style="197" customWidth="1"/>
    <col min="2575" max="2575" width="9.28515625" style="197" customWidth="1"/>
    <col min="2576" max="2815" width="16.5703125" style="197"/>
    <col min="2816" max="2816" width="3.7109375" style="197" customWidth="1"/>
    <col min="2817" max="2817" width="10.42578125" style="197" customWidth="1"/>
    <col min="2818" max="2818" width="23.140625" style="197" customWidth="1"/>
    <col min="2819" max="2819" width="11" style="197" customWidth="1"/>
    <col min="2820" max="2820" width="8.85546875" style="197" customWidth="1"/>
    <col min="2821" max="2821" width="10.42578125" style="197" customWidth="1"/>
    <col min="2822" max="2822" width="8.5703125" style="197" customWidth="1"/>
    <col min="2823" max="2823" width="9.5703125" style="197" customWidth="1"/>
    <col min="2824" max="2824" width="9.7109375" style="197" customWidth="1"/>
    <col min="2825" max="2825" width="9.85546875" style="197" customWidth="1"/>
    <col min="2826" max="2826" width="10" style="197" customWidth="1"/>
    <col min="2827" max="2827" width="10.7109375" style="197" customWidth="1"/>
    <col min="2828" max="2828" width="10.140625" style="197" customWidth="1"/>
    <col min="2829" max="2829" width="16.5703125" style="197" customWidth="1"/>
    <col min="2830" max="2830" width="11.140625" style="197" customWidth="1"/>
    <col min="2831" max="2831" width="9.28515625" style="197" customWidth="1"/>
    <col min="2832" max="3071" width="16.5703125" style="197"/>
    <col min="3072" max="3072" width="3.7109375" style="197" customWidth="1"/>
    <col min="3073" max="3073" width="10.42578125" style="197" customWidth="1"/>
    <col min="3074" max="3074" width="23.140625" style="197" customWidth="1"/>
    <col min="3075" max="3075" width="11" style="197" customWidth="1"/>
    <col min="3076" max="3076" width="8.85546875" style="197" customWidth="1"/>
    <col min="3077" max="3077" width="10.42578125" style="197" customWidth="1"/>
    <col min="3078" max="3078" width="8.5703125" style="197" customWidth="1"/>
    <col min="3079" max="3079" width="9.5703125" style="197" customWidth="1"/>
    <col min="3080" max="3080" width="9.7109375" style="197" customWidth="1"/>
    <col min="3081" max="3081" width="9.85546875" style="197" customWidth="1"/>
    <col min="3082" max="3082" width="10" style="197" customWidth="1"/>
    <col min="3083" max="3083" width="10.7109375" style="197" customWidth="1"/>
    <col min="3084" max="3084" width="10.140625" style="197" customWidth="1"/>
    <col min="3085" max="3085" width="16.5703125" style="197" customWidth="1"/>
    <col min="3086" max="3086" width="11.140625" style="197" customWidth="1"/>
    <col min="3087" max="3087" width="9.28515625" style="197" customWidth="1"/>
    <col min="3088" max="3327" width="16.5703125" style="197"/>
    <col min="3328" max="3328" width="3.7109375" style="197" customWidth="1"/>
    <col min="3329" max="3329" width="10.42578125" style="197" customWidth="1"/>
    <col min="3330" max="3330" width="23.140625" style="197" customWidth="1"/>
    <col min="3331" max="3331" width="11" style="197" customWidth="1"/>
    <col min="3332" max="3332" width="8.85546875" style="197" customWidth="1"/>
    <col min="3333" max="3333" width="10.42578125" style="197" customWidth="1"/>
    <col min="3334" max="3334" width="8.5703125" style="197" customWidth="1"/>
    <col min="3335" max="3335" width="9.5703125" style="197" customWidth="1"/>
    <col min="3336" max="3336" width="9.7109375" style="197" customWidth="1"/>
    <col min="3337" max="3337" width="9.85546875" style="197" customWidth="1"/>
    <col min="3338" max="3338" width="10" style="197" customWidth="1"/>
    <col min="3339" max="3339" width="10.7109375" style="197" customWidth="1"/>
    <col min="3340" max="3340" width="10.140625" style="197" customWidth="1"/>
    <col min="3341" max="3341" width="16.5703125" style="197" customWidth="1"/>
    <col min="3342" max="3342" width="11.140625" style="197" customWidth="1"/>
    <col min="3343" max="3343" width="9.28515625" style="197" customWidth="1"/>
    <col min="3344" max="3583" width="16.5703125" style="197"/>
    <col min="3584" max="3584" width="3.7109375" style="197" customWidth="1"/>
    <col min="3585" max="3585" width="10.42578125" style="197" customWidth="1"/>
    <col min="3586" max="3586" width="23.140625" style="197" customWidth="1"/>
    <col min="3587" max="3587" width="11" style="197" customWidth="1"/>
    <col min="3588" max="3588" width="8.85546875" style="197" customWidth="1"/>
    <col min="3589" max="3589" width="10.42578125" style="197" customWidth="1"/>
    <col min="3590" max="3590" width="8.5703125" style="197" customWidth="1"/>
    <col min="3591" max="3591" width="9.5703125" style="197" customWidth="1"/>
    <col min="3592" max="3592" width="9.7109375" style="197" customWidth="1"/>
    <col min="3593" max="3593" width="9.85546875" style="197" customWidth="1"/>
    <col min="3594" max="3594" width="10" style="197" customWidth="1"/>
    <col min="3595" max="3595" width="10.7109375" style="197" customWidth="1"/>
    <col min="3596" max="3596" width="10.140625" style="197" customWidth="1"/>
    <col min="3597" max="3597" width="16.5703125" style="197" customWidth="1"/>
    <col min="3598" max="3598" width="11.140625" style="197" customWidth="1"/>
    <col min="3599" max="3599" width="9.28515625" style="197" customWidth="1"/>
    <col min="3600" max="3839" width="16.5703125" style="197"/>
    <col min="3840" max="3840" width="3.7109375" style="197" customWidth="1"/>
    <col min="3841" max="3841" width="10.42578125" style="197" customWidth="1"/>
    <col min="3842" max="3842" width="23.140625" style="197" customWidth="1"/>
    <col min="3843" max="3843" width="11" style="197" customWidth="1"/>
    <col min="3844" max="3844" width="8.85546875" style="197" customWidth="1"/>
    <col min="3845" max="3845" width="10.42578125" style="197" customWidth="1"/>
    <col min="3846" max="3846" width="8.5703125" style="197" customWidth="1"/>
    <col min="3847" max="3847" width="9.5703125" style="197" customWidth="1"/>
    <col min="3848" max="3848" width="9.7109375" style="197" customWidth="1"/>
    <col min="3849" max="3849" width="9.85546875" style="197" customWidth="1"/>
    <col min="3850" max="3850" width="10" style="197" customWidth="1"/>
    <col min="3851" max="3851" width="10.7109375" style="197" customWidth="1"/>
    <col min="3852" max="3852" width="10.140625" style="197" customWidth="1"/>
    <col min="3853" max="3853" width="16.5703125" style="197" customWidth="1"/>
    <col min="3854" max="3854" width="11.140625" style="197" customWidth="1"/>
    <col min="3855" max="3855" width="9.28515625" style="197" customWidth="1"/>
    <col min="3856" max="4095" width="16.5703125" style="197"/>
    <col min="4096" max="4096" width="3.7109375" style="197" customWidth="1"/>
    <col min="4097" max="4097" width="10.42578125" style="197" customWidth="1"/>
    <col min="4098" max="4098" width="23.140625" style="197" customWidth="1"/>
    <col min="4099" max="4099" width="11" style="197" customWidth="1"/>
    <col min="4100" max="4100" width="8.85546875" style="197" customWidth="1"/>
    <col min="4101" max="4101" width="10.42578125" style="197" customWidth="1"/>
    <col min="4102" max="4102" width="8.5703125" style="197" customWidth="1"/>
    <col min="4103" max="4103" width="9.5703125" style="197" customWidth="1"/>
    <col min="4104" max="4104" width="9.7109375" style="197" customWidth="1"/>
    <col min="4105" max="4105" width="9.85546875" style="197" customWidth="1"/>
    <col min="4106" max="4106" width="10" style="197" customWidth="1"/>
    <col min="4107" max="4107" width="10.7109375" style="197" customWidth="1"/>
    <col min="4108" max="4108" width="10.140625" style="197" customWidth="1"/>
    <col min="4109" max="4109" width="16.5703125" style="197" customWidth="1"/>
    <col min="4110" max="4110" width="11.140625" style="197" customWidth="1"/>
    <col min="4111" max="4111" width="9.28515625" style="197" customWidth="1"/>
    <col min="4112" max="4351" width="16.5703125" style="197"/>
    <col min="4352" max="4352" width="3.7109375" style="197" customWidth="1"/>
    <col min="4353" max="4353" width="10.42578125" style="197" customWidth="1"/>
    <col min="4354" max="4354" width="23.140625" style="197" customWidth="1"/>
    <col min="4355" max="4355" width="11" style="197" customWidth="1"/>
    <col min="4356" max="4356" width="8.85546875" style="197" customWidth="1"/>
    <col min="4357" max="4357" width="10.42578125" style="197" customWidth="1"/>
    <col min="4358" max="4358" width="8.5703125" style="197" customWidth="1"/>
    <col min="4359" max="4359" width="9.5703125" style="197" customWidth="1"/>
    <col min="4360" max="4360" width="9.7109375" style="197" customWidth="1"/>
    <col min="4361" max="4361" width="9.85546875" style="197" customWidth="1"/>
    <col min="4362" max="4362" width="10" style="197" customWidth="1"/>
    <col min="4363" max="4363" width="10.7109375" style="197" customWidth="1"/>
    <col min="4364" max="4364" width="10.140625" style="197" customWidth="1"/>
    <col min="4365" max="4365" width="16.5703125" style="197" customWidth="1"/>
    <col min="4366" max="4366" width="11.140625" style="197" customWidth="1"/>
    <col min="4367" max="4367" width="9.28515625" style="197" customWidth="1"/>
    <col min="4368" max="4607" width="16.5703125" style="197"/>
    <col min="4608" max="4608" width="3.7109375" style="197" customWidth="1"/>
    <col min="4609" max="4609" width="10.42578125" style="197" customWidth="1"/>
    <col min="4610" max="4610" width="23.140625" style="197" customWidth="1"/>
    <col min="4611" max="4611" width="11" style="197" customWidth="1"/>
    <col min="4612" max="4612" width="8.85546875" style="197" customWidth="1"/>
    <col min="4613" max="4613" width="10.42578125" style="197" customWidth="1"/>
    <col min="4614" max="4614" width="8.5703125" style="197" customWidth="1"/>
    <col min="4615" max="4615" width="9.5703125" style="197" customWidth="1"/>
    <col min="4616" max="4616" width="9.7109375" style="197" customWidth="1"/>
    <col min="4617" max="4617" width="9.85546875" style="197" customWidth="1"/>
    <col min="4618" max="4618" width="10" style="197" customWidth="1"/>
    <col min="4619" max="4619" width="10.7109375" style="197" customWidth="1"/>
    <col min="4620" max="4620" width="10.140625" style="197" customWidth="1"/>
    <col min="4621" max="4621" width="16.5703125" style="197" customWidth="1"/>
    <col min="4622" max="4622" width="11.140625" style="197" customWidth="1"/>
    <col min="4623" max="4623" width="9.28515625" style="197" customWidth="1"/>
    <col min="4624" max="4863" width="16.5703125" style="197"/>
    <col min="4864" max="4864" width="3.7109375" style="197" customWidth="1"/>
    <col min="4865" max="4865" width="10.42578125" style="197" customWidth="1"/>
    <col min="4866" max="4866" width="23.140625" style="197" customWidth="1"/>
    <col min="4867" max="4867" width="11" style="197" customWidth="1"/>
    <col min="4868" max="4868" width="8.85546875" style="197" customWidth="1"/>
    <col min="4869" max="4869" width="10.42578125" style="197" customWidth="1"/>
    <col min="4870" max="4870" width="8.5703125" style="197" customWidth="1"/>
    <col min="4871" max="4871" width="9.5703125" style="197" customWidth="1"/>
    <col min="4872" max="4872" width="9.7109375" style="197" customWidth="1"/>
    <col min="4873" max="4873" width="9.85546875" style="197" customWidth="1"/>
    <col min="4874" max="4874" width="10" style="197" customWidth="1"/>
    <col min="4875" max="4875" width="10.7109375" style="197" customWidth="1"/>
    <col min="4876" max="4876" width="10.140625" style="197" customWidth="1"/>
    <col min="4877" max="4877" width="16.5703125" style="197" customWidth="1"/>
    <col min="4878" max="4878" width="11.140625" style="197" customWidth="1"/>
    <col min="4879" max="4879" width="9.28515625" style="197" customWidth="1"/>
    <col min="4880" max="5119" width="16.5703125" style="197"/>
    <col min="5120" max="5120" width="3.7109375" style="197" customWidth="1"/>
    <col min="5121" max="5121" width="10.42578125" style="197" customWidth="1"/>
    <col min="5122" max="5122" width="23.140625" style="197" customWidth="1"/>
    <col min="5123" max="5123" width="11" style="197" customWidth="1"/>
    <col min="5124" max="5124" width="8.85546875" style="197" customWidth="1"/>
    <col min="5125" max="5125" width="10.42578125" style="197" customWidth="1"/>
    <col min="5126" max="5126" width="8.5703125" style="197" customWidth="1"/>
    <col min="5127" max="5127" width="9.5703125" style="197" customWidth="1"/>
    <col min="5128" max="5128" width="9.7109375" style="197" customWidth="1"/>
    <col min="5129" max="5129" width="9.85546875" style="197" customWidth="1"/>
    <col min="5130" max="5130" width="10" style="197" customWidth="1"/>
    <col min="5131" max="5131" width="10.7109375" style="197" customWidth="1"/>
    <col min="5132" max="5132" width="10.140625" style="197" customWidth="1"/>
    <col min="5133" max="5133" width="16.5703125" style="197" customWidth="1"/>
    <col min="5134" max="5134" width="11.140625" style="197" customWidth="1"/>
    <col min="5135" max="5135" width="9.28515625" style="197" customWidth="1"/>
    <col min="5136" max="5375" width="16.5703125" style="197"/>
    <col min="5376" max="5376" width="3.7109375" style="197" customWidth="1"/>
    <col min="5377" max="5377" width="10.42578125" style="197" customWidth="1"/>
    <col min="5378" max="5378" width="23.140625" style="197" customWidth="1"/>
    <col min="5379" max="5379" width="11" style="197" customWidth="1"/>
    <col min="5380" max="5380" width="8.85546875" style="197" customWidth="1"/>
    <col min="5381" max="5381" width="10.42578125" style="197" customWidth="1"/>
    <col min="5382" max="5382" width="8.5703125" style="197" customWidth="1"/>
    <col min="5383" max="5383" width="9.5703125" style="197" customWidth="1"/>
    <col min="5384" max="5384" width="9.7109375" style="197" customWidth="1"/>
    <col min="5385" max="5385" width="9.85546875" style="197" customWidth="1"/>
    <col min="5386" max="5386" width="10" style="197" customWidth="1"/>
    <col min="5387" max="5387" width="10.7109375" style="197" customWidth="1"/>
    <col min="5388" max="5388" width="10.140625" style="197" customWidth="1"/>
    <col min="5389" max="5389" width="16.5703125" style="197" customWidth="1"/>
    <col min="5390" max="5390" width="11.140625" style="197" customWidth="1"/>
    <col min="5391" max="5391" width="9.28515625" style="197" customWidth="1"/>
    <col min="5392" max="5631" width="16.5703125" style="197"/>
    <col min="5632" max="5632" width="3.7109375" style="197" customWidth="1"/>
    <col min="5633" max="5633" width="10.42578125" style="197" customWidth="1"/>
    <col min="5634" max="5634" width="23.140625" style="197" customWidth="1"/>
    <col min="5635" max="5635" width="11" style="197" customWidth="1"/>
    <col min="5636" max="5636" width="8.85546875" style="197" customWidth="1"/>
    <col min="5637" max="5637" width="10.42578125" style="197" customWidth="1"/>
    <col min="5638" max="5638" width="8.5703125" style="197" customWidth="1"/>
    <col min="5639" max="5639" width="9.5703125" style="197" customWidth="1"/>
    <col min="5640" max="5640" width="9.7109375" style="197" customWidth="1"/>
    <col min="5641" max="5641" width="9.85546875" style="197" customWidth="1"/>
    <col min="5642" max="5642" width="10" style="197" customWidth="1"/>
    <col min="5643" max="5643" width="10.7109375" style="197" customWidth="1"/>
    <col min="5644" max="5644" width="10.140625" style="197" customWidth="1"/>
    <col min="5645" max="5645" width="16.5703125" style="197" customWidth="1"/>
    <col min="5646" max="5646" width="11.140625" style="197" customWidth="1"/>
    <col min="5647" max="5647" width="9.28515625" style="197" customWidth="1"/>
    <col min="5648" max="5887" width="16.5703125" style="197"/>
    <col min="5888" max="5888" width="3.7109375" style="197" customWidth="1"/>
    <col min="5889" max="5889" width="10.42578125" style="197" customWidth="1"/>
    <col min="5890" max="5890" width="23.140625" style="197" customWidth="1"/>
    <col min="5891" max="5891" width="11" style="197" customWidth="1"/>
    <col min="5892" max="5892" width="8.85546875" style="197" customWidth="1"/>
    <col min="5893" max="5893" width="10.42578125" style="197" customWidth="1"/>
    <col min="5894" max="5894" width="8.5703125" style="197" customWidth="1"/>
    <col min="5895" max="5895" width="9.5703125" style="197" customWidth="1"/>
    <col min="5896" max="5896" width="9.7109375" style="197" customWidth="1"/>
    <col min="5897" max="5897" width="9.85546875" style="197" customWidth="1"/>
    <col min="5898" max="5898" width="10" style="197" customWidth="1"/>
    <col min="5899" max="5899" width="10.7109375" style="197" customWidth="1"/>
    <col min="5900" max="5900" width="10.140625" style="197" customWidth="1"/>
    <col min="5901" max="5901" width="16.5703125" style="197" customWidth="1"/>
    <col min="5902" max="5902" width="11.140625" style="197" customWidth="1"/>
    <col min="5903" max="5903" width="9.28515625" style="197" customWidth="1"/>
    <col min="5904" max="6143" width="16.5703125" style="197"/>
    <col min="6144" max="6144" width="3.7109375" style="197" customWidth="1"/>
    <col min="6145" max="6145" width="10.42578125" style="197" customWidth="1"/>
    <col min="6146" max="6146" width="23.140625" style="197" customWidth="1"/>
    <col min="6147" max="6147" width="11" style="197" customWidth="1"/>
    <col min="6148" max="6148" width="8.85546875" style="197" customWidth="1"/>
    <col min="6149" max="6149" width="10.42578125" style="197" customWidth="1"/>
    <col min="6150" max="6150" width="8.5703125" style="197" customWidth="1"/>
    <col min="6151" max="6151" width="9.5703125" style="197" customWidth="1"/>
    <col min="6152" max="6152" width="9.7109375" style="197" customWidth="1"/>
    <col min="6153" max="6153" width="9.85546875" style="197" customWidth="1"/>
    <col min="6154" max="6154" width="10" style="197" customWidth="1"/>
    <col min="6155" max="6155" width="10.7109375" style="197" customWidth="1"/>
    <col min="6156" max="6156" width="10.140625" style="197" customWidth="1"/>
    <col min="6157" max="6157" width="16.5703125" style="197" customWidth="1"/>
    <col min="6158" max="6158" width="11.140625" style="197" customWidth="1"/>
    <col min="6159" max="6159" width="9.28515625" style="197" customWidth="1"/>
    <col min="6160" max="6399" width="16.5703125" style="197"/>
    <col min="6400" max="6400" width="3.7109375" style="197" customWidth="1"/>
    <col min="6401" max="6401" width="10.42578125" style="197" customWidth="1"/>
    <col min="6402" max="6402" width="23.140625" style="197" customWidth="1"/>
    <col min="6403" max="6403" width="11" style="197" customWidth="1"/>
    <col min="6404" max="6404" width="8.85546875" style="197" customWidth="1"/>
    <col min="6405" max="6405" width="10.42578125" style="197" customWidth="1"/>
    <col min="6406" max="6406" width="8.5703125" style="197" customWidth="1"/>
    <col min="6407" max="6407" width="9.5703125" style="197" customWidth="1"/>
    <col min="6408" max="6408" width="9.7109375" style="197" customWidth="1"/>
    <col min="6409" max="6409" width="9.85546875" style="197" customWidth="1"/>
    <col min="6410" max="6410" width="10" style="197" customWidth="1"/>
    <col min="6411" max="6411" width="10.7109375" style="197" customWidth="1"/>
    <col min="6412" max="6412" width="10.140625" style="197" customWidth="1"/>
    <col min="6413" max="6413" width="16.5703125" style="197" customWidth="1"/>
    <col min="6414" max="6414" width="11.140625" style="197" customWidth="1"/>
    <col min="6415" max="6415" width="9.28515625" style="197" customWidth="1"/>
    <col min="6416" max="6655" width="16.5703125" style="197"/>
    <col min="6656" max="6656" width="3.7109375" style="197" customWidth="1"/>
    <col min="6657" max="6657" width="10.42578125" style="197" customWidth="1"/>
    <col min="6658" max="6658" width="23.140625" style="197" customWidth="1"/>
    <col min="6659" max="6659" width="11" style="197" customWidth="1"/>
    <col min="6660" max="6660" width="8.85546875" style="197" customWidth="1"/>
    <col min="6661" max="6661" width="10.42578125" style="197" customWidth="1"/>
    <col min="6662" max="6662" width="8.5703125" style="197" customWidth="1"/>
    <col min="6663" max="6663" width="9.5703125" style="197" customWidth="1"/>
    <col min="6664" max="6664" width="9.7109375" style="197" customWidth="1"/>
    <col min="6665" max="6665" width="9.85546875" style="197" customWidth="1"/>
    <col min="6666" max="6666" width="10" style="197" customWidth="1"/>
    <col min="6667" max="6667" width="10.7109375" style="197" customWidth="1"/>
    <col min="6668" max="6668" width="10.140625" style="197" customWidth="1"/>
    <col min="6669" max="6669" width="16.5703125" style="197" customWidth="1"/>
    <col min="6670" max="6670" width="11.140625" style="197" customWidth="1"/>
    <col min="6671" max="6671" width="9.28515625" style="197" customWidth="1"/>
    <col min="6672" max="6911" width="16.5703125" style="197"/>
    <col min="6912" max="6912" width="3.7109375" style="197" customWidth="1"/>
    <col min="6913" max="6913" width="10.42578125" style="197" customWidth="1"/>
    <col min="6914" max="6914" width="23.140625" style="197" customWidth="1"/>
    <col min="6915" max="6915" width="11" style="197" customWidth="1"/>
    <col min="6916" max="6916" width="8.85546875" style="197" customWidth="1"/>
    <col min="6917" max="6917" width="10.42578125" style="197" customWidth="1"/>
    <col min="6918" max="6918" width="8.5703125" style="197" customWidth="1"/>
    <col min="6919" max="6919" width="9.5703125" style="197" customWidth="1"/>
    <col min="6920" max="6920" width="9.7109375" style="197" customWidth="1"/>
    <col min="6921" max="6921" width="9.85546875" style="197" customWidth="1"/>
    <col min="6922" max="6922" width="10" style="197" customWidth="1"/>
    <col min="6923" max="6923" width="10.7109375" style="197" customWidth="1"/>
    <col min="6924" max="6924" width="10.140625" style="197" customWidth="1"/>
    <col min="6925" max="6925" width="16.5703125" style="197" customWidth="1"/>
    <col min="6926" max="6926" width="11.140625" style="197" customWidth="1"/>
    <col min="6927" max="6927" width="9.28515625" style="197" customWidth="1"/>
    <col min="6928" max="7167" width="16.5703125" style="197"/>
    <col min="7168" max="7168" width="3.7109375" style="197" customWidth="1"/>
    <col min="7169" max="7169" width="10.42578125" style="197" customWidth="1"/>
    <col min="7170" max="7170" width="23.140625" style="197" customWidth="1"/>
    <col min="7171" max="7171" width="11" style="197" customWidth="1"/>
    <col min="7172" max="7172" width="8.85546875" style="197" customWidth="1"/>
    <col min="7173" max="7173" width="10.42578125" style="197" customWidth="1"/>
    <col min="7174" max="7174" width="8.5703125" style="197" customWidth="1"/>
    <col min="7175" max="7175" width="9.5703125" style="197" customWidth="1"/>
    <col min="7176" max="7176" width="9.7109375" style="197" customWidth="1"/>
    <col min="7177" max="7177" width="9.85546875" style="197" customWidth="1"/>
    <col min="7178" max="7178" width="10" style="197" customWidth="1"/>
    <col min="7179" max="7179" width="10.7109375" style="197" customWidth="1"/>
    <col min="7180" max="7180" width="10.140625" style="197" customWidth="1"/>
    <col min="7181" max="7181" width="16.5703125" style="197" customWidth="1"/>
    <col min="7182" max="7182" width="11.140625" style="197" customWidth="1"/>
    <col min="7183" max="7183" width="9.28515625" style="197" customWidth="1"/>
    <col min="7184" max="7423" width="16.5703125" style="197"/>
    <col min="7424" max="7424" width="3.7109375" style="197" customWidth="1"/>
    <col min="7425" max="7425" width="10.42578125" style="197" customWidth="1"/>
    <col min="7426" max="7426" width="23.140625" style="197" customWidth="1"/>
    <col min="7427" max="7427" width="11" style="197" customWidth="1"/>
    <col min="7428" max="7428" width="8.85546875" style="197" customWidth="1"/>
    <col min="7429" max="7429" width="10.42578125" style="197" customWidth="1"/>
    <col min="7430" max="7430" width="8.5703125" style="197" customWidth="1"/>
    <col min="7431" max="7431" width="9.5703125" style="197" customWidth="1"/>
    <col min="7432" max="7432" width="9.7109375" style="197" customWidth="1"/>
    <col min="7433" max="7433" width="9.85546875" style="197" customWidth="1"/>
    <col min="7434" max="7434" width="10" style="197" customWidth="1"/>
    <col min="7435" max="7435" width="10.7109375" style="197" customWidth="1"/>
    <col min="7436" max="7436" width="10.140625" style="197" customWidth="1"/>
    <col min="7437" max="7437" width="16.5703125" style="197" customWidth="1"/>
    <col min="7438" max="7438" width="11.140625" style="197" customWidth="1"/>
    <col min="7439" max="7439" width="9.28515625" style="197" customWidth="1"/>
    <col min="7440" max="7679" width="16.5703125" style="197"/>
    <col min="7680" max="7680" width="3.7109375" style="197" customWidth="1"/>
    <col min="7681" max="7681" width="10.42578125" style="197" customWidth="1"/>
    <col min="7682" max="7682" width="23.140625" style="197" customWidth="1"/>
    <col min="7683" max="7683" width="11" style="197" customWidth="1"/>
    <col min="7684" max="7684" width="8.85546875" style="197" customWidth="1"/>
    <col min="7685" max="7685" width="10.42578125" style="197" customWidth="1"/>
    <col min="7686" max="7686" width="8.5703125" style="197" customWidth="1"/>
    <col min="7687" max="7687" width="9.5703125" style="197" customWidth="1"/>
    <col min="7688" max="7688" width="9.7109375" style="197" customWidth="1"/>
    <col min="7689" max="7689" width="9.85546875" style="197" customWidth="1"/>
    <col min="7690" max="7690" width="10" style="197" customWidth="1"/>
    <col min="7691" max="7691" width="10.7109375" style="197" customWidth="1"/>
    <col min="7692" max="7692" width="10.140625" style="197" customWidth="1"/>
    <col min="7693" max="7693" width="16.5703125" style="197" customWidth="1"/>
    <col min="7694" max="7694" width="11.140625" style="197" customWidth="1"/>
    <col min="7695" max="7695" width="9.28515625" style="197" customWidth="1"/>
    <col min="7696" max="7935" width="16.5703125" style="197"/>
    <col min="7936" max="7936" width="3.7109375" style="197" customWidth="1"/>
    <col min="7937" max="7937" width="10.42578125" style="197" customWidth="1"/>
    <col min="7938" max="7938" width="23.140625" style="197" customWidth="1"/>
    <col min="7939" max="7939" width="11" style="197" customWidth="1"/>
    <col min="7940" max="7940" width="8.85546875" style="197" customWidth="1"/>
    <col min="7941" max="7941" width="10.42578125" style="197" customWidth="1"/>
    <col min="7942" max="7942" width="8.5703125" style="197" customWidth="1"/>
    <col min="7943" max="7943" width="9.5703125" style="197" customWidth="1"/>
    <col min="7944" max="7944" width="9.7109375" style="197" customWidth="1"/>
    <col min="7945" max="7945" width="9.85546875" style="197" customWidth="1"/>
    <col min="7946" max="7946" width="10" style="197" customWidth="1"/>
    <col min="7947" max="7947" width="10.7109375" style="197" customWidth="1"/>
    <col min="7948" max="7948" width="10.140625" style="197" customWidth="1"/>
    <col min="7949" max="7949" width="16.5703125" style="197" customWidth="1"/>
    <col min="7950" max="7950" width="11.140625" style="197" customWidth="1"/>
    <col min="7951" max="7951" width="9.28515625" style="197" customWidth="1"/>
    <col min="7952" max="8191" width="16.5703125" style="197"/>
    <col min="8192" max="8192" width="3.7109375" style="197" customWidth="1"/>
    <col min="8193" max="8193" width="10.42578125" style="197" customWidth="1"/>
    <col min="8194" max="8194" width="23.140625" style="197" customWidth="1"/>
    <col min="8195" max="8195" width="11" style="197" customWidth="1"/>
    <col min="8196" max="8196" width="8.85546875" style="197" customWidth="1"/>
    <col min="8197" max="8197" width="10.42578125" style="197" customWidth="1"/>
    <col min="8198" max="8198" width="8.5703125" style="197" customWidth="1"/>
    <col min="8199" max="8199" width="9.5703125" style="197" customWidth="1"/>
    <col min="8200" max="8200" width="9.7109375" style="197" customWidth="1"/>
    <col min="8201" max="8201" width="9.85546875" style="197" customWidth="1"/>
    <col min="8202" max="8202" width="10" style="197" customWidth="1"/>
    <col min="8203" max="8203" width="10.7109375" style="197" customWidth="1"/>
    <col min="8204" max="8204" width="10.140625" style="197" customWidth="1"/>
    <col min="8205" max="8205" width="16.5703125" style="197" customWidth="1"/>
    <col min="8206" max="8206" width="11.140625" style="197" customWidth="1"/>
    <col min="8207" max="8207" width="9.28515625" style="197" customWidth="1"/>
    <col min="8208" max="8447" width="16.5703125" style="197"/>
    <col min="8448" max="8448" width="3.7109375" style="197" customWidth="1"/>
    <col min="8449" max="8449" width="10.42578125" style="197" customWidth="1"/>
    <col min="8450" max="8450" width="23.140625" style="197" customWidth="1"/>
    <col min="8451" max="8451" width="11" style="197" customWidth="1"/>
    <col min="8452" max="8452" width="8.85546875" style="197" customWidth="1"/>
    <col min="8453" max="8453" width="10.42578125" style="197" customWidth="1"/>
    <col min="8454" max="8454" width="8.5703125" style="197" customWidth="1"/>
    <col min="8455" max="8455" width="9.5703125" style="197" customWidth="1"/>
    <col min="8456" max="8456" width="9.7109375" style="197" customWidth="1"/>
    <col min="8457" max="8457" width="9.85546875" style="197" customWidth="1"/>
    <col min="8458" max="8458" width="10" style="197" customWidth="1"/>
    <col min="8459" max="8459" width="10.7109375" style="197" customWidth="1"/>
    <col min="8460" max="8460" width="10.140625" style="197" customWidth="1"/>
    <col min="8461" max="8461" width="16.5703125" style="197" customWidth="1"/>
    <col min="8462" max="8462" width="11.140625" style="197" customWidth="1"/>
    <col min="8463" max="8463" width="9.28515625" style="197" customWidth="1"/>
    <col min="8464" max="8703" width="16.5703125" style="197"/>
    <col min="8704" max="8704" width="3.7109375" style="197" customWidth="1"/>
    <col min="8705" max="8705" width="10.42578125" style="197" customWidth="1"/>
    <col min="8706" max="8706" width="23.140625" style="197" customWidth="1"/>
    <col min="8707" max="8707" width="11" style="197" customWidth="1"/>
    <col min="8708" max="8708" width="8.85546875" style="197" customWidth="1"/>
    <col min="8709" max="8709" width="10.42578125" style="197" customWidth="1"/>
    <col min="8710" max="8710" width="8.5703125" style="197" customWidth="1"/>
    <col min="8711" max="8711" width="9.5703125" style="197" customWidth="1"/>
    <col min="8712" max="8712" width="9.7109375" style="197" customWidth="1"/>
    <col min="8713" max="8713" width="9.85546875" style="197" customWidth="1"/>
    <col min="8714" max="8714" width="10" style="197" customWidth="1"/>
    <col min="8715" max="8715" width="10.7109375" style="197" customWidth="1"/>
    <col min="8716" max="8716" width="10.140625" style="197" customWidth="1"/>
    <col min="8717" max="8717" width="16.5703125" style="197" customWidth="1"/>
    <col min="8718" max="8718" width="11.140625" style="197" customWidth="1"/>
    <col min="8719" max="8719" width="9.28515625" style="197" customWidth="1"/>
    <col min="8720" max="8959" width="16.5703125" style="197"/>
    <col min="8960" max="8960" width="3.7109375" style="197" customWidth="1"/>
    <col min="8961" max="8961" width="10.42578125" style="197" customWidth="1"/>
    <col min="8962" max="8962" width="23.140625" style="197" customWidth="1"/>
    <col min="8963" max="8963" width="11" style="197" customWidth="1"/>
    <col min="8964" max="8964" width="8.85546875" style="197" customWidth="1"/>
    <col min="8965" max="8965" width="10.42578125" style="197" customWidth="1"/>
    <col min="8966" max="8966" width="8.5703125" style="197" customWidth="1"/>
    <col min="8967" max="8967" width="9.5703125" style="197" customWidth="1"/>
    <col min="8968" max="8968" width="9.7109375" style="197" customWidth="1"/>
    <col min="8969" max="8969" width="9.85546875" style="197" customWidth="1"/>
    <col min="8970" max="8970" width="10" style="197" customWidth="1"/>
    <col min="8971" max="8971" width="10.7109375" style="197" customWidth="1"/>
    <col min="8972" max="8972" width="10.140625" style="197" customWidth="1"/>
    <col min="8973" max="8973" width="16.5703125" style="197" customWidth="1"/>
    <col min="8974" max="8974" width="11.140625" style="197" customWidth="1"/>
    <col min="8975" max="8975" width="9.28515625" style="197" customWidth="1"/>
    <col min="8976" max="9215" width="16.5703125" style="197"/>
    <col min="9216" max="9216" width="3.7109375" style="197" customWidth="1"/>
    <col min="9217" max="9217" width="10.42578125" style="197" customWidth="1"/>
    <col min="9218" max="9218" width="23.140625" style="197" customWidth="1"/>
    <col min="9219" max="9219" width="11" style="197" customWidth="1"/>
    <col min="9220" max="9220" width="8.85546875" style="197" customWidth="1"/>
    <col min="9221" max="9221" width="10.42578125" style="197" customWidth="1"/>
    <col min="9222" max="9222" width="8.5703125" style="197" customWidth="1"/>
    <col min="9223" max="9223" width="9.5703125" style="197" customWidth="1"/>
    <col min="9224" max="9224" width="9.7109375" style="197" customWidth="1"/>
    <col min="9225" max="9225" width="9.85546875" style="197" customWidth="1"/>
    <col min="9226" max="9226" width="10" style="197" customWidth="1"/>
    <col min="9227" max="9227" width="10.7109375" style="197" customWidth="1"/>
    <col min="9228" max="9228" width="10.140625" style="197" customWidth="1"/>
    <col min="9229" max="9229" width="16.5703125" style="197" customWidth="1"/>
    <col min="9230" max="9230" width="11.140625" style="197" customWidth="1"/>
    <col min="9231" max="9231" width="9.28515625" style="197" customWidth="1"/>
    <col min="9232" max="9471" width="16.5703125" style="197"/>
    <col min="9472" max="9472" width="3.7109375" style="197" customWidth="1"/>
    <col min="9473" max="9473" width="10.42578125" style="197" customWidth="1"/>
    <col min="9474" max="9474" width="23.140625" style="197" customWidth="1"/>
    <col min="9475" max="9475" width="11" style="197" customWidth="1"/>
    <col min="9476" max="9476" width="8.85546875" style="197" customWidth="1"/>
    <col min="9477" max="9477" width="10.42578125" style="197" customWidth="1"/>
    <col min="9478" max="9478" width="8.5703125" style="197" customWidth="1"/>
    <col min="9479" max="9479" width="9.5703125" style="197" customWidth="1"/>
    <col min="9480" max="9480" width="9.7109375" style="197" customWidth="1"/>
    <col min="9481" max="9481" width="9.85546875" style="197" customWidth="1"/>
    <col min="9482" max="9482" width="10" style="197" customWidth="1"/>
    <col min="9483" max="9483" width="10.7109375" style="197" customWidth="1"/>
    <col min="9484" max="9484" width="10.140625" style="197" customWidth="1"/>
    <col min="9485" max="9485" width="16.5703125" style="197" customWidth="1"/>
    <col min="9486" max="9486" width="11.140625" style="197" customWidth="1"/>
    <col min="9487" max="9487" width="9.28515625" style="197" customWidth="1"/>
    <col min="9488" max="9727" width="16.5703125" style="197"/>
    <col min="9728" max="9728" width="3.7109375" style="197" customWidth="1"/>
    <col min="9729" max="9729" width="10.42578125" style="197" customWidth="1"/>
    <col min="9730" max="9730" width="23.140625" style="197" customWidth="1"/>
    <col min="9731" max="9731" width="11" style="197" customWidth="1"/>
    <col min="9732" max="9732" width="8.85546875" style="197" customWidth="1"/>
    <col min="9733" max="9733" width="10.42578125" style="197" customWidth="1"/>
    <col min="9734" max="9734" width="8.5703125" style="197" customWidth="1"/>
    <col min="9735" max="9735" width="9.5703125" style="197" customWidth="1"/>
    <col min="9736" max="9736" width="9.7109375" style="197" customWidth="1"/>
    <col min="9737" max="9737" width="9.85546875" style="197" customWidth="1"/>
    <col min="9738" max="9738" width="10" style="197" customWidth="1"/>
    <col min="9739" max="9739" width="10.7109375" style="197" customWidth="1"/>
    <col min="9740" max="9740" width="10.140625" style="197" customWidth="1"/>
    <col min="9741" max="9741" width="16.5703125" style="197" customWidth="1"/>
    <col min="9742" max="9742" width="11.140625" style="197" customWidth="1"/>
    <col min="9743" max="9743" width="9.28515625" style="197" customWidth="1"/>
    <col min="9744" max="9983" width="16.5703125" style="197"/>
    <col min="9984" max="9984" width="3.7109375" style="197" customWidth="1"/>
    <col min="9985" max="9985" width="10.42578125" style="197" customWidth="1"/>
    <col min="9986" max="9986" width="23.140625" style="197" customWidth="1"/>
    <col min="9987" max="9987" width="11" style="197" customWidth="1"/>
    <col min="9988" max="9988" width="8.85546875" style="197" customWidth="1"/>
    <col min="9989" max="9989" width="10.42578125" style="197" customWidth="1"/>
    <col min="9990" max="9990" width="8.5703125" style="197" customWidth="1"/>
    <col min="9991" max="9991" width="9.5703125" style="197" customWidth="1"/>
    <col min="9992" max="9992" width="9.7109375" style="197" customWidth="1"/>
    <col min="9993" max="9993" width="9.85546875" style="197" customWidth="1"/>
    <col min="9994" max="9994" width="10" style="197" customWidth="1"/>
    <col min="9995" max="9995" width="10.7109375" style="197" customWidth="1"/>
    <col min="9996" max="9996" width="10.140625" style="197" customWidth="1"/>
    <col min="9997" max="9997" width="16.5703125" style="197" customWidth="1"/>
    <col min="9998" max="9998" width="11.140625" style="197" customWidth="1"/>
    <col min="9999" max="9999" width="9.28515625" style="197" customWidth="1"/>
    <col min="10000" max="10239" width="16.5703125" style="197"/>
    <col min="10240" max="10240" width="3.7109375" style="197" customWidth="1"/>
    <col min="10241" max="10241" width="10.42578125" style="197" customWidth="1"/>
    <col min="10242" max="10242" width="23.140625" style="197" customWidth="1"/>
    <col min="10243" max="10243" width="11" style="197" customWidth="1"/>
    <col min="10244" max="10244" width="8.85546875" style="197" customWidth="1"/>
    <col min="10245" max="10245" width="10.42578125" style="197" customWidth="1"/>
    <col min="10246" max="10246" width="8.5703125" style="197" customWidth="1"/>
    <col min="10247" max="10247" width="9.5703125" style="197" customWidth="1"/>
    <col min="10248" max="10248" width="9.7109375" style="197" customWidth="1"/>
    <col min="10249" max="10249" width="9.85546875" style="197" customWidth="1"/>
    <col min="10250" max="10250" width="10" style="197" customWidth="1"/>
    <col min="10251" max="10251" width="10.7109375" style="197" customWidth="1"/>
    <col min="10252" max="10252" width="10.140625" style="197" customWidth="1"/>
    <col min="10253" max="10253" width="16.5703125" style="197" customWidth="1"/>
    <col min="10254" max="10254" width="11.140625" style="197" customWidth="1"/>
    <col min="10255" max="10255" width="9.28515625" style="197" customWidth="1"/>
    <col min="10256" max="10495" width="16.5703125" style="197"/>
    <col min="10496" max="10496" width="3.7109375" style="197" customWidth="1"/>
    <col min="10497" max="10497" width="10.42578125" style="197" customWidth="1"/>
    <col min="10498" max="10498" width="23.140625" style="197" customWidth="1"/>
    <col min="10499" max="10499" width="11" style="197" customWidth="1"/>
    <col min="10500" max="10500" width="8.85546875" style="197" customWidth="1"/>
    <col min="10501" max="10501" width="10.42578125" style="197" customWidth="1"/>
    <col min="10502" max="10502" width="8.5703125" style="197" customWidth="1"/>
    <col min="10503" max="10503" width="9.5703125" style="197" customWidth="1"/>
    <col min="10504" max="10504" width="9.7109375" style="197" customWidth="1"/>
    <col min="10505" max="10505" width="9.85546875" style="197" customWidth="1"/>
    <col min="10506" max="10506" width="10" style="197" customWidth="1"/>
    <col min="10507" max="10507" width="10.7109375" style="197" customWidth="1"/>
    <col min="10508" max="10508" width="10.140625" style="197" customWidth="1"/>
    <col min="10509" max="10509" width="16.5703125" style="197" customWidth="1"/>
    <col min="10510" max="10510" width="11.140625" style="197" customWidth="1"/>
    <col min="10511" max="10511" width="9.28515625" style="197" customWidth="1"/>
    <col min="10512" max="10751" width="16.5703125" style="197"/>
    <col min="10752" max="10752" width="3.7109375" style="197" customWidth="1"/>
    <col min="10753" max="10753" width="10.42578125" style="197" customWidth="1"/>
    <col min="10754" max="10754" width="23.140625" style="197" customWidth="1"/>
    <col min="10755" max="10755" width="11" style="197" customWidth="1"/>
    <col min="10756" max="10756" width="8.85546875" style="197" customWidth="1"/>
    <col min="10757" max="10757" width="10.42578125" style="197" customWidth="1"/>
    <col min="10758" max="10758" width="8.5703125" style="197" customWidth="1"/>
    <col min="10759" max="10759" width="9.5703125" style="197" customWidth="1"/>
    <col min="10760" max="10760" width="9.7109375" style="197" customWidth="1"/>
    <col min="10761" max="10761" width="9.85546875" style="197" customWidth="1"/>
    <col min="10762" max="10762" width="10" style="197" customWidth="1"/>
    <col min="10763" max="10763" width="10.7109375" style="197" customWidth="1"/>
    <col min="10764" max="10764" width="10.140625" style="197" customWidth="1"/>
    <col min="10765" max="10765" width="16.5703125" style="197" customWidth="1"/>
    <col min="10766" max="10766" width="11.140625" style="197" customWidth="1"/>
    <col min="10767" max="10767" width="9.28515625" style="197" customWidth="1"/>
    <col min="10768" max="11007" width="16.5703125" style="197"/>
    <col min="11008" max="11008" width="3.7109375" style="197" customWidth="1"/>
    <col min="11009" max="11009" width="10.42578125" style="197" customWidth="1"/>
    <col min="11010" max="11010" width="23.140625" style="197" customWidth="1"/>
    <col min="11011" max="11011" width="11" style="197" customWidth="1"/>
    <col min="11012" max="11012" width="8.85546875" style="197" customWidth="1"/>
    <col min="11013" max="11013" width="10.42578125" style="197" customWidth="1"/>
    <col min="11014" max="11014" width="8.5703125" style="197" customWidth="1"/>
    <col min="11015" max="11015" width="9.5703125" style="197" customWidth="1"/>
    <col min="11016" max="11016" width="9.7109375" style="197" customWidth="1"/>
    <col min="11017" max="11017" width="9.85546875" style="197" customWidth="1"/>
    <col min="11018" max="11018" width="10" style="197" customWidth="1"/>
    <col min="11019" max="11019" width="10.7109375" style="197" customWidth="1"/>
    <col min="11020" max="11020" width="10.140625" style="197" customWidth="1"/>
    <col min="11021" max="11021" width="16.5703125" style="197" customWidth="1"/>
    <col min="11022" max="11022" width="11.140625" style="197" customWidth="1"/>
    <col min="11023" max="11023" width="9.28515625" style="197" customWidth="1"/>
    <col min="11024" max="11263" width="16.5703125" style="197"/>
    <col min="11264" max="11264" width="3.7109375" style="197" customWidth="1"/>
    <col min="11265" max="11265" width="10.42578125" style="197" customWidth="1"/>
    <col min="11266" max="11266" width="23.140625" style="197" customWidth="1"/>
    <col min="11267" max="11267" width="11" style="197" customWidth="1"/>
    <col min="11268" max="11268" width="8.85546875" style="197" customWidth="1"/>
    <col min="11269" max="11269" width="10.42578125" style="197" customWidth="1"/>
    <col min="11270" max="11270" width="8.5703125" style="197" customWidth="1"/>
    <col min="11271" max="11271" width="9.5703125" style="197" customWidth="1"/>
    <col min="11272" max="11272" width="9.7109375" style="197" customWidth="1"/>
    <col min="11273" max="11273" width="9.85546875" style="197" customWidth="1"/>
    <col min="11274" max="11274" width="10" style="197" customWidth="1"/>
    <col min="11275" max="11275" width="10.7109375" style="197" customWidth="1"/>
    <col min="11276" max="11276" width="10.140625" style="197" customWidth="1"/>
    <col min="11277" max="11277" width="16.5703125" style="197" customWidth="1"/>
    <col min="11278" max="11278" width="11.140625" style="197" customWidth="1"/>
    <col min="11279" max="11279" width="9.28515625" style="197" customWidth="1"/>
    <col min="11280" max="11519" width="16.5703125" style="197"/>
    <col min="11520" max="11520" width="3.7109375" style="197" customWidth="1"/>
    <col min="11521" max="11521" width="10.42578125" style="197" customWidth="1"/>
    <col min="11522" max="11522" width="23.140625" style="197" customWidth="1"/>
    <col min="11523" max="11523" width="11" style="197" customWidth="1"/>
    <col min="11524" max="11524" width="8.85546875" style="197" customWidth="1"/>
    <col min="11525" max="11525" width="10.42578125" style="197" customWidth="1"/>
    <col min="11526" max="11526" width="8.5703125" style="197" customWidth="1"/>
    <col min="11527" max="11527" width="9.5703125" style="197" customWidth="1"/>
    <col min="11528" max="11528" width="9.7109375" style="197" customWidth="1"/>
    <col min="11529" max="11529" width="9.85546875" style="197" customWidth="1"/>
    <col min="11530" max="11530" width="10" style="197" customWidth="1"/>
    <col min="11531" max="11531" width="10.7109375" style="197" customWidth="1"/>
    <col min="11532" max="11532" width="10.140625" style="197" customWidth="1"/>
    <col min="11533" max="11533" width="16.5703125" style="197" customWidth="1"/>
    <col min="11534" max="11534" width="11.140625" style="197" customWidth="1"/>
    <col min="11535" max="11535" width="9.28515625" style="197" customWidth="1"/>
    <col min="11536" max="11775" width="16.5703125" style="197"/>
    <col min="11776" max="11776" width="3.7109375" style="197" customWidth="1"/>
    <col min="11777" max="11777" width="10.42578125" style="197" customWidth="1"/>
    <col min="11778" max="11778" width="23.140625" style="197" customWidth="1"/>
    <col min="11779" max="11779" width="11" style="197" customWidth="1"/>
    <col min="11780" max="11780" width="8.85546875" style="197" customWidth="1"/>
    <col min="11781" max="11781" width="10.42578125" style="197" customWidth="1"/>
    <col min="11782" max="11782" width="8.5703125" style="197" customWidth="1"/>
    <col min="11783" max="11783" width="9.5703125" style="197" customWidth="1"/>
    <col min="11784" max="11784" width="9.7109375" style="197" customWidth="1"/>
    <col min="11785" max="11785" width="9.85546875" style="197" customWidth="1"/>
    <col min="11786" max="11786" width="10" style="197" customWidth="1"/>
    <col min="11787" max="11787" width="10.7109375" style="197" customWidth="1"/>
    <col min="11788" max="11788" width="10.140625" style="197" customWidth="1"/>
    <col min="11789" max="11789" width="16.5703125" style="197" customWidth="1"/>
    <col min="11790" max="11790" width="11.140625" style="197" customWidth="1"/>
    <col min="11791" max="11791" width="9.28515625" style="197" customWidth="1"/>
    <col min="11792" max="12031" width="16.5703125" style="197"/>
    <col min="12032" max="12032" width="3.7109375" style="197" customWidth="1"/>
    <col min="12033" max="12033" width="10.42578125" style="197" customWidth="1"/>
    <col min="12034" max="12034" width="23.140625" style="197" customWidth="1"/>
    <col min="12035" max="12035" width="11" style="197" customWidth="1"/>
    <col min="12036" max="12036" width="8.85546875" style="197" customWidth="1"/>
    <col min="12037" max="12037" width="10.42578125" style="197" customWidth="1"/>
    <col min="12038" max="12038" width="8.5703125" style="197" customWidth="1"/>
    <col min="12039" max="12039" width="9.5703125" style="197" customWidth="1"/>
    <col min="12040" max="12040" width="9.7109375" style="197" customWidth="1"/>
    <col min="12041" max="12041" width="9.85546875" style="197" customWidth="1"/>
    <col min="12042" max="12042" width="10" style="197" customWidth="1"/>
    <col min="12043" max="12043" width="10.7109375" style="197" customWidth="1"/>
    <col min="12044" max="12044" width="10.140625" style="197" customWidth="1"/>
    <col min="12045" max="12045" width="16.5703125" style="197" customWidth="1"/>
    <col min="12046" max="12046" width="11.140625" style="197" customWidth="1"/>
    <col min="12047" max="12047" width="9.28515625" style="197" customWidth="1"/>
    <col min="12048" max="12287" width="16.5703125" style="197"/>
    <col min="12288" max="12288" width="3.7109375" style="197" customWidth="1"/>
    <col min="12289" max="12289" width="10.42578125" style="197" customWidth="1"/>
    <col min="12290" max="12290" width="23.140625" style="197" customWidth="1"/>
    <col min="12291" max="12291" width="11" style="197" customWidth="1"/>
    <col min="12292" max="12292" width="8.85546875" style="197" customWidth="1"/>
    <col min="12293" max="12293" width="10.42578125" style="197" customWidth="1"/>
    <col min="12294" max="12294" width="8.5703125" style="197" customWidth="1"/>
    <col min="12295" max="12295" width="9.5703125" style="197" customWidth="1"/>
    <col min="12296" max="12296" width="9.7109375" style="197" customWidth="1"/>
    <col min="12297" max="12297" width="9.85546875" style="197" customWidth="1"/>
    <col min="12298" max="12298" width="10" style="197" customWidth="1"/>
    <col min="12299" max="12299" width="10.7109375" style="197" customWidth="1"/>
    <col min="12300" max="12300" width="10.140625" style="197" customWidth="1"/>
    <col min="12301" max="12301" width="16.5703125" style="197" customWidth="1"/>
    <col min="12302" max="12302" width="11.140625" style="197" customWidth="1"/>
    <col min="12303" max="12303" width="9.28515625" style="197" customWidth="1"/>
    <col min="12304" max="12543" width="16.5703125" style="197"/>
    <col min="12544" max="12544" width="3.7109375" style="197" customWidth="1"/>
    <col min="12545" max="12545" width="10.42578125" style="197" customWidth="1"/>
    <col min="12546" max="12546" width="23.140625" style="197" customWidth="1"/>
    <col min="12547" max="12547" width="11" style="197" customWidth="1"/>
    <col min="12548" max="12548" width="8.85546875" style="197" customWidth="1"/>
    <col min="12549" max="12549" width="10.42578125" style="197" customWidth="1"/>
    <col min="12550" max="12550" width="8.5703125" style="197" customWidth="1"/>
    <col min="12551" max="12551" width="9.5703125" style="197" customWidth="1"/>
    <col min="12552" max="12552" width="9.7109375" style="197" customWidth="1"/>
    <col min="12553" max="12553" width="9.85546875" style="197" customWidth="1"/>
    <col min="12554" max="12554" width="10" style="197" customWidth="1"/>
    <col min="12555" max="12555" width="10.7109375" style="197" customWidth="1"/>
    <col min="12556" max="12556" width="10.140625" style="197" customWidth="1"/>
    <col min="12557" max="12557" width="16.5703125" style="197" customWidth="1"/>
    <col min="12558" max="12558" width="11.140625" style="197" customWidth="1"/>
    <col min="12559" max="12559" width="9.28515625" style="197" customWidth="1"/>
    <col min="12560" max="12799" width="16.5703125" style="197"/>
    <col min="12800" max="12800" width="3.7109375" style="197" customWidth="1"/>
    <col min="12801" max="12801" width="10.42578125" style="197" customWidth="1"/>
    <col min="12802" max="12802" width="23.140625" style="197" customWidth="1"/>
    <col min="12803" max="12803" width="11" style="197" customWidth="1"/>
    <col min="12804" max="12804" width="8.85546875" style="197" customWidth="1"/>
    <col min="12805" max="12805" width="10.42578125" style="197" customWidth="1"/>
    <col min="12806" max="12806" width="8.5703125" style="197" customWidth="1"/>
    <col min="12807" max="12807" width="9.5703125" style="197" customWidth="1"/>
    <col min="12808" max="12808" width="9.7109375" style="197" customWidth="1"/>
    <col min="12809" max="12809" width="9.85546875" style="197" customWidth="1"/>
    <col min="12810" max="12810" width="10" style="197" customWidth="1"/>
    <col min="12811" max="12811" width="10.7109375" style="197" customWidth="1"/>
    <col min="12812" max="12812" width="10.140625" style="197" customWidth="1"/>
    <col min="12813" max="12813" width="16.5703125" style="197" customWidth="1"/>
    <col min="12814" max="12814" width="11.140625" style="197" customWidth="1"/>
    <col min="12815" max="12815" width="9.28515625" style="197" customWidth="1"/>
    <col min="12816" max="13055" width="16.5703125" style="197"/>
    <col min="13056" max="13056" width="3.7109375" style="197" customWidth="1"/>
    <col min="13057" max="13057" width="10.42578125" style="197" customWidth="1"/>
    <col min="13058" max="13058" width="23.140625" style="197" customWidth="1"/>
    <col min="13059" max="13059" width="11" style="197" customWidth="1"/>
    <col min="13060" max="13060" width="8.85546875" style="197" customWidth="1"/>
    <col min="13061" max="13061" width="10.42578125" style="197" customWidth="1"/>
    <col min="13062" max="13062" width="8.5703125" style="197" customWidth="1"/>
    <col min="13063" max="13063" width="9.5703125" style="197" customWidth="1"/>
    <col min="13064" max="13064" width="9.7109375" style="197" customWidth="1"/>
    <col min="13065" max="13065" width="9.85546875" style="197" customWidth="1"/>
    <col min="13066" max="13066" width="10" style="197" customWidth="1"/>
    <col min="13067" max="13067" width="10.7109375" style="197" customWidth="1"/>
    <col min="13068" max="13068" width="10.140625" style="197" customWidth="1"/>
    <col min="13069" max="13069" width="16.5703125" style="197" customWidth="1"/>
    <col min="13070" max="13070" width="11.140625" style="197" customWidth="1"/>
    <col min="13071" max="13071" width="9.28515625" style="197" customWidth="1"/>
    <col min="13072" max="13311" width="16.5703125" style="197"/>
    <col min="13312" max="13312" width="3.7109375" style="197" customWidth="1"/>
    <col min="13313" max="13313" width="10.42578125" style="197" customWidth="1"/>
    <col min="13314" max="13314" width="23.140625" style="197" customWidth="1"/>
    <col min="13315" max="13315" width="11" style="197" customWidth="1"/>
    <col min="13316" max="13316" width="8.85546875" style="197" customWidth="1"/>
    <col min="13317" max="13317" width="10.42578125" style="197" customWidth="1"/>
    <col min="13318" max="13318" width="8.5703125" style="197" customWidth="1"/>
    <col min="13319" max="13319" width="9.5703125" style="197" customWidth="1"/>
    <col min="13320" max="13320" width="9.7109375" style="197" customWidth="1"/>
    <col min="13321" max="13321" width="9.85546875" style="197" customWidth="1"/>
    <col min="13322" max="13322" width="10" style="197" customWidth="1"/>
    <col min="13323" max="13323" width="10.7109375" style="197" customWidth="1"/>
    <col min="13324" max="13324" width="10.140625" style="197" customWidth="1"/>
    <col min="13325" max="13325" width="16.5703125" style="197" customWidth="1"/>
    <col min="13326" max="13326" width="11.140625" style="197" customWidth="1"/>
    <col min="13327" max="13327" width="9.28515625" style="197" customWidth="1"/>
    <col min="13328" max="13567" width="16.5703125" style="197"/>
    <col min="13568" max="13568" width="3.7109375" style="197" customWidth="1"/>
    <col min="13569" max="13569" width="10.42578125" style="197" customWidth="1"/>
    <col min="13570" max="13570" width="23.140625" style="197" customWidth="1"/>
    <col min="13571" max="13571" width="11" style="197" customWidth="1"/>
    <col min="13572" max="13572" width="8.85546875" style="197" customWidth="1"/>
    <col min="13573" max="13573" width="10.42578125" style="197" customWidth="1"/>
    <col min="13574" max="13574" width="8.5703125" style="197" customWidth="1"/>
    <col min="13575" max="13575" width="9.5703125" style="197" customWidth="1"/>
    <col min="13576" max="13576" width="9.7109375" style="197" customWidth="1"/>
    <col min="13577" max="13577" width="9.85546875" style="197" customWidth="1"/>
    <col min="13578" max="13578" width="10" style="197" customWidth="1"/>
    <col min="13579" max="13579" width="10.7109375" style="197" customWidth="1"/>
    <col min="13580" max="13580" width="10.140625" style="197" customWidth="1"/>
    <col min="13581" max="13581" width="16.5703125" style="197" customWidth="1"/>
    <col min="13582" max="13582" width="11.140625" style="197" customWidth="1"/>
    <col min="13583" max="13583" width="9.28515625" style="197" customWidth="1"/>
    <col min="13584" max="13823" width="16.5703125" style="197"/>
    <col min="13824" max="13824" width="3.7109375" style="197" customWidth="1"/>
    <col min="13825" max="13825" width="10.42578125" style="197" customWidth="1"/>
    <col min="13826" max="13826" width="23.140625" style="197" customWidth="1"/>
    <col min="13827" max="13827" width="11" style="197" customWidth="1"/>
    <col min="13828" max="13828" width="8.85546875" style="197" customWidth="1"/>
    <col min="13829" max="13829" width="10.42578125" style="197" customWidth="1"/>
    <col min="13830" max="13830" width="8.5703125" style="197" customWidth="1"/>
    <col min="13831" max="13831" width="9.5703125" style="197" customWidth="1"/>
    <col min="13832" max="13832" width="9.7109375" style="197" customWidth="1"/>
    <col min="13833" max="13833" width="9.85546875" style="197" customWidth="1"/>
    <col min="13834" max="13834" width="10" style="197" customWidth="1"/>
    <col min="13835" max="13835" width="10.7109375" style="197" customWidth="1"/>
    <col min="13836" max="13836" width="10.140625" style="197" customWidth="1"/>
    <col min="13837" max="13837" width="16.5703125" style="197" customWidth="1"/>
    <col min="13838" max="13838" width="11.140625" style="197" customWidth="1"/>
    <col min="13839" max="13839" width="9.28515625" style="197" customWidth="1"/>
    <col min="13840" max="14079" width="16.5703125" style="197"/>
    <col min="14080" max="14080" width="3.7109375" style="197" customWidth="1"/>
    <col min="14081" max="14081" width="10.42578125" style="197" customWidth="1"/>
    <col min="14082" max="14082" width="23.140625" style="197" customWidth="1"/>
    <col min="14083" max="14083" width="11" style="197" customWidth="1"/>
    <col min="14084" max="14084" width="8.85546875" style="197" customWidth="1"/>
    <col min="14085" max="14085" width="10.42578125" style="197" customWidth="1"/>
    <col min="14086" max="14086" width="8.5703125" style="197" customWidth="1"/>
    <col min="14087" max="14087" width="9.5703125" style="197" customWidth="1"/>
    <col min="14088" max="14088" width="9.7109375" style="197" customWidth="1"/>
    <col min="14089" max="14089" width="9.85546875" style="197" customWidth="1"/>
    <col min="14090" max="14090" width="10" style="197" customWidth="1"/>
    <col min="14091" max="14091" width="10.7109375" style="197" customWidth="1"/>
    <col min="14092" max="14092" width="10.140625" style="197" customWidth="1"/>
    <col min="14093" max="14093" width="16.5703125" style="197" customWidth="1"/>
    <col min="14094" max="14094" width="11.140625" style="197" customWidth="1"/>
    <col min="14095" max="14095" width="9.28515625" style="197" customWidth="1"/>
    <col min="14096" max="14335" width="16.5703125" style="197"/>
    <col min="14336" max="14336" width="3.7109375" style="197" customWidth="1"/>
    <col min="14337" max="14337" width="10.42578125" style="197" customWidth="1"/>
    <col min="14338" max="14338" width="23.140625" style="197" customWidth="1"/>
    <col min="14339" max="14339" width="11" style="197" customWidth="1"/>
    <col min="14340" max="14340" width="8.85546875" style="197" customWidth="1"/>
    <col min="14341" max="14341" width="10.42578125" style="197" customWidth="1"/>
    <col min="14342" max="14342" width="8.5703125" style="197" customWidth="1"/>
    <col min="14343" max="14343" width="9.5703125" style="197" customWidth="1"/>
    <col min="14344" max="14344" width="9.7109375" style="197" customWidth="1"/>
    <col min="14345" max="14345" width="9.85546875" style="197" customWidth="1"/>
    <col min="14346" max="14346" width="10" style="197" customWidth="1"/>
    <col min="14347" max="14347" width="10.7109375" style="197" customWidth="1"/>
    <col min="14348" max="14348" width="10.140625" style="197" customWidth="1"/>
    <col min="14349" max="14349" width="16.5703125" style="197" customWidth="1"/>
    <col min="14350" max="14350" width="11.140625" style="197" customWidth="1"/>
    <col min="14351" max="14351" width="9.28515625" style="197" customWidth="1"/>
    <col min="14352" max="14591" width="16.5703125" style="197"/>
    <col min="14592" max="14592" width="3.7109375" style="197" customWidth="1"/>
    <col min="14593" max="14593" width="10.42578125" style="197" customWidth="1"/>
    <col min="14594" max="14594" width="23.140625" style="197" customWidth="1"/>
    <col min="14595" max="14595" width="11" style="197" customWidth="1"/>
    <col min="14596" max="14596" width="8.85546875" style="197" customWidth="1"/>
    <col min="14597" max="14597" width="10.42578125" style="197" customWidth="1"/>
    <col min="14598" max="14598" width="8.5703125" style="197" customWidth="1"/>
    <col min="14599" max="14599" width="9.5703125" style="197" customWidth="1"/>
    <col min="14600" max="14600" width="9.7109375" style="197" customWidth="1"/>
    <col min="14601" max="14601" width="9.85546875" style="197" customWidth="1"/>
    <col min="14602" max="14602" width="10" style="197" customWidth="1"/>
    <col min="14603" max="14603" width="10.7109375" style="197" customWidth="1"/>
    <col min="14604" max="14604" width="10.140625" style="197" customWidth="1"/>
    <col min="14605" max="14605" width="16.5703125" style="197" customWidth="1"/>
    <col min="14606" max="14606" width="11.140625" style="197" customWidth="1"/>
    <col min="14607" max="14607" width="9.28515625" style="197" customWidth="1"/>
    <col min="14608" max="14847" width="16.5703125" style="197"/>
    <col min="14848" max="14848" width="3.7109375" style="197" customWidth="1"/>
    <col min="14849" max="14849" width="10.42578125" style="197" customWidth="1"/>
    <col min="14850" max="14850" width="23.140625" style="197" customWidth="1"/>
    <col min="14851" max="14851" width="11" style="197" customWidth="1"/>
    <col min="14852" max="14852" width="8.85546875" style="197" customWidth="1"/>
    <col min="14853" max="14853" width="10.42578125" style="197" customWidth="1"/>
    <col min="14854" max="14854" width="8.5703125" style="197" customWidth="1"/>
    <col min="14855" max="14855" width="9.5703125" style="197" customWidth="1"/>
    <col min="14856" max="14856" width="9.7109375" style="197" customWidth="1"/>
    <col min="14857" max="14857" width="9.85546875" style="197" customWidth="1"/>
    <col min="14858" max="14858" width="10" style="197" customWidth="1"/>
    <col min="14859" max="14859" width="10.7109375" style="197" customWidth="1"/>
    <col min="14860" max="14860" width="10.140625" style="197" customWidth="1"/>
    <col min="14861" max="14861" width="16.5703125" style="197" customWidth="1"/>
    <col min="14862" max="14862" width="11.140625" style="197" customWidth="1"/>
    <col min="14863" max="14863" width="9.28515625" style="197" customWidth="1"/>
    <col min="14864" max="15103" width="16.5703125" style="197"/>
    <col min="15104" max="15104" width="3.7109375" style="197" customWidth="1"/>
    <col min="15105" max="15105" width="10.42578125" style="197" customWidth="1"/>
    <col min="15106" max="15106" width="23.140625" style="197" customWidth="1"/>
    <col min="15107" max="15107" width="11" style="197" customWidth="1"/>
    <col min="15108" max="15108" width="8.85546875" style="197" customWidth="1"/>
    <col min="15109" max="15109" width="10.42578125" style="197" customWidth="1"/>
    <col min="15110" max="15110" width="8.5703125" style="197" customWidth="1"/>
    <col min="15111" max="15111" width="9.5703125" style="197" customWidth="1"/>
    <col min="15112" max="15112" width="9.7109375" style="197" customWidth="1"/>
    <col min="15113" max="15113" width="9.85546875" style="197" customWidth="1"/>
    <col min="15114" max="15114" width="10" style="197" customWidth="1"/>
    <col min="15115" max="15115" width="10.7109375" style="197" customWidth="1"/>
    <col min="15116" max="15116" width="10.140625" style="197" customWidth="1"/>
    <col min="15117" max="15117" width="16.5703125" style="197" customWidth="1"/>
    <col min="15118" max="15118" width="11.140625" style="197" customWidth="1"/>
    <col min="15119" max="15119" width="9.28515625" style="197" customWidth="1"/>
    <col min="15120" max="15359" width="16.5703125" style="197"/>
    <col min="15360" max="15360" width="3.7109375" style="197" customWidth="1"/>
    <col min="15361" max="15361" width="10.42578125" style="197" customWidth="1"/>
    <col min="15362" max="15362" width="23.140625" style="197" customWidth="1"/>
    <col min="15363" max="15363" width="11" style="197" customWidth="1"/>
    <col min="15364" max="15364" width="8.85546875" style="197" customWidth="1"/>
    <col min="15365" max="15365" width="10.42578125" style="197" customWidth="1"/>
    <col min="15366" max="15366" width="8.5703125" style="197" customWidth="1"/>
    <col min="15367" max="15367" width="9.5703125" style="197" customWidth="1"/>
    <col min="15368" max="15368" width="9.7109375" style="197" customWidth="1"/>
    <col min="15369" max="15369" width="9.85546875" style="197" customWidth="1"/>
    <col min="15370" max="15370" width="10" style="197" customWidth="1"/>
    <col min="15371" max="15371" width="10.7109375" style="197" customWidth="1"/>
    <col min="15372" max="15372" width="10.140625" style="197" customWidth="1"/>
    <col min="15373" max="15373" width="16.5703125" style="197" customWidth="1"/>
    <col min="15374" max="15374" width="11.140625" style="197" customWidth="1"/>
    <col min="15375" max="15375" width="9.28515625" style="197" customWidth="1"/>
    <col min="15376" max="15615" width="16.5703125" style="197"/>
    <col min="15616" max="15616" width="3.7109375" style="197" customWidth="1"/>
    <col min="15617" max="15617" width="10.42578125" style="197" customWidth="1"/>
    <col min="15618" max="15618" width="23.140625" style="197" customWidth="1"/>
    <col min="15619" max="15619" width="11" style="197" customWidth="1"/>
    <col min="15620" max="15620" width="8.85546875" style="197" customWidth="1"/>
    <col min="15621" max="15621" width="10.42578125" style="197" customWidth="1"/>
    <col min="15622" max="15622" width="8.5703125" style="197" customWidth="1"/>
    <col min="15623" max="15623" width="9.5703125" style="197" customWidth="1"/>
    <col min="15624" max="15624" width="9.7109375" style="197" customWidth="1"/>
    <col min="15625" max="15625" width="9.85546875" style="197" customWidth="1"/>
    <col min="15626" max="15626" width="10" style="197" customWidth="1"/>
    <col min="15627" max="15627" width="10.7109375" style="197" customWidth="1"/>
    <col min="15628" max="15628" width="10.140625" style="197" customWidth="1"/>
    <col min="15629" max="15629" width="16.5703125" style="197" customWidth="1"/>
    <col min="15630" max="15630" width="11.140625" style="197" customWidth="1"/>
    <col min="15631" max="15631" width="9.28515625" style="197" customWidth="1"/>
    <col min="15632" max="15871" width="16.5703125" style="197"/>
    <col min="15872" max="15872" width="3.7109375" style="197" customWidth="1"/>
    <col min="15873" max="15873" width="10.42578125" style="197" customWidth="1"/>
    <col min="15874" max="15874" width="23.140625" style="197" customWidth="1"/>
    <col min="15875" max="15875" width="11" style="197" customWidth="1"/>
    <col min="15876" max="15876" width="8.85546875" style="197" customWidth="1"/>
    <col min="15877" max="15877" width="10.42578125" style="197" customWidth="1"/>
    <col min="15878" max="15878" width="8.5703125" style="197" customWidth="1"/>
    <col min="15879" max="15879" width="9.5703125" style="197" customWidth="1"/>
    <col min="15880" max="15880" width="9.7109375" style="197" customWidth="1"/>
    <col min="15881" max="15881" width="9.85546875" style="197" customWidth="1"/>
    <col min="15882" max="15882" width="10" style="197" customWidth="1"/>
    <col min="15883" max="15883" width="10.7109375" style="197" customWidth="1"/>
    <col min="15884" max="15884" width="10.140625" style="197" customWidth="1"/>
    <col min="15885" max="15885" width="16.5703125" style="197" customWidth="1"/>
    <col min="15886" max="15886" width="11.140625" style="197" customWidth="1"/>
    <col min="15887" max="15887" width="9.28515625" style="197" customWidth="1"/>
    <col min="15888" max="16127" width="16.5703125" style="197"/>
    <col min="16128" max="16128" width="3.7109375" style="197" customWidth="1"/>
    <col min="16129" max="16129" width="10.42578125" style="197" customWidth="1"/>
    <col min="16130" max="16130" width="23.140625" style="197" customWidth="1"/>
    <col min="16131" max="16131" width="11" style="197" customWidth="1"/>
    <col min="16132" max="16132" width="8.85546875" style="197" customWidth="1"/>
    <col min="16133" max="16133" width="10.42578125" style="197" customWidth="1"/>
    <col min="16134" max="16134" width="8.5703125" style="197" customWidth="1"/>
    <col min="16135" max="16135" width="9.5703125" style="197" customWidth="1"/>
    <col min="16136" max="16136" width="9.7109375" style="197" customWidth="1"/>
    <col min="16137" max="16137" width="9.85546875" style="197" customWidth="1"/>
    <col min="16138" max="16138" width="10" style="197" customWidth="1"/>
    <col min="16139" max="16139" width="10.7109375" style="197" customWidth="1"/>
    <col min="16140" max="16140" width="10.140625" style="197" customWidth="1"/>
    <col min="16141" max="16141" width="16.5703125" style="197" customWidth="1"/>
    <col min="16142" max="16142" width="11.140625" style="197" customWidth="1"/>
    <col min="16143" max="16143" width="9.28515625" style="197" customWidth="1"/>
    <col min="16144" max="16384" width="16.5703125" style="197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98" customFormat="1" ht="36" customHeight="1" x14ac:dyDescent="0.25">
      <c r="B5" s="116" t="s">
        <v>218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2:17" s="198" customFormat="1" ht="15" customHeight="1" x14ac:dyDescent="0.25">
      <c r="B6" s="214" t="s">
        <v>48</v>
      </c>
      <c r="C6" s="215" t="s">
        <v>184</v>
      </c>
      <c r="D6" s="215"/>
      <c r="E6" s="216" t="s">
        <v>219</v>
      </c>
      <c r="F6" s="216"/>
      <c r="G6" s="215" t="s">
        <v>185</v>
      </c>
      <c r="H6" s="215"/>
      <c r="I6" s="216" t="s">
        <v>186</v>
      </c>
      <c r="J6" s="216"/>
      <c r="K6" s="215" t="s">
        <v>187</v>
      </c>
      <c r="L6" s="215"/>
    </row>
    <row r="7" spans="2:17" s="198" customFormat="1" ht="30" customHeight="1" x14ac:dyDescent="0.25">
      <c r="B7" s="214"/>
      <c r="C7" s="68" t="s">
        <v>284</v>
      </c>
      <c r="D7" s="118" t="s">
        <v>220</v>
      </c>
      <c r="E7" s="46" t="s">
        <v>284</v>
      </c>
      <c r="F7" s="202" t="s">
        <v>220</v>
      </c>
      <c r="G7" s="48" t="s">
        <v>284</v>
      </c>
      <c r="H7" s="118" t="s">
        <v>220</v>
      </c>
      <c r="I7" s="46" t="s">
        <v>284</v>
      </c>
      <c r="J7" s="202" t="s">
        <v>220</v>
      </c>
      <c r="K7" s="48" t="s">
        <v>284</v>
      </c>
      <c r="L7" s="118" t="s">
        <v>220</v>
      </c>
    </row>
    <row r="8" spans="2:17" ht="15" customHeight="1" x14ac:dyDescent="0.25">
      <c r="B8" s="217" t="s">
        <v>27</v>
      </c>
      <c r="C8" s="218">
        <v>47594</v>
      </c>
      <c r="D8" s="58">
        <v>0.3576210692414622</v>
      </c>
      <c r="E8" s="219">
        <v>33845</v>
      </c>
      <c r="F8" s="220">
        <v>0.40947806518740776</v>
      </c>
      <c r="G8" s="218">
        <v>13713</v>
      </c>
      <c r="H8" s="58">
        <v>0.2799314103741809</v>
      </c>
      <c r="I8" s="219">
        <v>22</v>
      </c>
      <c r="J8" s="221">
        <v>4.0665434380776341E-2</v>
      </c>
      <c r="K8" s="218">
        <v>14</v>
      </c>
      <c r="L8" s="58">
        <v>1.5503875968992248E-2</v>
      </c>
      <c r="M8" s="222"/>
      <c r="N8" s="222"/>
    </row>
    <row r="9" spans="2:17" ht="15" customHeight="1" x14ac:dyDescent="0.25">
      <c r="B9" s="217" t="s">
        <v>188</v>
      </c>
      <c r="C9" s="218">
        <v>17</v>
      </c>
      <c r="D9" s="58">
        <v>1.2773791186084082E-4</v>
      </c>
      <c r="E9" s="219">
        <v>0</v>
      </c>
      <c r="F9" s="223">
        <v>0</v>
      </c>
      <c r="G9" s="218">
        <v>0</v>
      </c>
      <c r="H9" s="224">
        <v>0</v>
      </c>
      <c r="I9" s="219">
        <v>0</v>
      </c>
      <c r="J9" s="225" t="s">
        <v>87</v>
      </c>
      <c r="K9" s="218">
        <v>17</v>
      </c>
      <c r="L9" s="58">
        <v>1.8826135105204873E-2</v>
      </c>
      <c r="M9" s="222"/>
      <c r="N9" s="222"/>
    </row>
    <row r="10" spans="2:17" ht="15" customHeight="1" x14ac:dyDescent="0.25">
      <c r="B10" s="217" t="s">
        <v>189</v>
      </c>
      <c r="C10" s="218">
        <v>123</v>
      </c>
      <c r="D10" s="58">
        <v>9.2422136228726001E-4</v>
      </c>
      <c r="E10" s="219">
        <v>18</v>
      </c>
      <c r="F10" s="220">
        <v>2.1777530428049459E-4</v>
      </c>
      <c r="G10" s="218">
        <v>24</v>
      </c>
      <c r="H10" s="58">
        <v>4.899258987078204E-4</v>
      </c>
      <c r="I10" s="219">
        <v>0</v>
      </c>
      <c r="J10" s="225" t="s">
        <v>87</v>
      </c>
      <c r="K10" s="218">
        <v>81</v>
      </c>
      <c r="L10" s="58">
        <v>8.9700996677740868E-2</v>
      </c>
      <c r="M10" s="222"/>
      <c r="N10" s="222"/>
    </row>
    <row r="11" spans="2:17" ht="15" customHeight="1" x14ac:dyDescent="0.25">
      <c r="B11" s="217" t="s">
        <v>28</v>
      </c>
      <c r="C11" s="218">
        <v>39236</v>
      </c>
      <c r="D11" s="58">
        <v>0.29481910057482058</v>
      </c>
      <c r="E11" s="219">
        <v>16581</v>
      </c>
      <c r="F11" s="220">
        <v>0.20060735112638226</v>
      </c>
      <c r="G11" s="218">
        <v>22635</v>
      </c>
      <c r="H11" s="58">
        <v>0.46206136321881314</v>
      </c>
      <c r="I11" s="219">
        <v>0</v>
      </c>
      <c r="J11" s="225" t="s">
        <v>87</v>
      </c>
      <c r="K11" s="218">
        <v>20</v>
      </c>
      <c r="L11" s="58">
        <v>2.2148394241417499E-2</v>
      </c>
      <c r="M11" s="222"/>
      <c r="N11" s="222"/>
    </row>
    <row r="12" spans="2:17" ht="15" customHeight="1" x14ac:dyDescent="0.25">
      <c r="B12" s="217" t="s">
        <v>221</v>
      </c>
      <c r="C12" s="218">
        <v>274</v>
      </c>
      <c r="D12" s="58">
        <v>2.0588345794041404E-3</v>
      </c>
      <c r="E12" s="219">
        <v>234</v>
      </c>
      <c r="F12" s="223">
        <v>0</v>
      </c>
      <c r="G12" s="218">
        <v>0</v>
      </c>
      <c r="H12" s="224">
        <v>0</v>
      </c>
      <c r="I12" s="219">
        <v>0</v>
      </c>
      <c r="J12" s="225" t="s">
        <v>87</v>
      </c>
      <c r="K12" s="218">
        <v>40</v>
      </c>
      <c r="L12" s="58">
        <v>4.4296788482834998E-2</v>
      </c>
      <c r="M12" s="222"/>
      <c r="N12" s="222"/>
    </row>
    <row r="13" spans="2:17" ht="15" customHeight="1" x14ac:dyDescent="0.25">
      <c r="B13" s="217" t="s">
        <v>191</v>
      </c>
      <c r="C13" s="218">
        <v>1028</v>
      </c>
      <c r="D13" s="58">
        <v>7.7243866701731979E-3</v>
      </c>
      <c r="E13" s="219">
        <v>986</v>
      </c>
      <c r="F13" s="220">
        <v>1.192924722336487E-2</v>
      </c>
      <c r="G13" s="218">
        <v>30</v>
      </c>
      <c r="H13" s="58">
        <v>6.1240737338477561E-4</v>
      </c>
      <c r="I13" s="219">
        <v>0</v>
      </c>
      <c r="J13" s="225" t="s">
        <v>87</v>
      </c>
      <c r="K13" s="218">
        <v>12</v>
      </c>
      <c r="L13" s="58">
        <v>1.3289036544850499E-2</v>
      </c>
      <c r="M13" s="222"/>
      <c r="N13" s="222"/>
    </row>
    <row r="14" spans="2:17" ht="15" customHeight="1" x14ac:dyDescent="0.25">
      <c r="B14" s="217" t="s">
        <v>192</v>
      </c>
      <c r="C14" s="218">
        <v>51</v>
      </c>
      <c r="D14" s="58">
        <v>3.8321373558252244E-4</v>
      </c>
      <c r="E14" s="219">
        <v>0</v>
      </c>
      <c r="F14" s="223">
        <v>4</v>
      </c>
      <c r="G14" s="218">
        <v>4</v>
      </c>
      <c r="H14" s="224">
        <v>0</v>
      </c>
      <c r="I14" s="219">
        <v>0</v>
      </c>
      <c r="J14" s="225" t="s">
        <v>87</v>
      </c>
      <c r="K14" s="218">
        <v>47</v>
      </c>
      <c r="L14" s="58">
        <v>5.2048726467331122E-2</v>
      </c>
      <c r="M14" s="222"/>
      <c r="N14" s="222"/>
      <c r="O14" s="222"/>
      <c r="P14" s="222"/>
      <c r="Q14" s="222"/>
    </row>
    <row r="15" spans="2:17" ht="15" customHeight="1" x14ac:dyDescent="0.25">
      <c r="B15" s="217" t="s">
        <v>193</v>
      </c>
      <c r="C15" s="218">
        <v>205</v>
      </c>
      <c r="D15" s="58">
        <v>1.5403689371454334E-3</v>
      </c>
      <c r="E15" s="219">
        <v>46</v>
      </c>
      <c r="F15" s="220">
        <v>5.5653688871681948E-4</v>
      </c>
      <c r="G15" s="218">
        <v>16</v>
      </c>
      <c r="H15" s="58">
        <v>3.2661726580521363E-4</v>
      </c>
      <c r="I15" s="219">
        <v>108</v>
      </c>
      <c r="J15" s="221">
        <v>0.19963031423290203</v>
      </c>
      <c r="K15" s="218">
        <v>35</v>
      </c>
      <c r="L15" s="58">
        <v>3.875968992248062E-2</v>
      </c>
      <c r="M15" s="222"/>
      <c r="N15" s="222"/>
      <c r="O15" s="222"/>
      <c r="P15" s="222"/>
      <c r="Q15" s="222"/>
    </row>
    <row r="16" spans="2:17" ht="15" customHeight="1" x14ac:dyDescent="0.25">
      <c r="B16" s="217" t="s">
        <v>194</v>
      </c>
      <c r="C16" s="218">
        <v>1478</v>
      </c>
      <c r="D16" s="58">
        <v>1.1105684337077808E-2</v>
      </c>
      <c r="E16" s="219">
        <v>930</v>
      </c>
      <c r="F16" s="220">
        <v>1.1251724054492221E-2</v>
      </c>
      <c r="G16" s="218">
        <v>443</v>
      </c>
      <c r="H16" s="58">
        <v>9.0432155469818525E-3</v>
      </c>
      <c r="I16" s="219">
        <v>38</v>
      </c>
      <c r="J16" s="221">
        <v>7.0240295748613679E-2</v>
      </c>
      <c r="K16" s="218">
        <v>67</v>
      </c>
      <c r="L16" s="58">
        <v>7.4197120708748621E-2</v>
      </c>
      <c r="M16" s="222"/>
      <c r="N16" s="222"/>
      <c r="O16" s="222"/>
      <c r="P16" s="222"/>
      <c r="Q16" s="222"/>
    </row>
    <row r="17" spans="2:17" ht="15" customHeight="1" x14ac:dyDescent="0.25">
      <c r="B17" s="217" t="s">
        <v>222</v>
      </c>
      <c r="C17" s="218">
        <v>4</v>
      </c>
      <c r="D17" s="58">
        <v>3.0055979261374311E-5</v>
      </c>
      <c r="E17" s="219">
        <v>0</v>
      </c>
      <c r="F17" s="223">
        <v>0</v>
      </c>
      <c r="G17" s="218">
        <v>0</v>
      </c>
      <c r="H17" s="224">
        <v>0</v>
      </c>
      <c r="I17" s="219">
        <v>0</v>
      </c>
      <c r="J17" s="225" t="s">
        <v>87</v>
      </c>
      <c r="K17" s="218">
        <v>4</v>
      </c>
      <c r="L17" s="58">
        <v>4.4296788482834993E-3</v>
      </c>
      <c r="M17" s="222"/>
      <c r="N17" s="222"/>
      <c r="O17" s="222"/>
      <c r="P17" s="222"/>
      <c r="Q17" s="222"/>
    </row>
    <row r="18" spans="2:17" ht="15" customHeight="1" x14ac:dyDescent="0.25">
      <c r="B18" s="217" t="s">
        <v>223</v>
      </c>
      <c r="C18" s="218">
        <v>2317</v>
      </c>
      <c r="D18" s="58">
        <v>1.7409925987151069E-2</v>
      </c>
      <c r="E18" s="219">
        <v>2261</v>
      </c>
      <c r="F18" s="220">
        <v>2.7354997943233237E-2</v>
      </c>
      <c r="G18" s="218">
        <v>0</v>
      </c>
      <c r="H18" s="58">
        <v>0</v>
      </c>
      <c r="I18" s="219">
        <v>15</v>
      </c>
      <c r="J18" s="221">
        <v>2.7726432532347505E-2</v>
      </c>
      <c r="K18" s="218">
        <v>41</v>
      </c>
      <c r="L18" s="58">
        <v>4.5404208194905871E-2</v>
      </c>
      <c r="M18" s="222"/>
      <c r="N18" s="222"/>
      <c r="O18" s="222"/>
      <c r="P18" s="222"/>
      <c r="Q18" s="222"/>
    </row>
    <row r="19" spans="2:17" ht="15" customHeight="1" x14ac:dyDescent="0.25">
      <c r="B19" s="217" t="s">
        <v>224</v>
      </c>
      <c r="C19" s="218">
        <v>80</v>
      </c>
      <c r="D19" s="58">
        <v>6.0111958522748616E-4</v>
      </c>
      <c r="E19" s="219">
        <v>0</v>
      </c>
      <c r="F19" s="223">
        <v>0</v>
      </c>
      <c r="G19" s="218">
        <v>0</v>
      </c>
      <c r="H19" s="226" t="s">
        <v>87</v>
      </c>
      <c r="I19" s="219">
        <v>65</v>
      </c>
      <c r="J19" s="221">
        <v>0.12014787430683918</v>
      </c>
      <c r="K19" s="218">
        <v>15</v>
      </c>
      <c r="L19" s="58">
        <v>1.6611295681063124E-2</v>
      </c>
      <c r="M19" s="222"/>
      <c r="N19" s="222"/>
      <c r="O19" s="222"/>
      <c r="P19" s="222"/>
      <c r="Q19" s="222"/>
    </row>
    <row r="20" spans="2:17" ht="15" customHeight="1" x14ac:dyDescent="0.25">
      <c r="B20" s="217" t="s">
        <v>198</v>
      </c>
      <c r="C20" s="218">
        <v>115</v>
      </c>
      <c r="D20" s="58">
        <v>8.6410940376451136E-4</v>
      </c>
      <c r="E20" s="219">
        <v>16</v>
      </c>
      <c r="F20" s="223">
        <v>0</v>
      </c>
      <c r="G20" s="218">
        <v>0</v>
      </c>
      <c r="H20" s="226" t="s">
        <v>87</v>
      </c>
      <c r="I20" s="219">
        <v>0</v>
      </c>
      <c r="J20" s="225" t="s">
        <v>87</v>
      </c>
      <c r="K20" s="218">
        <v>99</v>
      </c>
      <c r="L20" s="58">
        <v>0.10963455149501661</v>
      </c>
      <c r="M20" s="222"/>
      <c r="N20" s="222"/>
      <c r="O20" s="222"/>
      <c r="P20" s="222"/>
      <c r="Q20" s="222"/>
    </row>
    <row r="21" spans="2:17" ht="15" customHeight="1" x14ac:dyDescent="0.25">
      <c r="B21" s="217" t="s">
        <v>225</v>
      </c>
      <c r="C21" s="218">
        <v>1030</v>
      </c>
      <c r="D21" s="58">
        <v>7.7394146598038852E-3</v>
      </c>
      <c r="E21" s="219">
        <v>752</v>
      </c>
      <c r="F21" s="220">
        <v>9.0981682677184414E-3</v>
      </c>
      <c r="G21" s="218">
        <v>203</v>
      </c>
      <c r="H21" s="58">
        <v>4.1439565599036476E-3</v>
      </c>
      <c r="I21" s="219">
        <v>22</v>
      </c>
      <c r="J21" s="221">
        <v>4.0665434380776341E-2</v>
      </c>
      <c r="K21" s="218">
        <v>53</v>
      </c>
      <c r="L21" s="58">
        <v>5.8693244739756366E-2</v>
      </c>
      <c r="M21" s="222"/>
      <c r="N21" s="222"/>
      <c r="O21" s="222"/>
      <c r="P21" s="222"/>
      <c r="Q21" s="222"/>
    </row>
    <row r="22" spans="2:17" ht="15" customHeight="1" x14ac:dyDescent="0.25">
      <c r="B22" s="217" t="s">
        <v>226</v>
      </c>
      <c r="C22" s="218">
        <v>26</v>
      </c>
      <c r="D22" s="58">
        <v>1.9536386519893303E-4</v>
      </c>
      <c r="E22" s="219">
        <v>0</v>
      </c>
      <c r="F22" s="223">
        <v>0</v>
      </c>
      <c r="G22" s="218">
        <v>0</v>
      </c>
      <c r="H22" s="226" t="s">
        <v>87</v>
      </c>
      <c r="I22" s="219">
        <v>0</v>
      </c>
      <c r="J22" s="225" t="s">
        <v>87</v>
      </c>
      <c r="K22" s="218">
        <v>26</v>
      </c>
      <c r="L22" s="58">
        <v>2.8792912513842746E-2</v>
      </c>
      <c r="M22" s="222"/>
      <c r="N22" s="222"/>
      <c r="O22" s="222"/>
      <c r="P22" s="222"/>
      <c r="Q22" s="222"/>
    </row>
    <row r="23" spans="2:17" ht="15" customHeight="1" x14ac:dyDescent="0.25">
      <c r="B23" s="217" t="s">
        <v>227</v>
      </c>
      <c r="C23" s="218">
        <v>164</v>
      </c>
      <c r="D23" s="58">
        <v>1.2322951497163467E-3</v>
      </c>
      <c r="E23" s="219">
        <v>67</v>
      </c>
      <c r="F23" s="220">
        <v>8.1060807704406317E-4</v>
      </c>
      <c r="G23" s="218">
        <v>34</v>
      </c>
      <c r="H23" s="58">
        <v>6.9406168983607893E-4</v>
      </c>
      <c r="I23" s="219">
        <v>28</v>
      </c>
      <c r="J23" s="221">
        <v>5.1756007393715345E-2</v>
      </c>
      <c r="K23" s="218">
        <v>35</v>
      </c>
      <c r="L23" s="58">
        <v>3.875968992248062E-2</v>
      </c>
      <c r="M23" s="222"/>
      <c r="N23" s="222"/>
      <c r="O23" s="222"/>
      <c r="P23" s="222"/>
      <c r="Q23" s="222"/>
    </row>
    <row r="24" spans="2:17" ht="15" customHeight="1" x14ac:dyDescent="0.25">
      <c r="B24" s="217" t="s">
        <v>29</v>
      </c>
      <c r="C24" s="218">
        <v>21251</v>
      </c>
      <c r="D24" s="58">
        <v>0.15967990382086636</v>
      </c>
      <c r="E24" s="219">
        <v>15626</v>
      </c>
      <c r="F24" s="220">
        <v>0.18905316137150047</v>
      </c>
      <c r="G24" s="218">
        <v>5625</v>
      </c>
      <c r="H24" s="58">
        <v>0.11482638250964541</v>
      </c>
      <c r="I24" s="219">
        <v>0</v>
      </c>
      <c r="J24" s="225" t="s">
        <v>87</v>
      </c>
      <c r="K24" s="218">
        <v>0</v>
      </c>
      <c r="L24" s="105" t="s">
        <v>87</v>
      </c>
      <c r="M24" s="222"/>
      <c r="N24" s="222"/>
      <c r="O24" s="222"/>
      <c r="P24" s="222"/>
      <c r="Q24" s="222"/>
    </row>
    <row r="25" spans="2:17" ht="15" customHeight="1" x14ac:dyDescent="0.25">
      <c r="B25" s="217" t="s">
        <v>202</v>
      </c>
      <c r="C25" s="218">
        <v>1910</v>
      </c>
      <c r="D25" s="58">
        <v>1.4351730097306233E-2</v>
      </c>
      <c r="E25" s="219">
        <v>1355</v>
      </c>
      <c r="F25" s="220">
        <v>1.6393640961115008E-2</v>
      </c>
      <c r="G25" s="218">
        <v>342</v>
      </c>
      <c r="H25" s="58">
        <v>6.9814440565864411E-3</v>
      </c>
      <c r="I25" s="219">
        <v>90</v>
      </c>
      <c r="J25" s="221">
        <v>0.16635859519408502</v>
      </c>
      <c r="K25" s="218">
        <v>123</v>
      </c>
      <c r="L25" s="58">
        <v>0.13621262458471761</v>
      </c>
      <c r="M25" s="222"/>
      <c r="N25" s="222"/>
      <c r="O25" s="222"/>
      <c r="P25" s="222"/>
      <c r="Q25" s="222"/>
    </row>
    <row r="26" spans="2:17" ht="15" customHeight="1" x14ac:dyDescent="0.25">
      <c r="B26" s="217" t="s">
        <v>203</v>
      </c>
      <c r="C26" s="218">
        <v>77</v>
      </c>
      <c r="D26" s="58">
        <v>5.7857760078145544E-4</v>
      </c>
      <c r="E26" s="219">
        <v>21</v>
      </c>
      <c r="F26" s="220">
        <v>2.5407118832724369E-4</v>
      </c>
      <c r="G26" s="218">
        <v>7</v>
      </c>
      <c r="H26" s="58">
        <v>1.4289505378978096E-4</v>
      </c>
      <c r="I26" s="219">
        <v>20</v>
      </c>
      <c r="J26" s="221">
        <v>3.6968576709796676E-2</v>
      </c>
      <c r="K26" s="218">
        <v>29</v>
      </c>
      <c r="L26" s="58">
        <v>3.2115171650055369E-2</v>
      </c>
      <c r="M26" s="222"/>
      <c r="N26" s="222"/>
      <c r="O26" s="222"/>
      <c r="P26" s="222"/>
      <c r="Q26" s="222"/>
    </row>
    <row r="27" spans="2:17" ht="15" customHeight="1" x14ac:dyDescent="0.25">
      <c r="B27" s="217" t="s">
        <v>204</v>
      </c>
      <c r="C27" s="218">
        <v>38</v>
      </c>
      <c r="D27" s="58">
        <v>2.8553180298305592E-4</v>
      </c>
      <c r="E27" s="219">
        <v>0</v>
      </c>
      <c r="F27" s="223">
        <v>9</v>
      </c>
      <c r="G27" s="218">
        <v>9</v>
      </c>
      <c r="H27" s="226" t="s">
        <v>87</v>
      </c>
      <c r="I27" s="219">
        <v>16</v>
      </c>
      <c r="J27" s="221">
        <v>2.9574861367837338E-2</v>
      </c>
      <c r="K27" s="218">
        <v>13</v>
      </c>
      <c r="L27" s="58">
        <v>1.4396456256921373E-2</v>
      </c>
      <c r="M27" s="222"/>
      <c r="N27" s="222"/>
      <c r="O27" s="222"/>
      <c r="P27" s="222"/>
      <c r="Q27" s="222"/>
    </row>
    <row r="28" spans="2:17" ht="15" customHeight="1" x14ac:dyDescent="0.25">
      <c r="B28" s="217" t="s">
        <v>205</v>
      </c>
      <c r="C28" s="218">
        <v>4621</v>
      </c>
      <c r="D28" s="58">
        <v>3.4722170041702673E-2</v>
      </c>
      <c r="E28" s="219">
        <v>1702</v>
      </c>
      <c r="F28" s="220">
        <v>2.0591864882522321E-2</v>
      </c>
      <c r="G28" s="218">
        <v>2859</v>
      </c>
      <c r="H28" s="58">
        <v>5.8362422683569108E-2</v>
      </c>
      <c r="I28" s="219">
        <v>32</v>
      </c>
      <c r="J28" s="225" t="s">
        <v>87</v>
      </c>
      <c r="K28" s="218">
        <v>28</v>
      </c>
      <c r="L28" s="58">
        <v>3.1007751937984496E-2</v>
      </c>
      <c r="M28" s="222"/>
      <c r="N28" s="222"/>
      <c r="O28" s="222"/>
      <c r="P28" s="222"/>
      <c r="Q28" s="222"/>
    </row>
    <row r="29" spans="2:17" ht="15" customHeight="1" x14ac:dyDescent="0.25">
      <c r="B29" s="217" t="s">
        <v>228</v>
      </c>
      <c r="C29" s="218">
        <v>2738</v>
      </c>
      <c r="D29" s="58">
        <v>2.0573317804410716E-2</v>
      </c>
      <c r="E29" s="219">
        <v>2720</v>
      </c>
      <c r="F29" s="220">
        <v>3.2908268202385849E-2</v>
      </c>
      <c r="G29" s="218">
        <v>10</v>
      </c>
      <c r="H29" s="58">
        <v>2.0413579112825851E-4</v>
      </c>
      <c r="I29" s="219">
        <v>0</v>
      </c>
      <c r="J29" s="225" t="s">
        <v>87</v>
      </c>
      <c r="K29" s="218">
        <v>8</v>
      </c>
      <c r="L29" s="58">
        <v>8.8593576965669985E-3</v>
      </c>
      <c r="M29" s="222"/>
      <c r="N29" s="222"/>
      <c r="O29" s="222"/>
      <c r="P29" s="222"/>
      <c r="Q29" s="222"/>
    </row>
    <row r="30" spans="2:17" ht="15" customHeight="1" x14ac:dyDescent="0.25">
      <c r="B30" s="217" t="s">
        <v>207</v>
      </c>
      <c r="C30" s="218">
        <v>810</v>
      </c>
      <c r="D30" s="58">
        <v>6.0863358004282974E-3</v>
      </c>
      <c r="E30" s="219">
        <v>804</v>
      </c>
      <c r="F30" s="220">
        <v>9.727296924528759E-3</v>
      </c>
      <c r="G30" s="218">
        <v>6</v>
      </c>
      <c r="H30" s="58">
        <v>1.224814746769551E-4</v>
      </c>
      <c r="I30" s="219">
        <v>0</v>
      </c>
      <c r="J30" s="225" t="s">
        <v>87</v>
      </c>
      <c r="K30" s="218">
        <v>0</v>
      </c>
      <c r="L30" s="105" t="s">
        <v>87</v>
      </c>
      <c r="M30" s="222"/>
      <c r="N30" s="222"/>
      <c r="O30" s="222"/>
      <c r="P30" s="222"/>
      <c r="Q30" s="222"/>
    </row>
    <row r="31" spans="2:17" ht="15" customHeight="1" x14ac:dyDescent="0.25">
      <c r="B31" s="217" t="s">
        <v>208</v>
      </c>
      <c r="C31" s="218">
        <v>7191</v>
      </c>
      <c r="D31" s="58">
        <v>5.4033136717135666E-2</v>
      </c>
      <c r="E31" s="219">
        <v>4459</v>
      </c>
      <c r="F31" s="220">
        <v>5.3947782321484741E-2</v>
      </c>
      <c r="G31" s="218">
        <v>2732</v>
      </c>
      <c r="H31" s="58">
        <v>5.5769898136240226E-2</v>
      </c>
      <c r="I31" s="219">
        <v>0</v>
      </c>
      <c r="J31" s="225" t="s">
        <v>87</v>
      </c>
      <c r="K31" s="218">
        <v>0</v>
      </c>
      <c r="L31" s="105" t="s">
        <v>87</v>
      </c>
      <c r="M31" s="222"/>
      <c r="N31" s="222"/>
      <c r="O31" s="222"/>
      <c r="P31" s="222"/>
      <c r="Q31" s="222"/>
    </row>
    <row r="32" spans="2:17" ht="15" customHeight="1" x14ac:dyDescent="0.25">
      <c r="B32" s="217" t="s">
        <v>229</v>
      </c>
      <c r="C32" s="218">
        <v>18</v>
      </c>
      <c r="D32" s="58">
        <v>1.352519066761844E-4</v>
      </c>
      <c r="E32" s="219">
        <v>14</v>
      </c>
      <c r="F32" s="220">
        <v>1.6938079221816247E-4</v>
      </c>
      <c r="G32" s="218">
        <v>0</v>
      </c>
      <c r="H32" s="226" t="s">
        <v>87</v>
      </c>
      <c r="I32" s="219">
        <v>0</v>
      </c>
      <c r="J32" s="225" t="s">
        <v>87</v>
      </c>
      <c r="K32" s="218">
        <v>4</v>
      </c>
      <c r="L32" s="58">
        <v>4.4296788482834993E-3</v>
      </c>
      <c r="M32" s="222"/>
      <c r="N32" s="222"/>
      <c r="O32" s="222"/>
      <c r="P32" s="222"/>
      <c r="Q32" s="222"/>
    </row>
    <row r="33" spans="2:17" ht="15" customHeight="1" x14ac:dyDescent="0.25">
      <c r="B33" s="217" t="s">
        <v>210</v>
      </c>
      <c r="C33" s="218">
        <v>143</v>
      </c>
      <c r="D33" s="58">
        <v>1.0745012585941316E-3</v>
      </c>
      <c r="E33" s="219">
        <v>98</v>
      </c>
      <c r="F33" s="220">
        <v>1.1856655455271372E-3</v>
      </c>
      <c r="G33" s="218">
        <v>10</v>
      </c>
      <c r="H33" s="58">
        <v>2.0413579112825851E-4</v>
      </c>
      <c r="I33" s="219">
        <v>24</v>
      </c>
      <c r="J33" s="225" t="s">
        <v>87</v>
      </c>
      <c r="K33" s="218">
        <v>11</v>
      </c>
      <c r="L33" s="105" t="s">
        <v>87</v>
      </c>
      <c r="M33" s="222"/>
      <c r="N33" s="222"/>
      <c r="O33" s="222"/>
      <c r="P33" s="222"/>
      <c r="Q33" s="222"/>
    </row>
    <row r="34" spans="2:17" ht="15" customHeight="1" x14ac:dyDescent="0.25">
      <c r="B34" s="217" t="s">
        <v>211</v>
      </c>
      <c r="C34" s="218">
        <v>306</v>
      </c>
      <c r="D34" s="58">
        <v>2.2992824134951345E-3</v>
      </c>
      <c r="E34" s="219">
        <v>0</v>
      </c>
      <c r="F34" s="220">
        <v>0</v>
      </c>
      <c r="G34" s="218">
        <v>272</v>
      </c>
      <c r="H34" s="58">
        <v>5.5524935186886315E-3</v>
      </c>
      <c r="I34" s="219">
        <v>0</v>
      </c>
      <c r="J34" s="225" t="s">
        <v>87</v>
      </c>
      <c r="K34" s="218">
        <v>34</v>
      </c>
      <c r="L34" s="58">
        <v>3.7652270210409747E-2</v>
      </c>
      <c r="M34" s="222"/>
      <c r="N34" s="222"/>
      <c r="O34" s="222"/>
      <c r="P34" s="222"/>
      <c r="Q34" s="222"/>
    </row>
    <row r="35" spans="2:17" ht="15" customHeight="1" x14ac:dyDescent="0.25">
      <c r="B35" s="217" t="s">
        <v>212</v>
      </c>
      <c r="C35" s="218">
        <v>33</v>
      </c>
      <c r="D35" s="58">
        <v>2.4796182890633804E-4</v>
      </c>
      <c r="E35" s="219">
        <v>0</v>
      </c>
      <c r="F35" s="220">
        <v>0</v>
      </c>
      <c r="G35" s="218">
        <v>0</v>
      </c>
      <c r="H35" s="226" t="s">
        <v>87</v>
      </c>
      <c r="I35" s="219">
        <v>21</v>
      </c>
      <c r="J35" s="221">
        <v>3.8817005545286505E-2</v>
      </c>
      <c r="K35" s="218">
        <v>12</v>
      </c>
      <c r="L35" s="105" t="s">
        <v>87</v>
      </c>
      <c r="M35" s="222"/>
      <c r="N35" s="222"/>
      <c r="O35" s="222"/>
      <c r="P35" s="222"/>
      <c r="Q35" s="222"/>
    </row>
    <row r="36" spans="2:17" ht="15" customHeight="1" x14ac:dyDescent="0.25">
      <c r="B36" s="217" t="s">
        <v>213</v>
      </c>
      <c r="C36" s="218">
        <v>16</v>
      </c>
      <c r="D36" s="58">
        <v>1.2022391704549724E-4</v>
      </c>
      <c r="E36" s="219">
        <v>0</v>
      </c>
      <c r="F36" s="220">
        <v>0</v>
      </c>
      <c r="G36" s="218">
        <v>7</v>
      </c>
      <c r="H36" s="58">
        <v>1.4289505378978096E-4</v>
      </c>
      <c r="I36" s="219">
        <v>0</v>
      </c>
      <c r="J36" s="225" t="s">
        <v>87</v>
      </c>
      <c r="K36" s="218">
        <v>9</v>
      </c>
      <c r="L36" s="58">
        <v>9.9667774086378731E-3</v>
      </c>
      <c r="M36" s="222"/>
      <c r="N36" s="222"/>
      <c r="O36" s="222"/>
      <c r="P36" s="222"/>
      <c r="Q36" s="222"/>
    </row>
    <row r="37" spans="2:17" ht="15" customHeight="1" x14ac:dyDescent="0.25">
      <c r="B37" s="217" t="s">
        <v>230</v>
      </c>
      <c r="C37" s="218">
        <v>12</v>
      </c>
      <c r="D37" s="58">
        <v>9.0167937784122932E-5</v>
      </c>
      <c r="E37" s="219">
        <v>0</v>
      </c>
      <c r="F37" s="220">
        <v>0</v>
      </c>
      <c r="G37" s="218">
        <v>0</v>
      </c>
      <c r="H37" s="226" t="s">
        <v>87</v>
      </c>
      <c r="I37" s="219">
        <v>0</v>
      </c>
      <c r="J37" s="225" t="s">
        <v>87</v>
      </c>
      <c r="K37" s="218">
        <v>12</v>
      </c>
      <c r="L37" s="58">
        <v>1.3289036544850499E-2</v>
      </c>
      <c r="M37" s="222"/>
      <c r="N37" s="222"/>
      <c r="O37" s="222"/>
      <c r="P37" s="222"/>
      <c r="Q37" s="222"/>
    </row>
    <row r="38" spans="2:17" ht="15" customHeight="1" x14ac:dyDescent="0.25">
      <c r="B38" s="217" t="s">
        <v>215</v>
      </c>
      <c r="C38" s="218">
        <v>179</v>
      </c>
      <c r="D38" s="58">
        <v>1.3450050719465004E-3</v>
      </c>
      <c r="E38" s="219">
        <v>119</v>
      </c>
      <c r="F38" s="220">
        <v>1.439736733854381E-3</v>
      </c>
      <c r="G38" s="218">
        <v>6</v>
      </c>
      <c r="H38" s="58">
        <v>1.224814746769551E-4</v>
      </c>
      <c r="I38" s="219">
        <v>40</v>
      </c>
      <c r="J38" s="221">
        <v>7.3937153419593352E-2</v>
      </c>
      <c r="K38" s="218">
        <v>14</v>
      </c>
      <c r="L38" s="58">
        <v>1.5503875968992248E-2</v>
      </c>
      <c r="M38" s="222"/>
      <c r="N38" s="222"/>
      <c r="O38" s="222"/>
      <c r="P38" s="222"/>
      <c r="Q38" s="222"/>
    </row>
    <row r="39" spans="2:17" ht="15" customHeight="1" x14ac:dyDescent="0.25">
      <c r="B39" s="209" t="s">
        <v>231</v>
      </c>
      <c r="C39" s="227">
        <v>133085</v>
      </c>
      <c r="D39" s="228">
        <v>1</v>
      </c>
      <c r="E39" s="227">
        <v>82654</v>
      </c>
      <c r="F39" s="228">
        <v>1</v>
      </c>
      <c r="G39" s="227">
        <v>48987</v>
      </c>
      <c r="H39" s="229">
        <v>1</v>
      </c>
      <c r="I39" s="227">
        <v>541</v>
      </c>
      <c r="J39" s="229">
        <v>1</v>
      </c>
      <c r="K39" s="227">
        <v>903</v>
      </c>
      <c r="L39" s="228">
        <v>1</v>
      </c>
    </row>
    <row r="40" spans="2:17" ht="30" customHeight="1" x14ac:dyDescent="0.25">
      <c r="B40" s="230" t="s">
        <v>232</v>
      </c>
      <c r="C40" s="230"/>
      <c r="D40" s="230"/>
      <c r="E40" s="230"/>
      <c r="F40" s="230"/>
      <c r="G40" s="230"/>
      <c r="H40" s="230"/>
      <c r="I40" s="230"/>
      <c r="J40" s="230"/>
      <c r="K40" s="230"/>
      <c r="L40" s="230"/>
    </row>
    <row r="41" spans="2:17" x14ac:dyDescent="0.25">
      <c r="B41" s="231" t="s">
        <v>233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30.7109375" style="197" bestFit="1" customWidth="1"/>
    <col min="2" max="2" width="21.7109375" style="197" customWidth="1"/>
    <col min="3" max="4" width="11.7109375" style="246" customWidth="1"/>
    <col min="5" max="5" width="9.7109375" style="197" customWidth="1"/>
    <col min="6" max="6" width="21.7109375" style="197" customWidth="1"/>
    <col min="7" max="8" width="11.7109375" style="246" customWidth="1"/>
    <col min="9" max="9" width="6.85546875" style="197" customWidth="1"/>
    <col min="10" max="10" width="9.85546875" style="197" customWidth="1"/>
    <col min="11" max="255" width="16.5703125" style="197"/>
    <col min="256" max="257" width="14.28515625" style="197" customWidth="1"/>
    <col min="258" max="258" width="25.7109375" style="197" customWidth="1"/>
    <col min="259" max="259" width="13.85546875" style="197" customWidth="1"/>
    <col min="260" max="260" width="13.7109375" style="197" customWidth="1"/>
    <col min="261" max="263" width="9.7109375" style="197" customWidth="1"/>
    <col min="264" max="511" width="16.5703125" style="197"/>
    <col min="512" max="513" width="14.28515625" style="197" customWidth="1"/>
    <col min="514" max="514" width="25.7109375" style="197" customWidth="1"/>
    <col min="515" max="515" width="13.85546875" style="197" customWidth="1"/>
    <col min="516" max="516" width="13.7109375" style="197" customWidth="1"/>
    <col min="517" max="519" width="9.7109375" style="197" customWidth="1"/>
    <col min="520" max="767" width="16.5703125" style="197"/>
    <col min="768" max="769" width="14.28515625" style="197" customWidth="1"/>
    <col min="770" max="770" width="25.7109375" style="197" customWidth="1"/>
    <col min="771" max="771" width="13.85546875" style="197" customWidth="1"/>
    <col min="772" max="772" width="13.7109375" style="197" customWidth="1"/>
    <col min="773" max="775" width="9.7109375" style="197" customWidth="1"/>
    <col min="776" max="1023" width="16.5703125" style="197"/>
    <col min="1024" max="1025" width="14.28515625" style="197" customWidth="1"/>
    <col min="1026" max="1026" width="25.7109375" style="197" customWidth="1"/>
    <col min="1027" max="1027" width="13.85546875" style="197" customWidth="1"/>
    <col min="1028" max="1028" width="13.7109375" style="197" customWidth="1"/>
    <col min="1029" max="1031" width="9.7109375" style="197" customWidth="1"/>
    <col min="1032" max="1279" width="16.5703125" style="197"/>
    <col min="1280" max="1281" width="14.28515625" style="197" customWidth="1"/>
    <col min="1282" max="1282" width="25.7109375" style="197" customWidth="1"/>
    <col min="1283" max="1283" width="13.85546875" style="197" customWidth="1"/>
    <col min="1284" max="1284" width="13.7109375" style="197" customWidth="1"/>
    <col min="1285" max="1287" width="9.7109375" style="197" customWidth="1"/>
    <col min="1288" max="1535" width="16.5703125" style="197"/>
    <col min="1536" max="1537" width="14.28515625" style="197" customWidth="1"/>
    <col min="1538" max="1538" width="25.7109375" style="197" customWidth="1"/>
    <col min="1539" max="1539" width="13.85546875" style="197" customWidth="1"/>
    <col min="1540" max="1540" width="13.7109375" style="197" customWidth="1"/>
    <col min="1541" max="1543" width="9.7109375" style="197" customWidth="1"/>
    <col min="1544" max="1791" width="16.5703125" style="197"/>
    <col min="1792" max="1793" width="14.28515625" style="197" customWidth="1"/>
    <col min="1794" max="1794" width="25.7109375" style="197" customWidth="1"/>
    <col min="1795" max="1795" width="13.85546875" style="197" customWidth="1"/>
    <col min="1796" max="1796" width="13.7109375" style="197" customWidth="1"/>
    <col min="1797" max="1799" width="9.7109375" style="197" customWidth="1"/>
    <col min="1800" max="2047" width="16.5703125" style="197"/>
    <col min="2048" max="2049" width="14.28515625" style="197" customWidth="1"/>
    <col min="2050" max="2050" width="25.7109375" style="197" customWidth="1"/>
    <col min="2051" max="2051" width="13.85546875" style="197" customWidth="1"/>
    <col min="2052" max="2052" width="13.7109375" style="197" customWidth="1"/>
    <col min="2053" max="2055" width="9.7109375" style="197" customWidth="1"/>
    <col min="2056" max="2303" width="16.5703125" style="197"/>
    <col min="2304" max="2305" width="14.28515625" style="197" customWidth="1"/>
    <col min="2306" max="2306" width="25.7109375" style="197" customWidth="1"/>
    <col min="2307" max="2307" width="13.85546875" style="197" customWidth="1"/>
    <col min="2308" max="2308" width="13.7109375" style="197" customWidth="1"/>
    <col min="2309" max="2311" width="9.7109375" style="197" customWidth="1"/>
    <col min="2312" max="2559" width="16.5703125" style="197"/>
    <col min="2560" max="2561" width="14.28515625" style="197" customWidth="1"/>
    <col min="2562" max="2562" width="25.7109375" style="197" customWidth="1"/>
    <col min="2563" max="2563" width="13.85546875" style="197" customWidth="1"/>
    <col min="2564" max="2564" width="13.7109375" style="197" customWidth="1"/>
    <col min="2565" max="2567" width="9.7109375" style="197" customWidth="1"/>
    <col min="2568" max="2815" width="16.5703125" style="197"/>
    <col min="2816" max="2817" width="14.28515625" style="197" customWidth="1"/>
    <col min="2818" max="2818" width="25.7109375" style="197" customWidth="1"/>
    <col min="2819" max="2819" width="13.85546875" style="197" customWidth="1"/>
    <col min="2820" max="2820" width="13.7109375" style="197" customWidth="1"/>
    <col min="2821" max="2823" width="9.7109375" style="197" customWidth="1"/>
    <col min="2824" max="3071" width="16.5703125" style="197"/>
    <col min="3072" max="3073" width="14.28515625" style="197" customWidth="1"/>
    <col min="3074" max="3074" width="25.7109375" style="197" customWidth="1"/>
    <col min="3075" max="3075" width="13.85546875" style="197" customWidth="1"/>
    <col min="3076" max="3076" width="13.7109375" style="197" customWidth="1"/>
    <col min="3077" max="3079" width="9.7109375" style="197" customWidth="1"/>
    <col min="3080" max="3327" width="16.5703125" style="197"/>
    <col min="3328" max="3329" width="14.28515625" style="197" customWidth="1"/>
    <col min="3330" max="3330" width="25.7109375" style="197" customWidth="1"/>
    <col min="3331" max="3331" width="13.85546875" style="197" customWidth="1"/>
    <col min="3332" max="3332" width="13.7109375" style="197" customWidth="1"/>
    <col min="3333" max="3335" width="9.7109375" style="197" customWidth="1"/>
    <col min="3336" max="3583" width="16.5703125" style="197"/>
    <col min="3584" max="3585" width="14.28515625" style="197" customWidth="1"/>
    <col min="3586" max="3586" width="25.7109375" style="197" customWidth="1"/>
    <col min="3587" max="3587" width="13.85546875" style="197" customWidth="1"/>
    <col min="3588" max="3588" width="13.7109375" style="197" customWidth="1"/>
    <col min="3589" max="3591" width="9.7109375" style="197" customWidth="1"/>
    <col min="3592" max="3839" width="16.5703125" style="197"/>
    <col min="3840" max="3841" width="14.28515625" style="197" customWidth="1"/>
    <col min="3842" max="3842" width="25.7109375" style="197" customWidth="1"/>
    <col min="3843" max="3843" width="13.85546875" style="197" customWidth="1"/>
    <col min="3844" max="3844" width="13.7109375" style="197" customWidth="1"/>
    <col min="3845" max="3847" width="9.7109375" style="197" customWidth="1"/>
    <col min="3848" max="4095" width="16.5703125" style="197"/>
    <col min="4096" max="4097" width="14.28515625" style="197" customWidth="1"/>
    <col min="4098" max="4098" width="25.7109375" style="197" customWidth="1"/>
    <col min="4099" max="4099" width="13.85546875" style="197" customWidth="1"/>
    <col min="4100" max="4100" width="13.7109375" style="197" customWidth="1"/>
    <col min="4101" max="4103" width="9.7109375" style="197" customWidth="1"/>
    <col min="4104" max="4351" width="16.5703125" style="197"/>
    <col min="4352" max="4353" width="14.28515625" style="197" customWidth="1"/>
    <col min="4354" max="4354" width="25.7109375" style="197" customWidth="1"/>
    <col min="4355" max="4355" width="13.85546875" style="197" customWidth="1"/>
    <col min="4356" max="4356" width="13.7109375" style="197" customWidth="1"/>
    <col min="4357" max="4359" width="9.7109375" style="197" customWidth="1"/>
    <col min="4360" max="4607" width="16.5703125" style="197"/>
    <col min="4608" max="4609" width="14.28515625" style="197" customWidth="1"/>
    <col min="4610" max="4610" width="25.7109375" style="197" customWidth="1"/>
    <col min="4611" max="4611" width="13.85546875" style="197" customWidth="1"/>
    <col min="4612" max="4612" width="13.7109375" style="197" customWidth="1"/>
    <col min="4613" max="4615" width="9.7109375" style="197" customWidth="1"/>
    <col min="4616" max="4863" width="16.5703125" style="197"/>
    <col min="4864" max="4865" width="14.28515625" style="197" customWidth="1"/>
    <col min="4866" max="4866" width="25.7109375" style="197" customWidth="1"/>
    <col min="4867" max="4867" width="13.85546875" style="197" customWidth="1"/>
    <col min="4868" max="4868" width="13.7109375" style="197" customWidth="1"/>
    <col min="4869" max="4871" width="9.7109375" style="197" customWidth="1"/>
    <col min="4872" max="5119" width="16.5703125" style="197"/>
    <col min="5120" max="5121" width="14.28515625" style="197" customWidth="1"/>
    <col min="5122" max="5122" width="25.7109375" style="197" customWidth="1"/>
    <col min="5123" max="5123" width="13.85546875" style="197" customWidth="1"/>
    <col min="5124" max="5124" width="13.7109375" style="197" customWidth="1"/>
    <col min="5125" max="5127" width="9.7109375" style="197" customWidth="1"/>
    <col min="5128" max="5375" width="16.5703125" style="197"/>
    <col min="5376" max="5377" width="14.28515625" style="197" customWidth="1"/>
    <col min="5378" max="5378" width="25.7109375" style="197" customWidth="1"/>
    <col min="5379" max="5379" width="13.85546875" style="197" customWidth="1"/>
    <col min="5380" max="5380" width="13.7109375" style="197" customWidth="1"/>
    <col min="5381" max="5383" width="9.7109375" style="197" customWidth="1"/>
    <col min="5384" max="5631" width="16.5703125" style="197"/>
    <col min="5632" max="5633" width="14.28515625" style="197" customWidth="1"/>
    <col min="5634" max="5634" width="25.7109375" style="197" customWidth="1"/>
    <col min="5635" max="5635" width="13.85546875" style="197" customWidth="1"/>
    <col min="5636" max="5636" width="13.7109375" style="197" customWidth="1"/>
    <col min="5637" max="5639" width="9.7109375" style="197" customWidth="1"/>
    <col min="5640" max="5887" width="16.5703125" style="197"/>
    <col min="5888" max="5889" width="14.28515625" style="197" customWidth="1"/>
    <col min="5890" max="5890" width="25.7109375" style="197" customWidth="1"/>
    <col min="5891" max="5891" width="13.85546875" style="197" customWidth="1"/>
    <col min="5892" max="5892" width="13.7109375" style="197" customWidth="1"/>
    <col min="5893" max="5895" width="9.7109375" style="197" customWidth="1"/>
    <col min="5896" max="6143" width="16.5703125" style="197"/>
    <col min="6144" max="6145" width="14.28515625" style="197" customWidth="1"/>
    <col min="6146" max="6146" width="25.7109375" style="197" customWidth="1"/>
    <col min="6147" max="6147" width="13.85546875" style="197" customWidth="1"/>
    <col min="6148" max="6148" width="13.7109375" style="197" customWidth="1"/>
    <col min="6149" max="6151" width="9.7109375" style="197" customWidth="1"/>
    <col min="6152" max="6399" width="16.5703125" style="197"/>
    <col min="6400" max="6401" width="14.28515625" style="197" customWidth="1"/>
    <col min="6402" max="6402" width="25.7109375" style="197" customWidth="1"/>
    <col min="6403" max="6403" width="13.85546875" style="197" customWidth="1"/>
    <col min="6404" max="6404" width="13.7109375" style="197" customWidth="1"/>
    <col min="6405" max="6407" width="9.7109375" style="197" customWidth="1"/>
    <col min="6408" max="6655" width="16.5703125" style="197"/>
    <col min="6656" max="6657" width="14.28515625" style="197" customWidth="1"/>
    <col min="6658" max="6658" width="25.7109375" style="197" customWidth="1"/>
    <col min="6659" max="6659" width="13.85546875" style="197" customWidth="1"/>
    <col min="6660" max="6660" width="13.7109375" style="197" customWidth="1"/>
    <col min="6661" max="6663" width="9.7109375" style="197" customWidth="1"/>
    <col min="6664" max="6911" width="16.5703125" style="197"/>
    <col min="6912" max="6913" width="14.28515625" style="197" customWidth="1"/>
    <col min="6914" max="6914" width="25.7109375" style="197" customWidth="1"/>
    <col min="6915" max="6915" width="13.85546875" style="197" customWidth="1"/>
    <col min="6916" max="6916" width="13.7109375" style="197" customWidth="1"/>
    <col min="6917" max="6919" width="9.7109375" style="197" customWidth="1"/>
    <col min="6920" max="7167" width="16.5703125" style="197"/>
    <col min="7168" max="7169" width="14.28515625" style="197" customWidth="1"/>
    <col min="7170" max="7170" width="25.7109375" style="197" customWidth="1"/>
    <col min="7171" max="7171" width="13.85546875" style="197" customWidth="1"/>
    <col min="7172" max="7172" width="13.7109375" style="197" customWidth="1"/>
    <col min="7173" max="7175" width="9.7109375" style="197" customWidth="1"/>
    <col min="7176" max="7423" width="16.5703125" style="197"/>
    <col min="7424" max="7425" width="14.28515625" style="197" customWidth="1"/>
    <col min="7426" max="7426" width="25.7109375" style="197" customWidth="1"/>
    <col min="7427" max="7427" width="13.85546875" style="197" customWidth="1"/>
    <col min="7428" max="7428" width="13.7109375" style="197" customWidth="1"/>
    <col min="7429" max="7431" width="9.7109375" style="197" customWidth="1"/>
    <col min="7432" max="7679" width="16.5703125" style="197"/>
    <col min="7680" max="7681" width="14.28515625" style="197" customWidth="1"/>
    <col min="7682" max="7682" width="25.7109375" style="197" customWidth="1"/>
    <col min="7683" max="7683" width="13.85546875" style="197" customWidth="1"/>
    <col min="7684" max="7684" width="13.7109375" style="197" customWidth="1"/>
    <col min="7685" max="7687" width="9.7109375" style="197" customWidth="1"/>
    <col min="7688" max="7935" width="16.5703125" style="197"/>
    <col min="7936" max="7937" width="14.28515625" style="197" customWidth="1"/>
    <col min="7938" max="7938" width="25.7109375" style="197" customWidth="1"/>
    <col min="7939" max="7939" width="13.85546875" style="197" customWidth="1"/>
    <col min="7940" max="7940" width="13.7109375" style="197" customWidth="1"/>
    <col min="7941" max="7943" width="9.7109375" style="197" customWidth="1"/>
    <col min="7944" max="8191" width="16.5703125" style="197"/>
    <col min="8192" max="8193" width="14.28515625" style="197" customWidth="1"/>
    <col min="8194" max="8194" width="25.7109375" style="197" customWidth="1"/>
    <col min="8195" max="8195" width="13.85546875" style="197" customWidth="1"/>
    <col min="8196" max="8196" width="13.7109375" style="197" customWidth="1"/>
    <col min="8197" max="8199" width="9.7109375" style="197" customWidth="1"/>
    <col min="8200" max="8447" width="16.5703125" style="197"/>
    <col min="8448" max="8449" width="14.28515625" style="197" customWidth="1"/>
    <col min="8450" max="8450" width="25.7109375" style="197" customWidth="1"/>
    <col min="8451" max="8451" width="13.85546875" style="197" customWidth="1"/>
    <col min="8452" max="8452" width="13.7109375" style="197" customWidth="1"/>
    <col min="8453" max="8455" width="9.7109375" style="197" customWidth="1"/>
    <col min="8456" max="8703" width="16.5703125" style="197"/>
    <col min="8704" max="8705" width="14.28515625" style="197" customWidth="1"/>
    <col min="8706" max="8706" width="25.7109375" style="197" customWidth="1"/>
    <col min="8707" max="8707" width="13.85546875" style="197" customWidth="1"/>
    <col min="8708" max="8708" width="13.7109375" style="197" customWidth="1"/>
    <col min="8709" max="8711" width="9.7109375" style="197" customWidth="1"/>
    <col min="8712" max="8959" width="16.5703125" style="197"/>
    <col min="8960" max="8961" width="14.28515625" style="197" customWidth="1"/>
    <col min="8962" max="8962" width="25.7109375" style="197" customWidth="1"/>
    <col min="8963" max="8963" width="13.85546875" style="197" customWidth="1"/>
    <col min="8964" max="8964" width="13.7109375" style="197" customWidth="1"/>
    <col min="8965" max="8967" width="9.7109375" style="197" customWidth="1"/>
    <col min="8968" max="9215" width="16.5703125" style="197"/>
    <col min="9216" max="9217" width="14.28515625" style="197" customWidth="1"/>
    <col min="9218" max="9218" width="25.7109375" style="197" customWidth="1"/>
    <col min="9219" max="9219" width="13.85546875" style="197" customWidth="1"/>
    <col min="9220" max="9220" width="13.7109375" style="197" customWidth="1"/>
    <col min="9221" max="9223" width="9.7109375" style="197" customWidth="1"/>
    <col min="9224" max="9471" width="16.5703125" style="197"/>
    <col min="9472" max="9473" width="14.28515625" style="197" customWidth="1"/>
    <col min="9474" max="9474" width="25.7109375" style="197" customWidth="1"/>
    <col min="9475" max="9475" width="13.85546875" style="197" customWidth="1"/>
    <col min="9476" max="9476" width="13.7109375" style="197" customWidth="1"/>
    <col min="9477" max="9479" width="9.7109375" style="197" customWidth="1"/>
    <col min="9480" max="9727" width="16.5703125" style="197"/>
    <col min="9728" max="9729" width="14.28515625" style="197" customWidth="1"/>
    <col min="9730" max="9730" width="25.7109375" style="197" customWidth="1"/>
    <col min="9731" max="9731" width="13.85546875" style="197" customWidth="1"/>
    <col min="9732" max="9732" width="13.7109375" style="197" customWidth="1"/>
    <col min="9733" max="9735" width="9.7109375" style="197" customWidth="1"/>
    <col min="9736" max="9983" width="16.5703125" style="197"/>
    <col min="9984" max="9985" width="14.28515625" style="197" customWidth="1"/>
    <col min="9986" max="9986" width="25.7109375" style="197" customWidth="1"/>
    <col min="9987" max="9987" width="13.85546875" style="197" customWidth="1"/>
    <col min="9988" max="9988" width="13.7109375" style="197" customWidth="1"/>
    <col min="9989" max="9991" width="9.7109375" style="197" customWidth="1"/>
    <col min="9992" max="10239" width="16.5703125" style="197"/>
    <col min="10240" max="10241" width="14.28515625" style="197" customWidth="1"/>
    <col min="10242" max="10242" width="25.7109375" style="197" customWidth="1"/>
    <col min="10243" max="10243" width="13.85546875" style="197" customWidth="1"/>
    <col min="10244" max="10244" width="13.7109375" style="197" customWidth="1"/>
    <col min="10245" max="10247" width="9.7109375" style="197" customWidth="1"/>
    <col min="10248" max="10495" width="16.5703125" style="197"/>
    <col min="10496" max="10497" width="14.28515625" style="197" customWidth="1"/>
    <col min="10498" max="10498" width="25.7109375" style="197" customWidth="1"/>
    <col min="10499" max="10499" width="13.85546875" style="197" customWidth="1"/>
    <col min="10500" max="10500" width="13.7109375" style="197" customWidth="1"/>
    <col min="10501" max="10503" width="9.7109375" style="197" customWidth="1"/>
    <col min="10504" max="10751" width="16.5703125" style="197"/>
    <col min="10752" max="10753" width="14.28515625" style="197" customWidth="1"/>
    <col min="10754" max="10754" width="25.7109375" style="197" customWidth="1"/>
    <col min="10755" max="10755" width="13.85546875" style="197" customWidth="1"/>
    <col min="10756" max="10756" width="13.7109375" style="197" customWidth="1"/>
    <col min="10757" max="10759" width="9.7109375" style="197" customWidth="1"/>
    <col min="10760" max="11007" width="16.5703125" style="197"/>
    <col min="11008" max="11009" width="14.28515625" style="197" customWidth="1"/>
    <col min="11010" max="11010" width="25.7109375" style="197" customWidth="1"/>
    <col min="11011" max="11011" width="13.85546875" style="197" customWidth="1"/>
    <col min="11012" max="11012" width="13.7109375" style="197" customWidth="1"/>
    <col min="11013" max="11015" width="9.7109375" style="197" customWidth="1"/>
    <col min="11016" max="11263" width="16.5703125" style="197"/>
    <col min="11264" max="11265" width="14.28515625" style="197" customWidth="1"/>
    <col min="11266" max="11266" width="25.7109375" style="197" customWidth="1"/>
    <col min="11267" max="11267" width="13.85546875" style="197" customWidth="1"/>
    <col min="11268" max="11268" width="13.7109375" style="197" customWidth="1"/>
    <col min="11269" max="11271" width="9.7109375" style="197" customWidth="1"/>
    <col min="11272" max="11519" width="16.5703125" style="197"/>
    <col min="11520" max="11521" width="14.28515625" style="197" customWidth="1"/>
    <col min="11522" max="11522" width="25.7109375" style="197" customWidth="1"/>
    <col min="11523" max="11523" width="13.85546875" style="197" customWidth="1"/>
    <col min="11524" max="11524" width="13.7109375" style="197" customWidth="1"/>
    <col min="11525" max="11527" width="9.7109375" style="197" customWidth="1"/>
    <col min="11528" max="11775" width="16.5703125" style="197"/>
    <col min="11776" max="11777" width="14.28515625" style="197" customWidth="1"/>
    <col min="11778" max="11778" width="25.7109375" style="197" customWidth="1"/>
    <col min="11779" max="11779" width="13.85546875" style="197" customWidth="1"/>
    <col min="11780" max="11780" width="13.7109375" style="197" customWidth="1"/>
    <col min="11781" max="11783" width="9.7109375" style="197" customWidth="1"/>
    <col min="11784" max="12031" width="16.5703125" style="197"/>
    <col min="12032" max="12033" width="14.28515625" style="197" customWidth="1"/>
    <col min="12034" max="12034" width="25.7109375" style="197" customWidth="1"/>
    <col min="12035" max="12035" width="13.85546875" style="197" customWidth="1"/>
    <col min="12036" max="12036" width="13.7109375" style="197" customWidth="1"/>
    <col min="12037" max="12039" width="9.7109375" style="197" customWidth="1"/>
    <col min="12040" max="12287" width="16.5703125" style="197"/>
    <col min="12288" max="12289" width="14.28515625" style="197" customWidth="1"/>
    <col min="12290" max="12290" width="25.7109375" style="197" customWidth="1"/>
    <col min="12291" max="12291" width="13.85546875" style="197" customWidth="1"/>
    <col min="12292" max="12292" width="13.7109375" style="197" customWidth="1"/>
    <col min="12293" max="12295" width="9.7109375" style="197" customWidth="1"/>
    <col min="12296" max="12543" width="16.5703125" style="197"/>
    <col min="12544" max="12545" width="14.28515625" style="197" customWidth="1"/>
    <col min="12546" max="12546" width="25.7109375" style="197" customWidth="1"/>
    <col min="12547" max="12547" width="13.85546875" style="197" customWidth="1"/>
    <col min="12548" max="12548" width="13.7109375" style="197" customWidth="1"/>
    <col min="12549" max="12551" width="9.7109375" style="197" customWidth="1"/>
    <col min="12552" max="12799" width="16.5703125" style="197"/>
    <col min="12800" max="12801" width="14.28515625" style="197" customWidth="1"/>
    <col min="12802" max="12802" width="25.7109375" style="197" customWidth="1"/>
    <col min="12803" max="12803" width="13.85546875" style="197" customWidth="1"/>
    <col min="12804" max="12804" width="13.7109375" style="197" customWidth="1"/>
    <col min="12805" max="12807" width="9.7109375" style="197" customWidth="1"/>
    <col min="12808" max="13055" width="16.5703125" style="197"/>
    <col min="13056" max="13057" width="14.28515625" style="197" customWidth="1"/>
    <col min="13058" max="13058" width="25.7109375" style="197" customWidth="1"/>
    <col min="13059" max="13059" width="13.85546875" style="197" customWidth="1"/>
    <col min="13060" max="13060" width="13.7109375" style="197" customWidth="1"/>
    <col min="13061" max="13063" width="9.7109375" style="197" customWidth="1"/>
    <col min="13064" max="13311" width="16.5703125" style="197"/>
    <col min="13312" max="13313" width="14.28515625" style="197" customWidth="1"/>
    <col min="13314" max="13314" width="25.7109375" style="197" customWidth="1"/>
    <col min="13315" max="13315" width="13.85546875" style="197" customWidth="1"/>
    <col min="13316" max="13316" width="13.7109375" style="197" customWidth="1"/>
    <col min="13317" max="13319" width="9.7109375" style="197" customWidth="1"/>
    <col min="13320" max="13567" width="16.5703125" style="197"/>
    <col min="13568" max="13569" width="14.28515625" style="197" customWidth="1"/>
    <col min="13570" max="13570" width="25.7109375" style="197" customWidth="1"/>
    <col min="13571" max="13571" width="13.85546875" style="197" customWidth="1"/>
    <col min="13572" max="13572" width="13.7109375" style="197" customWidth="1"/>
    <col min="13573" max="13575" width="9.7109375" style="197" customWidth="1"/>
    <col min="13576" max="13823" width="16.5703125" style="197"/>
    <col min="13824" max="13825" width="14.28515625" style="197" customWidth="1"/>
    <col min="13826" max="13826" width="25.7109375" style="197" customWidth="1"/>
    <col min="13827" max="13827" width="13.85546875" style="197" customWidth="1"/>
    <col min="13828" max="13828" width="13.7109375" style="197" customWidth="1"/>
    <col min="13829" max="13831" width="9.7109375" style="197" customWidth="1"/>
    <col min="13832" max="14079" width="16.5703125" style="197"/>
    <col min="14080" max="14081" width="14.28515625" style="197" customWidth="1"/>
    <col min="14082" max="14082" width="25.7109375" style="197" customWidth="1"/>
    <col min="14083" max="14083" width="13.85546875" style="197" customWidth="1"/>
    <col min="14084" max="14084" width="13.7109375" style="197" customWidth="1"/>
    <col min="14085" max="14087" width="9.7109375" style="197" customWidth="1"/>
    <col min="14088" max="14335" width="16.5703125" style="197"/>
    <col min="14336" max="14337" width="14.28515625" style="197" customWidth="1"/>
    <col min="14338" max="14338" width="25.7109375" style="197" customWidth="1"/>
    <col min="14339" max="14339" width="13.85546875" style="197" customWidth="1"/>
    <col min="14340" max="14340" width="13.7109375" style="197" customWidth="1"/>
    <col min="14341" max="14343" width="9.7109375" style="197" customWidth="1"/>
    <col min="14344" max="14591" width="16.5703125" style="197"/>
    <col min="14592" max="14593" width="14.28515625" style="197" customWidth="1"/>
    <col min="14594" max="14594" width="25.7109375" style="197" customWidth="1"/>
    <col min="14595" max="14595" width="13.85546875" style="197" customWidth="1"/>
    <col min="14596" max="14596" width="13.7109375" style="197" customWidth="1"/>
    <col min="14597" max="14599" width="9.7109375" style="197" customWidth="1"/>
    <col min="14600" max="14847" width="16.5703125" style="197"/>
    <col min="14848" max="14849" width="14.28515625" style="197" customWidth="1"/>
    <col min="14850" max="14850" width="25.7109375" style="197" customWidth="1"/>
    <col min="14851" max="14851" width="13.85546875" style="197" customWidth="1"/>
    <col min="14852" max="14852" width="13.7109375" style="197" customWidth="1"/>
    <col min="14853" max="14855" width="9.7109375" style="197" customWidth="1"/>
    <col min="14856" max="15103" width="16.5703125" style="197"/>
    <col min="15104" max="15105" width="14.28515625" style="197" customWidth="1"/>
    <col min="15106" max="15106" width="25.7109375" style="197" customWidth="1"/>
    <col min="15107" max="15107" width="13.85546875" style="197" customWidth="1"/>
    <col min="15108" max="15108" width="13.7109375" style="197" customWidth="1"/>
    <col min="15109" max="15111" width="9.7109375" style="197" customWidth="1"/>
    <col min="15112" max="15359" width="16.5703125" style="197"/>
    <col min="15360" max="15361" width="14.28515625" style="197" customWidth="1"/>
    <col min="15362" max="15362" width="25.7109375" style="197" customWidth="1"/>
    <col min="15363" max="15363" width="13.85546875" style="197" customWidth="1"/>
    <col min="15364" max="15364" width="13.7109375" style="197" customWidth="1"/>
    <col min="15365" max="15367" width="9.7109375" style="197" customWidth="1"/>
    <col min="15368" max="15615" width="16.5703125" style="197"/>
    <col min="15616" max="15617" width="14.28515625" style="197" customWidth="1"/>
    <col min="15618" max="15618" width="25.7109375" style="197" customWidth="1"/>
    <col min="15619" max="15619" width="13.85546875" style="197" customWidth="1"/>
    <col min="15620" max="15620" width="13.7109375" style="197" customWidth="1"/>
    <col min="15621" max="15623" width="9.7109375" style="197" customWidth="1"/>
    <col min="15624" max="15871" width="16.5703125" style="197"/>
    <col min="15872" max="15873" width="14.28515625" style="197" customWidth="1"/>
    <col min="15874" max="15874" width="25.7109375" style="197" customWidth="1"/>
    <col min="15875" max="15875" width="13.85546875" style="197" customWidth="1"/>
    <col min="15876" max="15876" width="13.7109375" style="197" customWidth="1"/>
    <col min="15877" max="15879" width="9.7109375" style="197" customWidth="1"/>
    <col min="15880" max="16127" width="16.5703125" style="197"/>
    <col min="16128" max="16129" width="14.28515625" style="197" customWidth="1"/>
    <col min="16130" max="16130" width="25.7109375" style="197" customWidth="1"/>
    <col min="16131" max="16131" width="13.85546875" style="197" customWidth="1"/>
    <col min="16132" max="16132" width="13.7109375" style="197" customWidth="1"/>
    <col min="16133" max="16135" width="9.7109375" style="197" customWidth="1"/>
    <col min="16136" max="16384" width="16.5703125" style="197"/>
  </cols>
  <sheetData>
    <row r="5" spans="2:8" ht="47.25" customHeight="1" x14ac:dyDescent="0.25">
      <c r="B5" s="116" t="s">
        <v>234</v>
      </c>
      <c r="C5" s="116"/>
      <c r="D5" s="116"/>
      <c r="E5" s="232"/>
      <c r="F5" s="116" t="s">
        <v>235</v>
      </c>
      <c r="G5" s="116"/>
      <c r="H5" s="116"/>
    </row>
    <row r="6" spans="2:8" x14ac:dyDescent="0.25">
      <c r="B6" s="47"/>
      <c r="C6" s="233" t="str">
        <f>'Cuotas Plazas Autorizadas05'!$C$7</f>
        <v>febrero 2014</v>
      </c>
      <c r="D6" s="234" t="s">
        <v>49</v>
      </c>
      <c r="E6" s="235"/>
      <c r="F6" s="47"/>
      <c r="G6" s="233" t="str">
        <f>'Cuotas Plazas Autorizadas05'!$C$7</f>
        <v>febrero 2014</v>
      </c>
      <c r="H6" s="234" t="s">
        <v>49</v>
      </c>
    </row>
    <row r="7" spans="2:8" ht="15" customHeight="1" x14ac:dyDescent="0.25">
      <c r="B7" s="154" t="s">
        <v>184</v>
      </c>
      <c r="C7" s="236">
        <v>47594</v>
      </c>
      <c r="D7" s="237">
        <f t="shared" ref="D7:D19" si="0">IFERROR(C7/$C$7,"-")</f>
        <v>1</v>
      </c>
      <c r="E7" s="235"/>
      <c r="F7" s="154" t="s">
        <v>184</v>
      </c>
      <c r="G7" s="236">
        <v>39236</v>
      </c>
      <c r="H7" s="237">
        <f>IFERROR(G7/$G$7,"-")</f>
        <v>1</v>
      </c>
    </row>
    <row r="8" spans="2:8" ht="15" customHeight="1" x14ac:dyDescent="0.25">
      <c r="B8" s="147" t="s">
        <v>154</v>
      </c>
      <c r="C8" s="238">
        <v>33845</v>
      </c>
      <c r="D8" s="239">
        <f t="shared" si="0"/>
        <v>0.71111904861957387</v>
      </c>
      <c r="E8" s="240"/>
      <c r="F8" s="147" t="s">
        <v>154</v>
      </c>
      <c r="G8" s="238">
        <v>16581</v>
      </c>
      <c r="H8" s="239">
        <f t="shared" ref="H8:H34" si="1">IFERROR(G8/$G$7,"-")</f>
        <v>0.42259659496380875</v>
      </c>
    </row>
    <row r="9" spans="2:8" ht="15" customHeight="1" x14ac:dyDescent="0.2">
      <c r="B9" s="59" t="s">
        <v>236</v>
      </c>
      <c r="C9" s="241">
        <v>477</v>
      </c>
      <c r="D9" s="242">
        <f t="shared" si="0"/>
        <v>1.002227171492205E-2</v>
      </c>
      <c r="E9" s="240"/>
      <c r="F9" s="59" t="s">
        <v>236</v>
      </c>
      <c r="G9" s="241">
        <v>190</v>
      </c>
      <c r="H9" s="242">
        <f t="shared" si="1"/>
        <v>4.8424915893567136E-3</v>
      </c>
    </row>
    <row r="10" spans="2:8" ht="15" customHeight="1" x14ac:dyDescent="0.2">
      <c r="B10" s="59" t="s">
        <v>237</v>
      </c>
      <c r="C10" s="241">
        <v>1155</v>
      </c>
      <c r="D10" s="242">
        <f t="shared" si="0"/>
        <v>2.4267764844308107E-2</v>
      </c>
      <c r="E10" s="240"/>
      <c r="F10" s="59" t="s">
        <v>237</v>
      </c>
      <c r="G10" s="241">
        <v>96</v>
      </c>
      <c r="H10" s="242">
        <f t="shared" si="1"/>
        <v>2.4467325925170763E-3</v>
      </c>
    </row>
    <row r="11" spans="2:8" ht="15" customHeight="1" x14ac:dyDescent="0.2">
      <c r="B11" s="59" t="s">
        <v>238</v>
      </c>
      <c r="C11" s="241">
        <v>8202</v>
      </c>
      <c r="D11" s="242">
        <f t="shared" si="0"/>
        <v>0.17233264697230744</v>
      </c>
      <c r="E11" s="240"/>
      <c r="F11" s="59" t="s">
        <v>238</v>
      </c>
      <c r="G11" s="241">
        <v>4571</v>
      </c>
      <c r="H11" s="242">
        <f t="shared" si="1"/>
        <v>0.11650015292078703</v>
      </c>
    </row>
    <row r="12" spans="2:8" ht="15" customHeight="1" x14ac:dyDescent="0.2">
      <c r="B12" s="59" t="s">
        <v>239</v>
      </c>
      <c r="C12" s="241">
        <v>18133</v>
      </c>
      <c r="D12" s="242">
        <f t="shared" si="0"/>
        <v>0.38099340252973063</v>
      </c>
      <c r="E12" s="240"/>
      <c r="F12" s="59" t="s">
        <v>239</v>
      </c>
      <c r="G12" s="241">
        <v>10117</v>
      </c>
      <c r="H12" s="242">
        <f t="shared" si="1"/>
        <v>0.25784993373432563</v>
      </c>
    </row>
    <row r="13" spans="2:8" ht="15" customHeight="1" x14ac:dyDescent="0.2">
      <c r="B13" s="59" t="s">
        <v>240</v>
      </c>
      <c r="C13" s="241">
        <v>4182</v>
      </c>
      <c r="D13" s="242">
        <f t="shared" si="0"/>
        <v>8.7868218683027272E-2</v>
      </c>
      <c r="E13" s="240"/>
      <c r="F13" s="59" t="s">
        <v>240</v>
      </c>
      <c r="G13" s="241">
        <v>1330</v>
      </c>
      <c r="H13" s="242">
        <f t="shared" si="1"/>
        <v>3.3897441125496995E-2</v>
      </c>
    </row>
    <row r="14" spans="2:8" ht="15" customHeight="1" x14ac:dyDescent="0.2">
      <c r="B14" s="59" t="s">
        <v>241</v>
      </c>
      <c r="C14" s="241">
        <v>1606</v>
      </c>
      <c r="D14" s="242">
        <f t="shared" si="0"/>
        <v>3.3743749212085554E-2</v>
      </c>
      <c r="E14" s="240"/>
      <c r="F14" s="59" t="s">
        <v>241</v>
      </c>
      <c r="G14" s="241">
        <v>277</v>
      </c>
      <c r="H14" s="242">
        <f t="shared" si="1"/>
        <v>7.0598430013253137E-3</v>
      </c>
    </row>
    <row r="15" spans="2:8" ht="15" customHeight="1" x14ac:dyDescent="0.2">
      <c r="B15" s="59" t="s">
        <v>242</v>
      </c>
      <c r="C15" s="241">
        <v>90</v>
      </c>
      <c r="D15" s="242">
        <f t="shared" si="0"/>
        <v>1.8909946631928394E-3</v>
      </c>
      <c r="E15" s="240"/>
      <c r="F15" s="59" t="s">
        <v>242</v>
      </c>
      <c r="G15" s="241">
        <v>0</v>
      </c>
      <c r="H15" s="242">
        <f t="shared" si="1"/>
        <v>0</v>
      </c>
    </row>
    <row r="16" spans="2:8" ht="15" customHeight="1" x14ac:dyDescent="0.2">
      <c r="B16" s="59" t="s">
        <v>243</v>
      </c>
      <c r="C16" s="241" t="s">
        <v>87</v>
      </c>
      <c r="D16" s="242" t="str">
        <f t="shared" si="0"/>
        <v>-</v>
      </c>
      <c r="E16" s="240"/>
      <c r="F16" s="59" t="s">
        <v>243</v>
      </c>
      <c r="G16" s="241" t="s">
        <v>87</v>
      </c>
      <c r="H16" s="242" t="str">
        <f t="shared" si="1"/>
        <v>-</v>
      </c>
    </row>
    <row r="17" spans="2:8" ht="15" customHeight="1" x14ac:dyDescent="0.25">
      <c r="B17" s="147" t="s">
        <v>185</v>
      </c>
      <c r="C17" s="238">
        <v>13713</v>
      </c>
      <c r="D17" s="239">
        <f t="shared" si="0"/>
        <v>0.28812455351514898</v>
      </c>
      <c r="E17" s="240"/>
      <c r="F17" s="147" t="s">
        <v>185</v>
      </c>
      <c r="G17" s="238">
        <v>22635</v>
      </c>
      <c r="H17" s="239">
        <f t="shared" si="1"/>
        <v>0.57689366907941686</v>
      </c>
    </row>
    <row r="18" spans="2:8" ht="15" customHeight="1" x14ac:dyDescent="0.2">
      <c r="B18" s="59" t="s">
        <v>244</v>
      </c>
      <c r="C18" s="241">
        <v>1041</v>
      </c>
      <c r="D18" s="242">
        <f t="shared" si="0"/>
        <v>2.1872504937597174E-2</v>
      </c>
      <c r="E18" s="240"/>
      <c r="F18" s="59" t="s">
        <v>244</v>
      </c>
      <c r="G18" s="241">
        <v>3270</v>
      </c>
      <c r="H18" s="242">
        <f t="shared" si="1"/>
        <v>8.334182893261291E-2</v>
      </c>
    </row>
    <row r="19" spans="2:8" ht="15" customHeight="1" x14ac:dyDescent="0.2">
      <c r="B19" s="59" t="s">
        <v>245</v>
      </c>
      <c r="C19" s="241">
        <v>5645</v>
      </c>
      <c r="D19" s="242">
        <f t="shared" si="0"/>
        <v>0.11860738748581753</v>
      </c>
      <c r="E19" s="240"/>
      <c r="F19" s="59" t="s">
        <v>245</v>
      </c>
      <c r="G19" s="241">
        <v>4608</v>
      </c>
      <c r="H19" s="242">
        <f t="shared" si="1"/>
        <v>0.11744316444081966</v>
      </c>
    </row>
    <row r="20" spans="2:8" ht="15" customHeight="1" x14ac:dyDescent="0.2">
      <c r="B20" s="59" t="s">
        <v>246</v>
      </c>
      <c r="C20" s="241">
        <v>6839</v>
      </c>
      <c r="D20" s="242">
        <f>IFERROR(C20/$C$7,"-")</f>
        <v>0.14369458335084254</v>
      </c>
      <c r="E20" s="240"/>
      <c r="F20" s="59" t="s">
        <v>246</v>
      </c>
      <c r="G20" s="241">
        <v>12376</v>
      </c>
      <c r="H20" s="242">
        <f t="shared" si="1"/>
        <v>0.31542461005199307</v>
      </c>
    </row>
    <row r="21" spans="2:8" ht="15" customHeight="1" x14ac:dyDescent="0.2">
      <c r="B21" s="59" t="s">
        <v>247</v>
      </c>
      <c r="C21" s="241">
        <v>0</v>
      </c>
      <c r="D21" s="242">
        <f t="shared" ref="D21:D34" si="2">IFERROR(C21/$C$7,"-")</f>
        <v>0</v>
      </c>
      <c r="E21" s="240"/>
      <c r="F21" s="59" t="s">
        <v>247</v>
      </c>
      <c r="G21" s="241">
        <v>218</v>
      </c>
      <c r="H21" s="242">
        <f t="shared" si="1"/>
        <v>5.5561219288408608E-3</v>
      </c>
    </row>
    <row r="22" spans="2:8" ht="15" customHeight="1" x14ac:dyDescent="0.2">
      <c r="B22" s="59" t="s">
        <v>238</v>
      </c>
      <c r="C22" s="241">
        <v>180</v>
      </c>
      <c r="D22" s="242">
        <f t="shared" si="2"/>
        <v>3.7819893263856788E-3</v>
      </c>
      <c r="E22" s="240"/>
      <c r="F22" s="59" t="s">
        <v>238</v>
      </c>
      <c r="G22" s="241">
        <v>1349</v>
      </c>
      <c r="H22" s="242">
        <f t="shared" si="1"/>
        <v>3.4381690284432664E-2</v>
      </c>
    </row>
    <row r="23" spans="2:8" ht="15" customHeight="1" x14ac:dyDescent="0.2">
      <c r="B23" s="59" t="s">
        <v>239</v>
      </c>
      <c r="C23" s="241">
        <v>0</v>
      </c>
      <c r="D23" s="242">
        <f t="shared" si="2"/>
        <v>0</v>
      </c>
      <c r="E23" s="240"/>
      <c r="F23" s="59" t="s">
        <v>239</v>
      </c>
      <c r="G23" s="241">
        <v>814</v>
      </c>
      <c r="H23" s="242"/>
    </row>
    <row r="24" spans="2:8" ht="15" customHeight="1" x14ac:dyDescent="0.2">
      <c r="B24" s="59" t="s">
        <v>243</v>
      </c>
      <c r="C24" s="243">
        <v>4</v>
      </c>
      <c r="D24" s="242">
        <f t="shared" si="2"/>
        <v>8.404420725301508E-5</v>
      </c>
      <c r="E24" s="240"/>
      <c r="F24" s="59" t="s">
        <v>243</v>
      </c>
      <c r="G24" s="243">
        <v>0</v>
      </c>
      <c r="H24" s="242">
        <f t="shared" si="1"/>
        <v>0</v>
      </c>
    </row>
    <row r="25" spans="2:8" ht="15" customHeight="1" x14ac:dyDescent="0.2">
      <c r="B25" s="59" t="s">
        <v>248</v>
      </c>
      <c r="C25" s="243">
        <v>4</v>
      </c>
      <c r="D25" s="242">
        <f t="shared" si="2"/>
        <v>8.404420725301508E-5</v>
      </c>
      <c r="E25" s="240"/>
      <c r="F25" s="59" t="s">
        <v>248</v>
      </c>
      <c r="G25" s="243">
        <v>0</v>
      </c>
      <c r="H25" s="242"/>
    </row>
    <row r="26" spans="2:8" ht="15" customHeight="1" x14ac:dyDescent="0.25">
      <c r="B26" s="147" t="s">
        <v>249</v>
      </c>
      <c r="C26" s="238">
        <v>22</v>
      </c>
      <c r="D26" s="239">
        <f>IFERROR(C26/$C$7,"-")</f>
        <v>4.6224313989158295E-4</v>
      </c>
      <c r="E26" s="240"/>
      <c r="F26" s="147" t="s">
        <v>249</v>
      </c>
      <c r="G26" s="238">
        <v>0</v>
      </c>
      <c r="H26" s="239">
        <f t="shared" si="1"/>
        <v>0</v>
      </c>
    </row>
    <row r="27" spans="2:8" ht="15" customHeight="1" x14ac:dyDescent="0.2">
      <c r="B27" s="59" t="s">
        <v>250</v>
      </c>
      <c r="C27" s="241">
        <v>22</v>
      </c>
      <c r="D27" s="242">
        <f t="shared" si="2"/>
        <v>4.6224313989158295E-4</v>
      </c>
      <c r="E27" s="240"/>
      <c r="F27" s="59" t="s">
        <v>250</v>
      </c>
      <c r="G27" s="241">
        <v>0</v>
      </c>
      <c r="H27" s="242">
        <f t="shared" si="1"/>
        <v>0</v>
      </c>
    </row>
    <row r="28" spans="2:8" ht="15" customHeight="1" x14ac:dyDescent="0.2">
      <c r="B28" s="59" t="s">
        <v>251</v>
      </c>
      <c r="C28" s="241" t="s">
        <v>87</v>
      </c>
      <c r="D28" s="242" t="str">
        <f t="shared" si="2"/>
        <v>-</v>
      </c>
      <c r="E28" s="240"/>
      <c r="F28" s="59" t="s">
        <v>251</v>
      </c>
      <c r="G28" s="241" t="s">
        <v>87</v>
      </c>
      <c r="H28" s="242" t="str">
        <f t="shared" si="1"/>
        <v>-</v>
      </c>
    </row>
    <row r="29" spans="2:8" ht="15" customHeight="1" x14ac:dyDescent="0.25">
      <c r="B29" s="147" t="s">
        <v>252</v>
      </c>
      <c r="C29" s="238">
        <v>14</v>
      </c>
      <c r="D29" s="239">
        <f>IFERROR(C29/$C$7,"-")</f>
        <v>2.9415472538555282E-4</v>
      </c>
      <c r="E29" s="240"/>
      <c r="F29" s="147" t="s">
        <v>252</v>
      </c>
      <c r="G29" s="238">
        <v>20</v>
      </c>
      <c r="H29" s="239">
        <f t="shared" si="1"/>
        <v>5.0973595677439082E-4</v>
      </c>
    </row>
    <row r="30" spans="2:8" ht="15" customHeight="1" x14ac:dyDescent="0.2">
      <c r="B30" s="59" t="s">
        <v>253</v>
      </c>
      <c r="C30" s="243">
        <v>0</v>
      </c>
      <c r="D30" s="242">
        <f t="shared" si="2"/>
        <v>0</v>
      </c>
      <c r="E30" s="240"/>
      <c r="F30" s="59" t="s">
        <v>253</v>
      </c>
      <c r="G30" s="243">
        <v>0</v>
      </c>
      <c r="H30" s="242">
        <f t="shared" si="1"/>
        <v>0</v>
      </c>
    </row>
    <row r="31" spans="2:8" ht="15" customHeight="1" x14ac:dyDescent="0.2">
      <c r="B31" s="59" t="s">
        <v>254</v>
      </c>
      <c r="C31" s="243" t="s">
        <v>87</v>
      </c>
      <c r="D31" s="242" t="str">
        <f t="shared" si="2"/>
        <v>-</v>
      </c>
      <c r="E31" s="240"/>
      <c r="F31" s="59" t="s">
        <v>254</v>
      </c>
      <c r="G31" s="243" t="s">
        <v>87</v>
      </c>
      <c r="H31" s="242" t="str">
        <f t="shared" si="1"/>
        <v>-</v>
      </c>
    </row>
    <row r="32" spans="2:8" ht="15" customHeight="1" x14ac:dyDescent="0.2">
      <c r="B32" s="59" t="s">
        <v>255</v>
      </c>
      <c r="C32" s="243">
        <v>5</v>
      </c>
      <c r="D32" s="242">
        <f t="shared" si="2"/>
        <v>1.0505525906626886E-4</v>
      </c>
      <c r="E32" s="240"/>
      <c r="F32" s="59" t="s">
        <v>255</v>
      </c>
      <c r="G32" s="243">
        <v>0</v>
      </c>
      <c r="H32" s="242">
        <f t="shared" si="1"/>
        <v>0</v>
      </c>
    </row>
    <row r="33" spans="2:10" ht="15" customHeight="1" x14ac:dyDescent="0.2">
      <c r="B33" s="59" t="s">
        <v>256</v>
      </c>
      <c r="C33" s="243">
        <v>9</v>
      </c>
      <c r="D33" s="242">
        <f t="shared" si="2"/>
        <v>1.8909946631928394E-4</v>
      </c>
      <c r="E33" s="244"/>
      <c r="F33" s="59" t="s">
        <v>256</v>
      </c>
      <c r="G33" s="243">
        <v>20</v>
      </c>
      <c r="H33" s="242">
        <f t="shared" si="1"/>
        <v>5.0973595677439082E-4</v>
      </c>
    </row>
    <row r="34" spans="2:10" ht="15" customHeight="1" x14ac:dyDescent="0.2">
      <c r="B34" s="59" t="s">
        <v>243</v>
      </c>
      <c r="C34" s="243" t="s">
        <v>87</v>
      </c>
      <c r="D34" s="242" t="str">
        <f t="shared" si="2"/>
        <v>-</v>
      </c>
      <c r="E34" s="244"/>
      <c r="F34" s="59" t="s">
        <v>243</v>
      </c>
      <c r="G34" s="243" t="s">
        <v>87</v>
      </c>
      <c r="H34" s="242" t="str">
        <f t="shared" si="1"/>
        <v>-</v>
      </c>
    </row>
    <row r="35" spans="2:10" ht="36" customHeight="1" x14ac:dyDescent="0.25">
      <c r="B35" s="60" t="s">
        <v>257</v>
      </c>
      <c r="C35" s="60"/>
      <c r="D35" s="60"/>
      <c r="E35" s="240"/>
      <c r="F35" s="60" t="s">
        <v>257</v>
      </c>
      <c r="G35" s="60"/>
      <c r="H35" s="60"/>
      <c r="J35" s="62" t="s">
        <v>45</v>
      </c>
    </row>
    <row r="36" spans="2:10" x14ac:dyDescent="0.25">
      <c r="C36" s="245"/>
      <c r="D36" s="245"/>
      <c r="E36" s="222"/>
      <c r="F36" s="222"/>
      <c r="G36" s="245"/>
    </row>
    <row r="37" spans="2:10" ht="55.5" customHeight="1" x14ac:dyDescent="0.25">
      <c r="B37" s="116" t="s">
        <v>258</v>
      </c>
      <c r="C37" s="116"/>
      <c r="D37" s="116"/>
      <c r="E37" s="222"/>
      <c r="F37" s="116" t="s">
        <v>259</v>
      </c>
      <c r="G37" s="116"/>
      <c r="H37" s="116"/>
    </row>
    <row r="38" spans="2:10" ht="15.75" x14ac:dyDescent="0.25">
      <c r="B38" s="47"/>
      <c r="C38" s="233" t="str">
        <f>'Cuotas Plazas Autorizadas05'!$C$7</f>
        <v>febrero 2014</v>
      </c>
      <c r="D38" s="234" t="s">
        <v>49</v>
      </c>
      <c r="E38" s="247"/>
      <c r="F38" s="47"/>
      <c r="G38" s="233" t="str">
        <f>'Cuotas Plazas Autorizadas05'!$C$7</f>
        <v>febrero 2014</v>
      </c>
      <c r="H38" s="234" t="s">
        <v>49</v>
      </c>
    </row>
    <row r="39" spans="2:10" ht="15" customHeight="1" x14ac:dyDescent="0.25">
      <c r="B39" s="154" t="s">
        <v>184</v>
      </c>
      <c r="C39" s="236">
        <v>21251</v>
      </c>
      <c r="D39" s="237">
        <f t="shared" ref="D39:D45" si="3">IFERROR(C39/$C$39,"-")</f>
        <v>1</v>
      </c>
      <c r="E39" s="235"/>
      <c r="F39" s="154" t="s">
        <v>184</v>
      </c>
      <c r="G39" s="236">
        <v>2738</v>
      </c>
      <c r="H39" s="237">
        <f>IFERROR(G39/$G$39,"-")</f>
        <v>1</v>
      </c>
    </row>
    <row r="40" spans="2:10" ht="15" customHeight="1" x14ac:dyDescent="0.25">
      <c r="B40" s="147" t="s">
        <v>154</v>
      </c>
      <c r="C40" s="238">
        <v>15626</v>
      </c>
      <c r="D40" s="239">
        <f t="shared" si="3"/>
        <v>0.73530657380829134</v>
      </c>
      <c r="E40" s="235"/>
      <c r="F40" s="147" t="s">
        <v>154</v>
      </c>
      <c r="G40" s="238">
        <v>2720</v>
      </c>
      <c r="H40" s="239">
        <f t="shared" ref="H40:H66" si="4">IFERROR(G40/$G$39,"-")</f>
        <v>0.99342585829072316</v>
      </c>
    </row>
    <row r="41" spans="2:10" ht="15" customHeight="1" x14ac:dyDescent="0.2">
      <c r="B41" s="59" t="s">
        <v>236</v>
      </c>
      <c r="C41" s="241">
        <v>131</v>
      </c>
      <c r="D41" s="242">
        <f t="shared" si="3"/>
        <v>6.1644157921980141E-3</v>
      </c>
      <c r="E41" s="240"/>
      <c r="F41" s="59" t="s">
        <v>236</v>
      </c>
      <c r="G41" s="241">
        <v>218</v>
      </c>
      <c r="H41" s="242">
        <f>IFERROR(G41/$G$39,"-")</f>
        <v>7.9620160701241782E-2</v>
      </c>
    </row>
    <row r="42" spans="2:10" ht="15" customHeight="1" x14ac:dyDescent="0.2">
      <c r="B42" s="59" t="s">
        <v>237</v>
      </c>
      <c r="C42" s="241">
        <v>317</v>
      </c>
      <c r="D42" s="242">
        <f t="shared" si="3"/>
        <v>1.491694508493718E-2</v>
      </c>
      <c r="E42" s="240"/>
      <c r="F42" s="59" t="s">
        <v>237</v>
      </c>
      <c r="G42" s="241">
        <v>680</v>
      </c>
      <c r="H42" s="242">
        <f t="shared" ref="H42:H48" si="5">IFERROR(G42/$G$39,"-")</f>
        <v>0.24835646457268079</v>
      </c>
    </row>
    <row r="43" spans="2:10" ht="15" customHeight="1" x14ac:dyDescent="0.2">
      <c r="B43" s="59" t="s">
        <v>238</v>
      </c>
      <c r="C43" s="241">
        <v>2882</v>
      </c>
      <c r="D43" s="242">
        <f t="shared" si="3"/>
        <v>0.13561714742835632</v>
      </c>
      <c r="E43" s="240"/>
      <c r="F43" s="59" t="s">
        <v>238</v>
      </c>
      <c r="G43" s="241">
        <v>907</v>
      </c>
      <c r="H43" s="242">
        <f t="shared" si="5"/>
        <v>0.33126369612856099</v>
      </c>
    </row>
    <row r="44" spans="2:10" ht="15" customHeight="1" x14ac:dyDescent="0.2">
      <c r="B44" s="59" t="s">
        <v>239</v>
      </c>
      <c r="C44" s="241">
        <v>11202</v>
      </c>
      <c r="D44" s="242">
        <f t="shared" si="3"/>
        <v>0.5271281351465813</v>
      </c>
      <c r="E44" s="240"/>
      <c r="F44" s="59" t="s">
        <v>239</v>
      </c>
      <c r="G44" s="241">
        <v>408</v>
      </c>
      <c r="H44" s="242">
        <f t="shared" si="5"/>
        <v>0.14901387874360847</v>
      </c>
    </row>
    <row r="45" spans="2:10" ht="15" customHeight="1" x14ac:dyDescent="0.2">
      <c r="B45" s="59" t="s">
        <v>240</v>
      </c>
      <c r="C45" s="241">
        <v>552</v>
      </c>
      <c r="D45" s="242">
        <f t="shared" si="3"/>
        <v>2.5975248223613006E-2</v>
      </c>
      <c r="E45" s="240"/>
      <c r="F45" s="59" t="s">
        <v>240</v>
      </c>
      <c r="G45" s="241">
        <v>507</v>
      </c>
      <c r="H45" s="242">
        <f t="shared" si="5"/>
        <v>0.18517165814463113</v>
      </c>
    </row>
    <row r="46" spans="2:10" ht="15" customHeight="1" x14ac:dyDescent="0.2">
      <c r="B46" s="59" t="s">
        <v>241</v>
      </c>
      <c r="C46" s="241">
        <v>542</v>
      </c>
      <c r="D46" s="242">
        <f>IFERROR(C46/$C$39,"-")</f>
        <v>2.5504682132605525E-2</v>
      </c>
      <c r="E46" s="240"/>
      <c r="F46" s="59" t="s">
        <v>241</v>
      </c>
      <c r="G46" s="241">
        <v>0</v>
      </c>
      <c r="H46" s="242">
        <f t="shared" si="5"/>
        <v>0</v>
      </c>
    </row>
    <row r="47" spans="2:10" ht="15" customHeight="1" x14ac:dyDescent="0.2">
      <c r="B47" s="59" t="s">
        <v>242</v>
      </c>
      <c r="C47" s="241">
        <v>0</v>
      </c>
      <c r="D47" s="242">
        <f>IFERROR(C47/$C$39,"-")</f>
        <v>0</v>
      </c>
      <c r="E47" s="240"/>
      <c r="F47" s="59" t="s">
        <v>242</v>
      </c>
      <c r="G47" s="241">
        <v>0</v>
      </c>
      <c r="H47" s="242">
        <f t="shared" si="5"/>
        <v>0</v>
      </c>
    </row>
    <row r="48" spans="2:10" ht="15" customHeight="1" x14ac:dyDescent="0.2">
      <c r="B48" s="59" t="s">
        <v>243</v>
      </c>
      <c r="C48" s="241" t="s">
        <v>87</v>
      </c>
      <c r="D48" s="242" t="str">
        <f>IFERROR(C48/$C$39,"-")</f>
        <v>-</v>
      </c>
      <c r="E48" s="240"/>
      <c r="F48" s="59" t="s">
        <v>243</v>
      </c>
      <c r="G48" s="241" t="s">
        <v>87</v>
      </c>
      <c r="H48" s="242" t="str">
        <f t="shared" si="5"/>
        <v>-</v>
      </c>
    </row>
    <row r="49" spans="2:8" ht="15" customHeight="1" x14ac:dyDescent="0.25">
      <c r="B49" s="147" t="s">
        <v>185</v>
      </c>
      <c r="C49" s="238">
        <v>5625</v>
      </c>
      <c r="D49" s="239">
        <f t="shared" ref="D49:D54" si="6">IFERROR(C49/$C$39,"-")</f>
        <v>0.2646934261917086</v>
      </c>
      <c r="E49" s="240"/>
      <c r="F49" s="147" t="s">
        <v>185</v>
      </c>
      <c r="G49" s="238">
        <v>10</v>
      </c>
      <c r="H49" s="239">
        <f t="shared" si="4"/>
        <v>3.6523009495982471E-3</v>
      </c>
    </row>
    <row r="50" spans="2:8" ht="15" customHeight="1" x14ac:dyDescent="0.2">
      <c r="B50" s="59" t="s">
        <v>244</v>
      </c>
      <c r="C50" s="241">
        <v>182</v>
      </c>
      <c r="D50" s="242">
        <f t="shared" si="6"/>
        <v>8.5643028563361732E-3</v>
      </c>
      <c r="E50" s="240"/>
      <c r="F50" s="59" t="s">
        <v>244</v>
      </c>
      <c r="G50" s="241">
        <v>0</v>
      </c>
      <c r="H50" s="242">
        <f t="shared" si="4"/>
        <v>0</v>
      </c>
    </row>
    <row r="51" spans="2:8" ht="15" customHeight="1" x14ac:dyDescent="0.2">
      <c r="B51" s="59" t="s">
        <v>245</v>
      </c>
      <c r="C51" s="241">
        <v>722</v>
      </c>
      <c r="D51" s="242">
        <f t="shared" si="6"/>
        <v>3.3974871770740198E-2</v>
      </c>
      <c r="E51" s="240"/>
      <c r="F51" s="59" t="s">
        <v>245</v>
      </c>
      <c r="G51" s="241">
        <v>0</v>
      </c>
      <c r="H51" s="242">
        <f t="shared" si="4"/>
        <v>0</v>
      </c>
    </row>
    <row r="52" spans="2:8" ht="15" customHeight="1" x14ac:dyDescent="0.2">
      <c r="B52" s="59" t="s">
        <v>246</v>
      </c>
      <c r="C52" s="241">
        <v>4721</v>
      </c>
      <c r="D52" s="242">
        <f t="shared" si="6"/>
        <v>0.22215425156463225</v>
      </c>
      <c r="E52" s="240"/>
      <c r="F52" s="59" t="s">
        <v>246</v>
      </c>
      <c r="G52" s="241">
        <v>0</v>
      </c>
      <c r="H52" s="242">
        <f t="shared" si="4"/>
        <v>0</v>
      </c>
    </row>
    <row r="53" spans="2:8" ht="15" customHeight="1" x14ac:dyDescent="0.2">
      <c r="B53" s="59" t="s">
        <v>247</v>
      </c>
      <c r="C53" s="241">
        <v>0</v>
      </c>
      <c r="D53" s="242">
        <f t="shared" si="6"/>
        <v>0</v>
      </c>
      <c r="E53" s="240"/>
      <c r="F53" s="59" t="s">
        <v>247</v>
      </c>
      <c r="G53" s="241">
        <v>0</v>
      </c>
      <c r="H53" s="242">
        <f t="shared" si="4"/>
        <v>0</v>
      </c>
    </row>
    <row r="54" spans="2:8" ht="15" customHeight="1" x14ac:dyDescent="0.2">
      <c r="B54" s="59" t="s">
        <v>238</v>
      </c>
      <c r="C54" s="241">
        <v>0</v>
      </c>
      <c r="D54" s="242">
        <f t="shared" si="6"/>
        <v>0</v>
      </c>
      <c r="E54" s="240"/>
      <c r="F54" s="59" t="s">
        <v>238</v>
      </c>
      <c r="G54" s="241">
        <v>0</v>
      </c>
      <c r="H54" s="242">
        <f t="shared" si="4"/>
        <v>0</v>
      </c>
    </row>
    <row r="55" spans="2:8" ht="15" customHeight="1" x14ac:dyDescent="0.2">
      <c r="B55" s="59" t="s">
        <v>239</v>
      </c>
      <c r="C55" s="241">
        <v>0</v>
      </c>
      <c r="D55" s="242">
        <f>IFERROR(C55/$C$39,"-")</f>
        <v>0</v>
      </c>
      <c r="E55" s="240"/>
      <c r="F55" s="59" t="s">
        <v>239</v>
      </c>
      <c r="G55" s="241">
        <v>0</v>
      </c>
      <c r="H55" s="242">
        <f t="shared" si="4"/>
        <v>0</v>
      </c>
    </row>
    <row r="56" spans="2:8" ht="15" customHeight="1" x14ac:dyDescent="0.2">
      <c r="B56" s="59" t="s">
        <v>243</v>
      </c>
      <c r="C56" s="243">
        <v>0</v>
      </c>
      <c r="D56" s="242">
        <f>IFERROR(C56/$C$39,"-")</f>
        <v>0</v>
      </c>
      <c r="E56" s="240"/>
      <c r="F56" s="59" t="s">
        <v>243</v>
      </c>
      <c r="G56" s="243">
        <v>4</v>
      </c>
      <c r="H56" s="242">
        <f t="shared" si="4"/>
        <v>1.4609203798392988E-3</v>
      </c>
    </row>
    <row r="57" spans="2:8" ht="15" customHeight="1" x14ac:dyDescent="0.2">
      <c r="B57" s="59" t="s">
        <v>248</v>
      </c>
      <c r="C57" s="243">
        <v>0</v>
      </c>
      <c r="D57" s="242">
        <f>IFERROR(C57/$C$39,"-")</f>
        <v>0</v>
      </c>
      <c r="E57" s="240"/>
      <c r="F57" s="59" t="s">
        <v>248</v>
      </c>
      <c r="G57" s="243">
        <v>6</v>
      </c>
      <c r="H57" s="242">
        <f t="shared" si="4"/>
        <v>2.1913805697589481E-3</v>
      </c>
    </row>
    <row r="58" spans="2:8" ht="15" customHeight="1" x14ac:dyDescent="0.25">
      <c r="B58" s="147" t="s">
        <v>249</v>
      </c>
      <c r="C58" s="238">
        <v>0</v>
      </c>
      <c r="D58" s="239">
        <f t="shared" ref="D58:D66" si="7">IFERROR(C58/$C$39,"-")</f>
        <v>0</v>
      </c>
      <c r="E58" s="240"/>
      <c r="F58" s="147" t="s">
        <v>249</v>
      </c>
      <c r="G58" s="238">
        <v>0</v>
      </c>
      <c r="H58" s="239">
        <f t="shared" si="4"/>
        <v>0</v>
      </c>
    </row>
    <row r="59" spans="2:8" ht="15" customHeight="1" x14ac:dyDescent="0.2">
      <c r="B59" s="59" t="s">
        <v>250</v>
      </c>
      <c r="C59" s="241">
        <v>0</v>
      </c>
      <c r="D59" s="242">
        <f t="shared" si="7"/>
        <v>0</v>
      </c>
      <c r="E59" s="240"/>
      <c r="F59" s="59" t="s">
        <v>250</v>
      </c>
      <c r="G59" s="241">
        <v>0</v>
      </c>
      <c r="H59" s="242">
        <f t="shared" si="4"/>
        <v>0</v>
      </c>
    </row>
    <row r="60" spans="2:8" ht="15" customHeight="1" x14ac:dyDescent="0.2">
      <c r="B60" s="59" t="s">
        <v>251</v>
      </c>
      <c r="C60" s="241" t="s">
        <v>87</v>
      </c>
      <c r="D60" s="242" t="str">
        <f t="shared" si="7"/>
        <v>-</v>
      </c>
      <c r="E60" s="240"/>
      <c r="F60" s="59" t="s">
        <v>251</v>
      </c>
      <c r="G60" s="241" t="s">
        <v>87</v>
      </c>
      <c r="H60" s="242" t="str">
        <f t="shared" si="4"/>
        <v>-</v>
      </c>
    </row>
    <row r="61" spans="2:8" ht="15" customHeight="1" x14ac:dyDescent="0.25">
      <c r="B61" s="147" t="s">
        <v>252</v>
      </c>
      <c r="C61" s="238">
        <v>0</v>
      </c>
      <c r="D61" s="239">
        <f t="shared" si="7"/>
        <v>0</v>
      </c>
      <c r="E61" s="240"/>
      <c r="F61" s="147" t="s">
        <v>252</v>
      </c>
      <c r="G61" s="238">
        <v>8</v>
      </c>
      <c r="H61" s="239">
        <f t="shared" si="4"/>
        <v>2.9218407596785976E-3</v>
      </c>
    </row>
    <row r="62" spans="2:8" ht="15" customHeight="1" x14ac:dyDescent="0.2">
      <c r="B62" s="59" t="s">
        <v>253</v>
      </c>
      <c r="C62" s="243">
        <v>0</v>
      </c>
      <c r="D62" s="242">
        <f t="shared" si="7"/>
        <v>0</v>
      </c>
      <c r="E62" s="240"/>
      <c r="F62" s="59" t="s">
        <v>253</v>
      </c>
      <c r="G62" s="243">
        <v>8</v>
      </c>
      <c r="H62" s="242">
        <f>IFERROR(G62/$G$39,"-")</f>
        <v>2.9218407596785976E-3</v>
      </c>
    </row>
    <row r="63" spans="2:8" ht="15" customHeight="1" x14ac:dyDescent="0.2">
      <c r="B63" s="59" t="s">
        <v>254</v>
      </c>
      <c r="C63" s="243" t="s">
        <v>87</v>
      </c>
      <c r="D63" s="242" t="str">
        <f t="shared" si="7"/>
        <v>-</v>
      </c>
      <c r="E63" s="240"/>
      <c r="F63" s="59" t="s">
        <v>254</v>
      </c>
      <c r="G63" s="243" t="s">
        <v>87</v>
      </c>
      <c r="H63" s="242" t="str">
        <f t="shared" si="4"/>
        <v>-</v>
      </c>
    </row>
    <row r="64" spans="2:8" ht="15" customHeight="1" x14ac:dyDescent="0.2">
      <c r="B64" s="59" t="s">
        <v>255</v>
      </c>
      <c r="C64" s="243">
        <v>0</v>
      </c>
      <c r="D64" s="242">
        <f t="shared" si="7"/>
        <v>0</v>
      </c>
      <c r="E64" s="240"/>
      <c r="F64" s="59" t="s">
        <v>255</v>
      </c>
      <c r="G64" s="243">
        <v>0</v>
      </c>
      <c r="H64" s="242">
        <f t="shared" si="4"/>
        <v>0</v>
      </c>
    </row>
    <row r="65" spans="2:8" ht="15" customHeight="1" x14ac:dyDescent="0.2">
      <c r="B65" s="59" t="s">
        <v>256</v>
      </c>
      <c r="C65" s="243">
        <v>0</v>
      </c>
      <c r="D65" s="242">
        <f t="shared" si="7"/>
        <v>0</v>
      </c>
      <c r="E65" s="240"/>
      <c r="F65" s="59" t="s">
        <v>256</v>
      </c>
      <c r="G65" s="243">
        <v>0</v>
      </c>
      <c r="H65" s="242">
        <f t="shared" si="4"/>
        <v>0</v>
      </c>
    </row>
    <row r="66" spans="2:8" ht="15" customHeight="1" x14ac:dyDescent="0.2">
      <c r="B66" s="59" t="s">
        <v>243</v>
      </c>
      <c r="C66" s="243" t="s">
        <v>87</v>
      </c>
      <c r="D66" s="242" t="str">
        <f t="shared" si="7"/>
        <v>-</v>
      </c>
      <c r="E66" s="244"/>
      <c r="F66" s="59" t="s">
        <v>243</v>
      </c>
      <c r="G66" s="243" t="s">
        <v>87</v>
      </c>
      <c r="H66" s="242" t="str">
        <f t="shared" si="4"/>
        <v>-</v>
      </c>
    </row>
    <row r="67" spans="2:8" ht="29.25" customHeight="1" x14ac:dyDescent="0.25">
      <c r="B67" s="60" t="s">
        <v>257</v>
      </c>
      <c r="C67" s="60"/>
      <c r="D67" s="60"/>
      <c r="E67" s="240"/>
      <c r="F67" s="60" t="s">
        <v>257</v>
      </c>
      <c r="G67" s="60"/>
      <c r="H67" s="60"/>
    </row>
    <row r="68" spans="2:8" x14ac:dyDescent="0.25">
      <c r="E68" s="222"/>
    </row>
    <row r="69" spans="2:8" ht="45" customHeight="1" x14ac:dyDescent="0.25">
      <c r="B69" s="116" t="s">
        <v>260</v>
      </c>
      <c r="C69" s="116"/>
      <c r="D69" s="116"/>
    </row>
    <row r="70" spans="2:8" x14ac:dyDescent="0.25">
      <c r="B70" s="47"/>
      <c r="C70" s="233" t="str">
        <f>'Cuotas Plazas Autorizadas05'!$C$7</f>
        <v>febrero 2014</v>
      </c>
      <c r="D70" s="234" t="s">
        <v>49</v>
      </c>
    </row>
    <row r="71" spans="2:8" ht="15" customHeight="1" x14ac:dyDescent="0.25">
      <c r="B71" s="154" t="s">
        <v>184</v>
      </c>
      <c r="C71" s="236">
        <v>0</v>
      </c>
      <c r="D71" s="237" t="str">
        <f>IFERROR(C71/$C$71,"-")</f>
        <v>-</v>
      </c>
    </row>
    <row r="72" spans="2:8" ht="15" customHeight="1" x14ac:dyDescent="0.25">
      <c r="B72" s="147" t="s">
        <v>154</v>
      </c>
      <c r="C72" s="238" t="e">
        <v>#REF!</v>
      </c>
      <c r="D72" s="239" t="str">
        <f t="shared" ref="D72:D98" si="8">IFERROR(C72/$C$71,"-")</f>
        <v>-</v>
      </c>
    </row>
    <row r="73" spans="2:8" ht="15" customHeight="1" x14ac:dyDescent="0.2">
      <c r="B73" s="59" t="s">
        <v>236</v>
      </c>
      <c r="C73" s="241" t="e">
        <v>#REF!</v>
      </c>
      <c r="D73" s="242" t="str">
        <f t="shared" si="8"/>
        <v>-</v>
      </c>
    </row>
    <row r="74" spans="2:8" ht="15" customHeight="1" x14ac:dyDescent="0.2">
      <c r="B74" s="59" t="s">
        <v>237</v>
      </c>
      <c r="C74" s="241" t="e">
        <v>#REF!</v>
      </c>
      <c r="D74" s="242" t="str">
        <f t="shared" si="8"/>
        <v>-</v>
      </c>
    </row>
    <row r="75" spans="2:8" ht="15" customHeight="1" x14ac:dyDescent="0.2">
      <c r="B75" s="59" t="s">
        <v>238</v>
      </c>
      <c r="C75" s="241" t="e">
        <v>#REF!</v>
      </c>
      <c r="D75" s="242" t="str">
        <f t="shared" si="8"/>
        <v>-</v>
      </c>
    </row>
    <row r="76" spans="2:8" ht="15" customHeight="1" x14ac:dyDescent="0.2">
      <c r="B76" s="59" t="s">
        <v>239</v>
      </c>
      <c r="C76" s="241" t="e">
        <v>#REF!</v>
      </c>
      <c r="D76" s="242" t="str">
        <f t="shared" si="8"/>
        <v>-</v>
      </c>
    </row>
    <row r="77" spans="2:8" ht="15" customHeight="1" x14ac:dyDescent="0.2">
      <c r="B77" s="59" t="s">
        <v>240</v>
      </c>
      <c r="C77" s="241" t="e">
        <v>#REF!</v>
      </c>
      <c r="D77" s="242" t="str">
        <f t="shared" si="8"/>
        <v>-</v>
      </c>
    </row>
    <row r="78" spans="2:8" ht="15" customHeight="1" x14ac:dyDescent="0.2">
      <c r="B78" s="59" t="s">
        <v>241</v>
      </c>
      <c r="C78" s="241" t="e">
        <v>#REF!</v>
      </c>
      <c r="D78" s="242" t="str">
        <f t="shared" si="8"/>
        <v>-</v>
      </c>
    </row>
    <row r="79" spans="2:8" ht="15" customHeight="1" x14ac:dyDescent="0.2">
      <c r="B79" s="59" t="s">
        <v>242</v>
      </c>
      <c r="C79" s="241" t="e">
        <v>#REF!</v>
      </c>
      <c r="D79" s="242" t="str">
        <f t="shared" si="8"/>
        <v>-</v>
      </c>
    </row>
    <row r="80" spans="2:8" ht="15" customHeight="1" x14ac:dyDescent="0.2">
      <c r="B80" s="59" t="s">
        <v>243</v>
      </c>
      <c r="C80" s="241" t="s">
        <v>87</v>
      </c>
      <c r="D80" s="242" t="str">
        <f t="shared" si="8"/>
        <v>-</v>
      </c>
    </row>
    <row r="81" spans="2:4" ht="15" customHeight="1" x14ac:dyDescent="0.25">
      <c r="B81" s="147" t="s">
        <v>185</v>
      </c>
      <c r="C81" s="238" t="e">
        <v>#REF!</v>
      </c>
      <c r="D81" s="239" t="str">
        <f t="shared" si="8"/>
        <v>-</v>
      </c>
    </row>
    <row r="82" spans="2:4" ht="15" customHeight="1" x14ac:dyDescent="0.2">
      <c r="B82" s="59" t="s">
        <v>244</v>
      </c>
      <c r="C82" s="241" t="e">
        <v>#REF!</v>
      </c>
      <c r="D82" s="242" t="str">
        <f t="shared" si="8"/>
        <v>-</v>
      </c>
    </row>
    <row r="83" spans="2:4" ht="15" customHeight="1" x14ac:dyDescent="0.2">
      <c r="B83" s="59" t="s">
        <v>245</v>
      </c>
      <c r="C83" s="241" t="e">
        <v>#REF!</v>
      </c>
      <c r="D83" s="242" t="str">
        <f t="shared" si="8"/>
        <v>-</v>
      </c>
    </row>
    <row r="84" spans="2:4" ht="15" customHeight="1" x14ac:dyDescent="0.2">
      <c r="B84" s="59" t="s">
        <v>246</v>
      </c>
      <c r="C84" s="241" t="e">
        <v>#REF!</v>
      </c>
      <c r="D84" s="242" t="str">
        <f t="shared" si="8"/>
        <v>-</v>
      </c>
    </row>
    <row r="85" spans="2:4" ht="15" customHeight="1" x14ac:dyDescent="0.2">
      <c r="B85" s="59" t="s">
        <v>247</v>
      </c>
      <c r="C85" s="241" t="e">
        <v>#REF!</v>
      </c>
      <c r="D85" s="242" t="str">
        <f t="shared" si="8"/>
        <v>-</v>
      </c>
    </row>
    <row r="86" spans="2:4" ht="15" customHeight="1" x14ac:dyDescent="0.2">
      <c r="B86" s="59" t="s">
        <v>238</v>
      </c>
      <c r="C86" s="241" t="e">
        <v>#REF!</v>
      </c>
      <c r="D86" s="242" t="str">
        <f t="shared" si="8"/>
        <v>-</v>
      </c>
    </row>
    <row r="87" spans="2:4" ht="15" customHeight="1" x14ac:dyDescent="0.2">
      <c r="B87" s="59" t="s">
        <v>239</v>
      </c>
      <c r="C87" s="241" t="e">
        <v>#REF!</v>
      </c>
      <c r="D87" s="242" t="str">
        <f t="shared" si="8"/>
        <v>-</v>
      </c>
    </row>
    <row r="88" spans="2:4" ht="15" customHeight="1" x14ac:dyDescent="0.2">
      <c r="B88" s="59" t="s">
        <v>243</v>
      </c>
      <c r="C88" s="243" t="e">
        <v>#REF!</v>
      </c>
      <c r="D88" s="242" t="str">
        <f t="shared" si="8"/>
        <v>-</v>
      </c>
    </row>
    <row r="89" spans="2:4" ht="15" customHeight="1" x14ac:dyDescent="0.2">
      <c r="B89" s="59" t="s">
        <v>248</v>
      </c>
      <c r="C89" s="243" t="e">
        <v>#REF!</v>
      </c>
      <c r="D89" s="242" t="str">
        <f t="shared" si="8"/>
        <v>-</v>
      </c>
    </row>
    <row r="90" spans="2:4" ht="15" customHeight="1" x14ac:dyDescent="0.25">
      <c r="B90" s="147" t="s">
        <v>249</v>
      </c>
      <c r="C90" s="238" t="e">
        <v>#REF!</v>
      </c>
      <c r="D90" s="239" t="str">
        <f t="shared" si="8"/>
        <v>-</v>
      </c>
    </row>
    <row r="91" spans="2:4" ht="15" customHeight="1" x14ac:dyDescent="0.2">
      <c r="B91" s="59" t="s">
        <v>250</v>
      </c>
      <c r="C91" s="241" t="e">
        <v>#REF!</v>
      </c>
      <c r="D91" s="242" t="str">
        <f t="shared" si="8"/>
        <v>-</v>
      </c>
    </row>
    <row r="92" spans="2:4" ht="15" customHeight="1" x14ac:dyDescent="0.2">
      <c r="B92" s="59" t="s">
        <v>251</v>
      </c>
      <c r="C92" s="241" t="e">
        <v>#REF!</v>
      </c>
      <c r="D92" s="242" t="str">
        <f t="shared" si="8"/>
        <v>-</v>
      </c>
    </row>
    <row r="93" spans="2:4" ht="15" customHeight="1" x14ac:dyDescent="0.25">
      <c r="B93" s="147" t="s">
        <v>252</v>
      </c>
      <c r="C93" s="238" t="e">
        <v>#REF!</v>
      </c>
      <c r="D93" s="239" t="str">
        <f t="shared" si="8"/>
        <v>-</v>
      </c>
    </row>
    <row r="94" spans="2:4" ht="15" customHeight="1" x14ac:dyDescent="0.2">
      <c r="B94" s="59" t="s">
        <v>253</v>
      </c>
      <c r="C94" s="243" t="e">
        <v>#REF!</v>
      </c>
      <c r="D94" s="242" t="str">
        <f t="shared" si="8"/>
        <v>-</v>
      </c>
    </row>
    <row r="95" spans="2:4" ht="15" customHeight="1" x14ac:dyDescent="0.2">
      <c r="B95" s="59" t="s">
        <v>254</v>
      </c>
      <c r="C95" s="243" t="e">
        <v>#REF!</v>
      </c>
      <c r="D95" s="242" t="str">
        <f t="shared" si="8"/>
        <v>-</v>
      </c>
    </row>
    <row r="96" spans="2:4" ht="15" customHeight="1" x14ac:dyDescent="0.2">
      <c r="B96" s="59" t="s">
        <v>255</v>
      </c>
      <c r="C96" s="243" t="e">
        <v>#REF!</v>
      </c>
      <c r="D96" s="242" t="str">
        <f t="shared" si="8"/>
        <v>-</v>
      </c>
    </row>
    <row r="97" spans="2:4" ht="15" customHeight="1" x14ac:dyDescent="0.2">
      <c r="B97" s="59" t="s">
        <v>256</v>
      </c>
      <c r="C97" s="243" t="e">
        <v>#REF!</v>
      </c>
      <c r="D97" s="242" t="str">
        <f t="shared" si="8"/>
        <v>-</v>
      </c>
    </row>
    <row r="98" spans="2:4" ht="15" customHeight="1" x14ac:dyDescent="0.2">
      <c r="B98" s="59" t="s">
        <v>243</v>
      </c>
      <c r="C98" s="243" t="s">
        <v>87</v>
      </c>
      <c r="D98" s="242" t="str">
        <f t="shared" si="8"/>
        <v>-</v>
      </c>
    </row>
    <row r="99" spans="2:4" ht="42.75" customHeight="1" x14ac:dyDescent="0.25">
      <c r="B99" s="60" t="s">
        <v>257</v>
      </c>
      <c r="C99" s="60"/>
      <c r="D99" s="60"/>
    </row>
  </sheetData>
  <mergeCells count="10">
    <mergeCell ref="B67:D67"/>
    <mergeCell ref="F67:H67"/>
    <mergeCell ref="B69:D69"/>
    <mergeCell ref="B99:D99"/>
    <mergeCell ref="B5:D5"/>
    <mergeCell ref="F5:H5"/>
    <mergeCell ref="B35:D35"/>
    <mergeCell ref="F35:H35"/>
    <mergeCell ref="B37:D37"/>
    <mergeCell ref="F37:H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x14ac:dyDescent="0.25"/>
    <row r="30" spans="2:18" ht="14.25" customHeight="1" x14ac:dyDescent="0.25">
      <c r="R30" s="62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48" t="s">
        <v>261</v>
      </c>
      <c r="B1" s="249" t="s">
        <v>98</v>
      </c>
      <c r="D1" s="250" t="s">
        <v>184</v>
      </c>
      <c r="F1" s="250" t="s">
        <v>184</v>
      </c>
    </row>
    <row r="2" spans="1:6" ht="15" x14ac:dyDescent="0.25">
      <c r="A2" s="251"/>
      <c r="B2" s="252" t="s">
        <v>67</v>
      </c>
      <c r="D2" s="250" t="s">
        <v>219</v>
      </c>
      <c r="F2" s="250" t="s">
        <v>262</v>
      </c>
    </row>
    <row r="3" spans="1:6" x14ac:dyDescent="0.2">
      <c r="A3" s="253"/>
      <c r="B3" s="254" t="s">
        <v>74</v>
      </c>
      <c r="D3" s="250" t="s">
        <v>263</v>
      </c>
      <c r="F3" s="250" t="s">
        <v>264</v>
      </c>
    </row>
    <row r="4" spans="1:6" x14ac:dyDescent="0.2">
      <c r="A4" s="248" t="s">
        <v>265</v>
      </c>
      <c r="B4" s="249" t="s">
        <v>98</v>
      </c>
      <c r="D4" s="250" t="s">
        <v>186</v>
      </c>
      <c r="F4" s="250" t="s">
        <v>266</v>
      </c>
    </row>
    <row r="5" spans="1:6" x14ac:dyDescent="0.2">
      <c r="A5" s="251"/>
      <c r="B5" s="252" t="s">
        <v>67</v>
      </c>
      <c r="D5" s="250" t="s">
        <v>187</v>
      </c>
      <c r="F5" s="250"/>
    </row>
    <row r="6" spans="1:6" x14ac:dyDescent="0.2">
      <c r="A6" s="253"/>
      <c r="B6" s="254" t="s">
        <v>74</v>
      </c>
    </row>
    <row r="7" spans="1:6" x14ac:dyDescent="0.2">
      <c r="A7" s="248" t="s">
        <v>56</v>
      </c>
      <c r="B7" s="249" t="s">
        <v>98</v>
      </c>
    </row>
    <row r="8" spans="1:6" x14ac:dyDescent="0.2">
      <c r="A8" s="251"/>
      <c r="B8" s="252" t="s">
        <v>67</v>
      </c>
      <c r="D8" s="255" t="s">
        <v>267</v>
      </c>
    </row>
    <row r="9" spans="1:6" x14ac:dyDescent="0.2">
      <c r="A9" s="253"/>
      <c r="B9" s="254" t="s">
        <v>74</v>
      </c>
      <c r="D9" s="255" t="s">
        <v>268</v>
      </c>
    </row>
    <row r="10" spans="1:6" x14ac:dyDescent="0.2">
      <c r="A10" s="248" t="s">
        <v>158</v>
      </c>
      <c r="B10" s="249" t="s">
        <v>98</v>
      </c>
      <c r="D10" s="255" t="s">
        <v>269</v>
      </c>
    </row>
    <row r="11" spans="1:6" x14ac:dyDescent="0.2">
      <c r="A11" s="251"/>
      <c r="B11" s="252" t="s">
        <v>67</v>
      </c>
      <c r="D11" s="255" t="s">
        <v>26</v>
      </c>
    </row>
    <row r="12" spans="1:6" x14ac:dyDescent="0.2">
      <c r="A12" s="253"/>
      <c r="B12" s="254" t="s">
        <v>74</v>
      </c>
      <c r="D12" s="255" t="s">
        <v>270</v>
      </c>
      <c r="F12" s="2">
        <v>2001</v>
      </c>
    </row>
    <row r="13" spans="1:6" x14ac:dyDescent="0.2">
      <c r="A13" s="248" t="s">
        <v>159</v>
      </c>
      <c r="B13" s="249" t="s">
        <v>98</v>
      </c>
      <c r="D13" s="255" t="s">
        <v>271</v>
      </c>
      <c r="F13" s="2">
        <v>2002</v>
      </c>
    </row>
    <row r="14" spans="1:6" x14ac:dyDescent="0.2">
      <c r="A14" s="251"/>
      <c r="B14" s="252" t="s">
        <v>67</v>
      </c>
      <c r="F14" s="2">
        <v>2003</v>
      </c>
    </row>
    <row r="15" spans="1:6" ht="15" x14ac:dyDescent="0.25">
      <c r="A15" s="251"/>
      <c r="B15" s="254" t="s">
        <v>74</v>
      </c>
      <c r="F15" s="2">
        <v>2004</v>
      </c>
    </row>
    <row r="18" spans="1:21" ht="15" x14ac:dyDescent="0.25">
      <c r="A18" s="256" t="s">
        <v>272</v>
      </c>
      <c r="B18" s="257" t="s">
        <v>55</v>
      </c>
    </row>
    <row r="19" spans="1:21" ht="15" x14ac:dyDescent="0.25">
      <c r="A19" s="258"/>
      <c r="B19" s="259" t="s">
        <v>273</v>
      </c>
    </row>
    <row r="20" spans="1:21" ht="15" x14ac:dyDescent="0.25">
      <c r="A20" s="256" t="s">
        <v>274</v>
      </c>
      <c r="B20" s="257" t="s">
        <v>55</v>
      </c>
    </row>
    <row r="21" spans="1:21" ht="15" x14ac:dyDescent="0.25">
      <c r="A21" s="258"/>
      <c r="B21" s="259" t="s">
        <v>273</v>
      </c>
    </row>
    <row r="22" spans="1:21" ht="15" x14ac:dyDescent="0.25">
      <c r="A22" s="256" t="s">
        <v>275</v>
      </c>
      <c r="B22" s="257" t="s">
        <v>55</v>
      </c>
    </row>
    <row r="23" spans="1:21" ht="15" x14ac:dyDescent="0.25">
      <c r="A23" s="258"/>
      <c r="B23" s="259" t="s">
        <v>273</v>
      </c>
    </row>
    <row r="25" spans="1:21" ht="15" x14ac:dyDescent="0.25">
      <c r="A25" s="248" t="s">
        <v>261</v>
      </c>
      <c r="B25" s="249" t="s">
        <v>98</v>
      </c>
      <c r="D25" s="248" t="s">
        <v>261</v>
      </c>
      <c r="E25" s="249" t="s">
        <v>98</v>
      </c>
    </row>
    <row r="26" spans="1:21" ht="15" x14ac:dyDescent="0.25">
      <c r="A26" s="251"/>
      <c r="B26" s="252" t="s">
        <v>67</v>
      </c>
      <c r="D26" s="251"/>
      <c r="E26" s="252" t="s">
        <v>67</v>
      </c>
    </row>
    <row r="27" spans="1:21" ht="15" x14ac:dyDescent="0.25">
      <c r="A27" s="253"/>
      <c r="B27" s="254" t="s">
        <v>74</v>
      </c>
      <c r="D27" s="253"/>
      <c r="E27" s="254" t="s">
        <v>74</v>
      </c>
    </row>
    <row r="28" spans="1:21" ht="15" x14ac:dyDescent="0.25">
      <c r="A28" s="248" t="s">
        <v>156</v>
      </c>
      <c r="B28" s="249" t="s">
        <v>98</v>
      </c>
      <c r="D28" s="248" t="s">
        <v>55</v>
      </c>
      <c r="E28" s="249" t="s">
        <v>98</v>
      </c>
    </row>
    <row r="29" spans="1:21" ht="15" x14ac:dyDescent="0.25">
      <c r="A29" s="251"/>
      <c r="B29" s="252" t="s">
        <v>67</v>
      </c>
      <c r="D29" s="251"/>
      <c r="E29" s="252" t="s">
        <v>67</v>
      </c>
    </row>
    <row r="30" spans="1:21" ht="15" x14ac:dyDescent="0.25">
      <c r="A30" s="253"/>
      <c r="B30" s="254" t="s">
        <v>74</v>
      </c>
      <c r="D30" s="253"/>
      <c r="E30" s="254" t="s">
        <v>74</v>
      </c>
    </row>
    <row r="31" spans="1:21" ht="15" x14ac:dyDescent="0.25">
      <c r="A31" s="248" t="s">
        <v>157</v>
      </c>
      <c r="B31" s="249" t="s">
        <v>98</v>
      </c>
      <c r="D31" s="248" t="s">
        <v>56</v>
      </c>
      <c r="E31" s="249" t="s">
        <v>98</v>
      </c>
      <c r="G31" s="260" t="s">
        <v>261</v>
      </c>
      <c r="H31" s="260"/>
      <c r="I31" s="260"/>
      <c r="J31" s="260" t="s">
        <v>156</v>
      </c>
      <c r="K31" s="260"/>
      <c r="L31" s="260"/>
      <c r="M31" s="260" t="s">
        <v>157</v>
      </c>
      <c r="N31" s="260"/>
      <c r="O31" s="260"/>
      <c r="P31" s="260" t="s">
        <v>158</v>
      </c>
      <c r="Q31" s="260"/>
      <c r="R31" s="260"/>
      <c r="S31" s="260" t="s">
        <v>159</v>
      </c>
      <c r="T31" s="260"/>
      <c r="U31" s="260"/>
    </row>
    <row r="32" spans="1:21" ht="15" x14ac:dyDescent="0.25">
      <c r="A32" s="251"/>
      <c r="B32" s="252" t="s">
        <v>67</v>
      </c>
      <c r="D32" s="251"/>
      <c r="E32" s="252" t="s">
        <v>67</v>
      </c>
      <c r="G32" s="2" t="s">
        <v>98</v>
      </c>
      <c r="H32" s="2" t="s">
        <v>67</v>
      </c>
      <c r="I32" s="2" t="s">
        <v>74</v>
      </c>
      <c r="J32" s="2" t="s">
        <v>98</v>
      </c>
      <c r="K32" s="2" t="s">
        <v>67</v>
      </c>
      <c r="L32" s="2" t="s">
        <v>74</v>
      </c>
      <c r="M32" s="2" t="s">
        <v>98</v>
      </c>
      <c r="N32" s="2" t="s">
        <v>67</v>
      </c>
      <c r="O32" s="2" t="s">
        <v>74</v>
      </c>
      <c r="P32" s="2" t="s">
        <v>98</v>
      </c>
      <c r="Q32" s="2" t="s">
        <v>67</v>
      </c>
      <c r="R32" s="2" t="s">
        <v>74</v>
      </c>
      <c r="S32" s="2" t="s">
        <v>98</v>
      </c>
      <c r="T32" s="2" t="s">
        <v>67</v>
      </c>
      <c r="U32" s="2" t="s">
        <v>74</v>
      </c>
    </row>
    <row r="33" spans="1:5" ht="15" x14ac:dyDescent="0.25">
      <c r="A33" s="253"/>
      <c r="B33" s="254" t="s">
        <v>74</v>
      </c>
      <c r="D33" s="251"/>
      <c r="E33" s="254" t="s">
        <v>74</v>
      </c>
    </row>
    <row r="34" spans="1:5" ht="15" x14ac:dyDescent="0.25">
      <c r="A34" s="248" t="s">
        <v>158</v>
      </c>
      <c r="B34" s="249" t="s">
        <v>98</v>
      </c>
      <c r="D34" s="248" t="s">
        <v>57</v>
      </c>
      <c r="E34" s="249" t="s">
        <v>98</v>
      </c>
    </row>
    <row r="35" spans="1:5" ht="15" x14ac:dyDescent="0.25">
      <c r="A35" s="251"/>
      <c r="B35" s="252" t="s">
        <v>67</v>
      </c>
      <c r="D35" s="251"/>
      <c r="E35" s="252" t="s">
        <v>67</v>
      </c>
    </row>
    <row r="36" spans="1:5" ht="15" x14ac:dyDescent="0.25">
      <c r="A36" s="253"/>
      <c r="B36" s="254" t="s">
        <v>74</v>
      </c>
      <c r="D36" s="251"/>
      <c r="E36" s="254" t="s">
        <v>74</v>
      </c>
    </row>
    <row r="37" spans="1:5" ht="15" x14ac:dyDescent="0.25">
      <c r="A37" s="248" t="s">
        <v>57</v>
      </c>
      <c r="B37" s="249" t="s">
        <v>98</v>
      </c>
      <c r="D37" s="248" t="s">
        <v>58</v>
      </c>
      <c r="E37" s="249" t="s">
        <v>98</v>
      </c>
    </row>
    <row r="38" spans="1:5" ht="15" x14ac:dyDescent="0.25">
      <c r="A38" s="251"/>
      <c r="B38" s="252" t="s">
        <v>67</v>
      </c>
      <c r="D38" s="251"/>
      <c r="E38" s="252" t="s">
        <v>67</v>
      </c>
    </row>
    <row r="39" spans="1:5" ht="15" x14ac:dyDescent="0.25">
      <c r="A39" s="251"/>
      <c r="B39" s="254" t="s">
        <v>74</v>
      </c>
      <c r="D39" s="253"/>
      <c r="E39" s="254" t="s">
        <v>74</v>
      </c>
    </row>
    <row r="40" spans="1:5" ht="15" x14ac:dyDescent="0.25">
      <c r="A40" s="248" t="s">
        <v>159</v>
      </c>
      <c r="B40" s="249" t="s">
        <v>98</v>
      </c>
    </row>
    <row r="41" spans="1:5" ht="15" x14ac:dyDescent="0.25">
      <c r="A41" s="251"/>
      <c r="B41" s="252" t="s">
        <v>67</v>
      </c>
    </row>
    <row r="42" spans="1:5" ht="15" x14ac:dyDescent="0.25">
      <c r="A42" s="251"/>
      <c r="B42" s="254" t="s">
        <v>74</v>
      </c>
    </row>
    <row r="43" spans="1:5" ht="15" x14ac:dyDescent="0.25">
      <c r="A43" s="248" t="s">
        <v>55</v>
      </c>
      <c r="B43" s="249" t="s">
        <v>98</v>
      </c>
    </row>
    <row r="44" spans="1:5" ht="15" x14ac:dyDescent="0.25">
      <c r="A44" s="251"/>
      <c r="B44" s="252" t="s">
        <v>67</v>
      </c>
    </row>
    <row r="45" spans="1:5" ht="15" x14ac:dyDescent="0.25">
      <c r="A45" s="251"/>
      <c r="B45" s="254" t="s">
        <v>74</v>
      </c>
    </row>
    <row r="46" spans="1:5" ht="15" x14ac:dyDescent="0.25">
      <c r="A46" s="248" t="s">
        <v>56</v>
      </c>
      <c r="B46" s="249" t="s">
        <v>98</v>
      </c>
    </row>
    <row r="47" spans="1:5" ht="15" x14ac:dyDescent="0.25">
      <c r="A47" s="251"/>
      <c r="B47" s="252" t="s">
        <v>67</v>
      </c>
    </row>
    <row r="48" spans="1:5" ht="15" x14ac:dyDescent="0.25">
      <c r="A48" s="251"/>
      <c r="B48" s="254" t="s">
        <v>74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B10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276</v>
      </c>
    </row>
    <row r="2" spans="1:2" x14ac:dyDescent="0.25">
      <c r="A2" s="165" t="s">
        <v>277</v>
      </c>
      <c r="B2" s="2">
        <v>2</v>
      </c>
    </row>
    <row r="3" spans="1:2" x14ac:dyDescent="0.25">
      <c r="A3" s="165" t="s">
        <v>278</v>
      </c>
    </row>
    <row r="4" spans="1:2" x14ac:dyDescent="0.25">
      <c r="A4" s="43" t="s">
        <v>279</v>
      </c>
      <c r="B4" s="43" t="s">
        <v>280</v>
      </c>
    </row>
    <row r="5" spans="1:2" x14ac:dyDescent="0.25">
      <c r="A5" s="43" t="s">
        <v>281</v>
      </c>
      <c r="B5" s="43" t="s">
        <v>282</v>
      </c>
    </row>
    <row r="7" spans="1:2" ht="25.5" x14ac:dyDescent="0.25">
      <c r="A7" s="152" t="s">
        <v>283</v>
      </c>
      <c r="B7" s="261" t="s">
        <v>284</v>
      </c>
    </row>
    <row r="9" spans="1:2" x14ac:dyDescent="0.25">
      <c r="A9" s="2" t="s">
        <v>285</v>
      </c>
      <c r="B9" s="2">
        <v>2014</v>
      </c>
    </row>
    <row r="10" spans="1:2" x14ac:dyDescent="0.25">
      <c r="B10" s="2">
        <v>41640</v>
      </c>
    </row>
  </sheetData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61</v>
      </c>
      <c r="C5" s="44"/>
      <c r="D5" s="44"/>
      <c r="E5" s="44"/>
      <c r="F5" s="44"/>
      <c r="G5" s="44"/>
      <c r="H5" s="65"/>
      <c r="I5" s="44" t="s">
        <v>62</v>
      </c>
      <c r="J5" s="44"/>
      <c r="K5" s="44"/>
      <c r="L5" s="44"/>
      <c r="M5" s="44"/>
      <c r="N5" s="44"/>
    </row>
    <row r="6" spans="2:14" ht="38.25" x14ac:dyDescent="0.25">
      <c r="B6" s="66" t="s">
        <v>63</v>
      </c>
      <c r="C6" s="46" t="str">
        <f>actualizaciones!$A$3</f>
        <v>acum. febrero 2013</v>
      </c>
      <c r="D6" s="67" t="s">
        <v>49</v>
      </c>
      <c r="E6" s="46" t="str">
        <f>actualizaciones!$A$2</f>
        <v>acum. febrero 2014</v>
      </c>
      <c r="F6" s="67" t="s">
        <v>49</v>
      </c>
      <c r="G6" s="68" t="s">
        <v>50</v>
      </c>
      <c r="H6" s="69"/>
      <c r="I6" s="66" t="s">
        <v>63</v>
      </c>
      <c r="J6" s="46" t="str">
        <f>actualizaciones!$A$3</f>
        <v>acum. febrero 2013</v>
      </c>
      <c r="K6" s="67" t="s">
        <v>49</v>
      </c>
      <c r="L6" s="46" t="str">
        <f>actualizaciones!$A$2</f>
        <v>acum. febrero 2014</v>
      </c>
      <c r="M6" s="67" t="s">
        <v>49</v>
      </c>
      <c r="N6" s="68" t="s">
        <v>50</v>
      </c>
    </row>
    <row r="7" spans="2:14" ht="15" customHeight="1" x14ac:dyDescent="0.25">
      <c r="B7" s="70" t="s">
        <v>64</v>
      </c>
      <c r="C7" s="71"/>
      <c r="D7" s="71"/>
      <c r="E7" s="71"/>
      <c r="F7" s="71"/>
      <c r="G7" s="71"/>
      <c r="H7" s="69"/>
      <c r="I7" s="70" t="s">
        <v>64</v>
      </c>
      <c r="J7" s="71"/>
      <c r="K7" s="71"/>
      <c r="L7" s="71"/>
      <c r="M7" s="71"/>
      <c r="N7" s="71"/>
    </row>
    <row r="8" spans="2:14" ht="15" customHeight="1" x14ac:dyDescent="0.25">
      <c r="B8" s="72" t="s">
        <v>65</v>
      </c>
      <c r="C8" s="73">
        <v>267552</v>
      </c>
      <c r="D8" s="74">
        <f>C8/$C$8</f>
        <v>1</v>
      </c>
      <c r="E8" s="73">
        <v>277102</v>
      </c>
      <c r="F8" s="74">
        <f>E8/$E$8</f>
        <v>1</v>
      </c>
      <c r="G8" s="74">
        <f>(E8-C8)/C8</f>
        <v>3.5693995933500776E-2</v>
      </c>
      <c r="H8" s="69"/>
      <c r="I8" s="72" t="s">
        <v>65</v>
      </c>
      <c r="J8" s="73">
        <v>215169</v>
      </c>
      <c r="K8" s="74">
        <f>J8/$J$8</f>
        <v>1</v>
      </c>
      <c r="L8" s="73">
        <v>227231</v>
      </c>
      <c r="M8" s="74">
        <f>L8/$L$8</f>
        <v>1</v>
      </c>
      <c r="N8" s="74">
        <f>(L8-J8)/J8</f>
        <v>5.6058261180746298E-2</v>
      </c>
    </row>
    <row r="9" spans="2:14" ht="15" customHeight="1" x14ac:dyDescent="0.25">
      <c r="B9" s="70" t="s">
        <v>66</v>
      </c>
      <c r="C9" s="71"/>
      <c r="D9" s="71"/>
      <c r="E9" s="71"/>
      <c r="F9" s="75"/>
      <c r="G9" s="75"/>
      <c r="H9" s="69"/>
      <c r="I9" s="70" t="s">
        <v>66</v>
      </c>
      <c r="J9" s="71"/>
      <c r="K9" s="71"/>
      <c r="L9" s="71"/>
      <c r="M9" s="75"/>
      <c r="N9" s="75"/>
    </row>
    <row r="10" spans="2:14" ht="15" customHeight="1" x14ac:dyDescent="0.25">
      <c r="B10" s="76" t="s">
        <v>67</v>
      </c>
      <c r="C10" s="77">
        <v>184197</v>
      </c>
      <c r="D10" s="78">
        <f>C10/$C$8</f>
        <v>0.6884530857552924</v>
      </c>
      <c r="E10" s="77">
        <v>199568</v>
      </c>
      <c r="F10" s="78">
        <f>E10/$E$8</f>
        <v>0.72019689500617101</v>
      </c>
      <c r="G10" s="78">
        <f>(E10-C10)/C10</f>
        <v>8.3448698947322708E-2</v>
      </c>
      <c r="H10" s="69"/>
      <c r="I10" s="76" t="s">
        <v>67</v>
      </c>
      <c r="J10" s="77">
        <v>104389</v>
      </c>
      <c r="K10" s="78">
        <f t="shared" ref="K10:K15" si="0">J10/$J$8</f>
        <v>0.48514888297105996</v>
      </c>
      <c r="L10" s="77">
        <v>111469</v>
      </c>
      <c r="M10" s="78">
        <f t="shared" ref="M10:M15" si="1">L10/$L$8</f>
        <v>0.49055366565301389</v>
      </c>
      <c r="N10" s="78">
        <f t="shared" ref="N10:N15" si="2">(L10-J10)/J10</f>
        <v>6.7823238080640683E-2</v>
      </c>
    </row>
    <row r="11" spans="2:14" ht="15" hidden="1" customHeight="1" x14ac:dyDescent="0.25">
      <c r="H11" s="69"/>
      <c r="I11" s="79" t="s">
        <v>68</v>
      </c>
      <c r="J11" s="80">
        <v>15229</v>
      </c>
      <c r="K11" s="81">
        <f t="shared" si="0"/>
        <v>7.077692418517538E-2</v>
      </c>
      <c r="L11" s="80">
        <v>13445</v>
      </c>
      <c r="M11" s="81">
        <f t="shared" si="1"/>
        <v>5.9168863403320851E-2</v>
      </c>
      <c r="N11" s="82">
        <f t="shared" si="2"/>
        <v>-0.11714492087464705</v>
      </c>
    </row>
    <row r="12" spans="2:14" ht="15" hidden="1" customHeight="1" x14ac:dyDescent="0.25">
      <c r="B12" s="79"/>
      <c r="C12" s="80"/>
      <c r="D12" s="81"/>
      <c r="E12" s="80"/>
      <c r="F12" s="81"/>
      <c r="G12" s="82"/>
      <c r="H12" s="69"/>
      <c r="I12" s="79" t="s">
        <v>69</v>
      </c>
      <c r="J12" s="80">
        <v>56047</v>
      </c>
      <c r="K12" s="81">
        <f t="shared" si="0"/>
        <v>0.2604789723426702</v>
      </c>
      <c r="L12" s="80">
        <v>65746</v>
      </c>
      <c r="M12" s="81">
        <f t="shared" si="1"/>
        <v>0.28933552200183954</v>
      </c>
      <c r="N12" s="82">
        <f t="shared" si="2"/>
        <v>0.17305118918050921</v>
      </c>
    </row>
    <row r="13" spans="2:14" ht="15" customHeight="1" x14ac:dyDescent="0.25">
      <c r="B13" s="79" t="s">
        <v>68</v>
      </c>
      <c r="C13" s="80">
        <v>35986</v>
      </c>
      <c r="D13" s="81">
        <f>C13/$C$8</f>
        <v>0.13450095682334648</v>
      </c>
      <c r="E13" s="80">
        <v>39246</v>
      </c>
      <c r="F13" s="81">
        <f>E13/$E$8</f>
        <v>0.14163015784801264</v>
      </c>
      <c r="G13" s="82">
        <f>(E13-C13)/C13</f>
        <v>9.0590785305396548E-2</v>
      </c>
      <c r="H13" s="69"/>
      <c r="I13" s="79" t="s">
        <v>70</v>
      </c>
      <c r="J13" s="80">
        <f>SUM(J11:J12)</f>
        <v>71276</v>
      </c>
      <c r="K13" s="81">
        <f t="shared" si="0"/>
        <v>0.33125589652784554</v>
      </c>
      <c r="L13" s="80">
        <f>SUM(L11:L12)</f>
        <v>79191</v>
      </c>
      <c r="M13" s="81">
        <f t="shared" si="1"/>
        <v>0.34850438540516038</v>
      </c>
      <c r="N13" s="82">
        <f t="shared" si="2"/>
        <v>0.11104719681239127</v>
      </c>
    </row>
    <row r="14" spans="2:14" ht="15" customHeight="1" x14ac:dyDescent="0.25">
      <c r="B14" s="79" t="s">
        <v>69</v>
      </c>
      <c r="C14" s="80">
        <v>116599</v>
      </c>
      <c r="D14" s="81">
        <f>C14/$C$8</f>
        <v>0.43579939600526252</v>
      </c>
      <c r="E14" s="80">
        <v>123452</v>
      </c>
      <c r="F14" s="81">
        <f>E14/$E$8</f>
        <v>0.44551103925630275</v>
      </c>
      <c r="G14" s="82">
        <f>(E14-C14)/C14</f>
        <v>5.8774088971603529E-2</v>
      </c>
      <c r="H14" s="69"/>
      <c r="I14" s="79" t="s">
        <v>71</v>
      </c>
      <c r="J14" s="80">
        <v>30224</v>
      </c>
      <c r="K14" s="81">
        <f t="shared" si="0"/>
        <v>0.14046633111647125</v>
      </c>
      <c r="L14" s="80">
        <v>29127</v>
      </c>
      <c r="M14" s="81">
        <f t="shared" si="1"/>
        <v>0.12818233427657319</v>
      </c>
      <c r="N14" s="82">
        <f t="shared" si="2"/>
        <v>-3.6295659078877711E-2</v>
      </c>
    </row>
    <row r="15" spans="2:14" ht="15" customHeight="1" x14ac:dyDescent="0.25">
      <c r="B15" s="79" t="s">
        <v>71</v>
      </c>
      <c r="C15" s="80">
        <v>28203</v>
      </c>
      <c r="D15" s="81">
        <f>C15/$C$8</f>
        <v>0.10541128453534267</v>
      </c>
      <c r="E15" s="80">
        <v>33623</v>
      </c>
      <c r="F15" s="81">
        <f>E15/$E$8</f>
        <v>0.12133799106466212</v>
      </c>
      <c r="G15" s="82">
        <f>(E15-C15)/C15</f>
        <v>0.19217813707761586</v>
      </c>
      <c r="H15" s="69"/>
      <c r="I15" s="79" t="s">
        <v>72</v>
      </c>
      <c r="J15" s="80">
        <v>2889</v>
      </c>
      <c r="K15" s="81">
        <f t="shared" si="0"/>
        <v>1.3426655326743165E-2</v>
      </c>
      <c r="L15" s="80">
        <v>3151</v>
      </c>
      <c r="M15" s="81">
        <f t="shared" si="1"/>
        <v>1.3866945971280327E-2</v>
      </c>
      <c r="N15" s="82">
        <f t="shared" si="2"/>
        <v>9.068881966078228E-2</v>
      </c>
    </row>
    <row r="16" spans="2:14" ht="15" customHeight="1" x14ac:dyDescent="0.25">
      <c r="B16" s="79" t="s">
        <v>72</v>
      </c>
      <c r="C16" s="80">
        <v>3409</v>
      </c>
      <c r="D16" s="81">
        <f>C16/$C$8</f>
        <v>1.2741448391340749E-2</v>
      </c>
      <c r="E16" s="80">
        <v>3247</v>
      </c>
      <c r="F16" s="81">
        <f>E16/$E$8</f>
        <v>1.1717706837193524E-2</v>
      </c>
      <c r="G16" s="82">
        <f>(E16-C16)/C16</f>
        <v>-4.7521267233792901E-2</v>
      </c>
      <c r="H16" s="69"/>
      <c r="I16" s="70" t="s">
        <v>73</v>
      </c>
      <c r="J16" s="71"/>
      <c r="K16" s="71"/>
      <c r="L16" s="71"/>
      <c r="M16" s="75"/>
      <c r="N16" s="75"/>
    </row>
    <row r="17" spans="2:16" ht="15" customHeight="1" x14ac:dyDescent="0.25">
      <c r="B17" s="70" t="s">
        <v>73</v>
      </c>
      <c r="C17" s="71"/>
      <c r="D17" s="71"/>
      <c r="E17" s="71"/>
      <c r="F17" s="75"/>
      <c r="G17" s="75"/>
      <c r="H17" s="69"/>
      <c r="I17" s="76" t="s">
        <v>74</v>
      </c>
      <c r="J17" s="77">
        <v>110780</v>
      </c>
      <c r="K17" s="78">
        <f>J17/$J$8</f>
        <v>0.51485111702894004</v>
      </c>
      <c r="L17" s="77">
        <v>115762</v>
      </c>
      <c r="M17" s="78">
        <f>L17/$L$8</f>
        <v>0.50944633434698605</v>
      </c>
      <c r="N17" s="78">
        <f>(L17-J17)/J17</f>
        <v>4.4972016609496297E-2</v>
      </c>
    </row>
    <row r="18" spans="2:16" ht="15" customHeight="1" x14ac:dyDescent="0.25">
      <c r="B18" s="76" t="s">
        <v>74</v>
      </c>
      <c r="C18" s="77">
        <v>83355</v>
      </c>
      <c r="D18" s="78">
        <f>C18/$C$8</f>
        <v>0.3115469142447076</v>
      </c>
      <c r="E18" s="77">
        <v>77534</v>
      </c>
      <c r="F18" s="78">
        <f>E18/$E$8</f>
        <v>0.27980310499382899</v>
      </c>
      <c r="G18" s="78">
        <f>(E18-C18)/C18</f>
        <v>-6.9833843200767798E-2</v>
      </c>
      <c r="H18" s="69"/>
      <c r="I18" s="83" t="s">
        <v>75</v>
      </c>
      <c r="J18" s="83"/>
      <c r="K18" s="83"/>
      <c r="L18" s="83"/>
      <c r="M18" s="83"/>
      <c r="N18" s="83"/>
    </row>
    <row r="19" spans="2:16" ht="15" customHeight="1" x14ac:dyDescent="0.25">
      <c r="B19" s="83" t="s">
        <v>75</v>
      </c>
      <c r="C19" s="83"/>
      <c r="D19" s="83"/>
      <c r="E19" s="83"/>
      <c r="F19" s="83"/>
      <c r="G19" s="83"/>
      <c r="H19" s="69"/>
      <c r="I19" s="84"/>
      <c r="J19" s="84"/>
      <c r="K19" s="84"/>
      <c r="L19" s="84"/>
      <c r="M19" s="84"/>
      <c r="N19" s="84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2:16" ht="36" customHeight="1" x14ac:dyDescent="0.25">
      <c r="B21" s="44" t="s">
        <v>76</v>
      </c>
      <c r="C21" s="44"/>
      <c r="D21" s="44"/>
      <c r="E21" s="44"/>
      <c r="F21" s="44"/>
      <c r="G21" s="44"/>
      <c r="H21" s="65"/>
      <c r="I21" s="44" t="s">
        <v>77</v>
      </c>
      <c r="J21" s="44"/>
      <c r="K21" s="44"/>
      <c r="L21" s="44"/>
      <c r="M21" s="44"/>
      <c r="N21" s="44"/>
      <c r="P21" s="62" t="s">
        <v>45</v>
      </c>
    </row>
    <row r="22" spans="2:16" ht="38.25" x14ac:dyDescent="0.25">
      <c r="B22" s="66" t="s">
        <v>63</v>
      </c>
      <c r="C22" s="46" t="str">
        <f>actualizaciones!$A$3</f>
        <v>acum. febrero 2013</v>
      </c>
      <c r="D22" s="67" t="s">
        <v>49</v>
      </c>
      <c r="E22" s="46" t="str">
        <f>actualizaciones!$A$2</f>
        <v>acum. febrero 2014</v>
      </c>
      <c r="F22" s="67" t="s">
        <v>49</v>
      </c>
      <c r="G22" s="68" t="s">
        <v>50</v>
      </c>
      <c r="H22" s="69"/>
      <c r="I22" s="66" t="s">
        <v>63</v>
      </c>
      <c r="J22" s="46" t="str">
        <f>actualizaciones!$A$3</f>
        <v>acum. febrero 2013</v>
      </c>
      <c r="K22" s="67" t="s">
        <v>49</v>
      </c>
      <c r="L22" s="46" t="str">
        <f>actualizaciones!$A$2</f>
        <v>acum. febrero 2014</v>
      </c>
      <c r="M22" s="67" t="s">
        <v>49</v>
      </c>
      <c r="N22" s="68" t="s">
        <v>50</v>
      </c>
    </row>
    <row r="23" spans="2:16" ht="15" customHeight="1" x14ac:dyDescent="0.25">
      <c r="B23" s="70" t="s">
        <v>64</v>
      </c>
      <c r="C23" s="71"/>
      <c r="D23" s="71"/>
      <c r="E23" s="71"/>
      <c r="F23" s="71"/>
      <c r="G23" s="71"/>
      <c r="H23" s="69"/>
      <c r="I23" s="70" t="s">
        <v>64</v>
      </c>
      <c r="J23" s="71"/>
      <c r="K23" s="71"/>
      <c r="L23" s="71"/>
      <c r="M23" s="71"/>
      <c r="N23" s="71"/>
    </row>
    <row r="24" spans="2:16" ht="15" customHeight="1" x14ac:dyDescent="0.25">
      <c r="B24" s="72" t="s">
        <v>65</v>
      </c>
      <c r="C24" s="73">
        <v>109049</v>
      </c>
      <c r="D24" s="74">
        <f>C24/$C$24</f>
        <v>1</v>
      </c>
      <c r="E24" s="73">
        <v>112882</v>
      </c>
      <c r="F24" s="74">
        <f>E24/$E$24</f>
        <v>1</v>
      </c>
      <c r="G24" s="74">
        <f>(E24-C24)/C24</f>
        <v>3.5149336536786216E-2</v>
      </c>
      <c r="H24" s="69"/>
      <c r="I24" s="72" t="s">
        <v>65</v>
      </c>
      <c r="J24" s="73">
        <v>33693</v>
      </c>
      <c r="K24" s="74">
        <f>J24/$J$24</f>
        <v>1</v>
      </c>
      <c r="L24" s="73">
        <v>38900</v>
      </c>
      <c r="M24" s="74">
        <f>L24/$L$24</f>
        <v>1</v>
      </c>
      <c r="N24" s="74">
        <f>(L24-J24)/J24</f>
        <v>0.15454248656991065</v>
      </c>
    </row>
    <row r="25" spans="2:16" ht="15" customHeight="1" x14ac:dyDescent="0.25">
      <c r="B25" s="70" t="s">
        <v>66</v>
      </c>
      <c r="C25" s="71"/>
      <c r="D25" s="71"/>
      <c r="E25" s="71"/>
      <c r="F25" s="75"/>
      <c r="G25" s="75"/>
      <c r="H25" s="69"/>
      <c r="I25" s="70" t="s">
        <v>66</v>
      </c>
      <c r="J25" s="71"/>
      <c r="K25" s="71"/>
      <c r="L25" s="71"/>
      <c r="M25" s="75"/>
      <c r="N25" s="75"/>
    </row>
    <row r="26" spans="2:16" ht="15" customHeight="1" x14ac:dyDescent="0.25">
      <c r="B26" s="76" t="s">
        <v>67</v>
      </c>
      <c r="C26" s="77">
        <v>82520</v>
      </c>
      <c r="D26" s="78">
        <f>C26/$C$24</f>
        <v>0.75672404148593753</v>
      </c>
      <c r="E26" s="77">
        <v>86868</v>
      </c>
      <c r="F26" s="78">
        <f>E26/$E$24</f>
        <v>0.76954696054286775</v>
      </c>
      <c r="G26" s="78">
        <f>(E26-C26)/C26</f>
        <v>5.2690256907416383E-2</v>
      </c>
      <c r="H26" s="69"/>
      <c r="I26" s="76" t="s">
        <v>67</v>
      </c>
      <c r="J26" s="77">
        <v>33693</v>
      </c>
      <c r="K26" s="78">
        <f>J26/$J$24</f>
        <v>1</v>
      </c>
      <c r="L26" s="77">
        <v>38900</v>
      </c>
      <c r="M26" s="78">
        <f>L26/$L$24</f>
        <v>1</v>
      </c>
      <c r="N26" s="78">
        <f>(L26-J26)/J26</f>
        <v>0.15454248656991065</v>
      </c>
    </row>
    <row r="27" spans="2:16" ht="15" customHeight="1" x14ac:dyDescent="0.25">
      <c r="B27" s="79" t="s">
        <v>70</v>
      </c>
      <c r="C27" s="80">
        <v>67057</v>
      </c>
      <c r="D27" s="81">
        <f>C27/$C$24</f>
        <v>0.61492540050802846</v>
      </c>
      <c r="E27" s="80">
        <v>69831</v>
      </c>
      <c r="F27" s="81">
        <f>E27/$E$24</f>
        <v>0.61861944331248564</v>
      </c>
      <c r="G27" s="82">
        <f>(E27-C27)/C27</f>
        <v>4.136779158029736E-2</v>
      </c>
      <c r="H27" s="69"/>
      <c r="I27" s="79" t="s">
        <v>70</v>
      </c>
      <c r="J27" s="80">
        <v>12532</v>
      </c>
      <c r="K27" s="81">
        <f>J27/$J$24</f>
        <v>0.3719466951592319</v>
      </c>
      <c r="L27" s="80">
        <v>12596</v>
      </c>
      <c r="M27" s="81">
        <f>L27/$L$24</f>
        <v>0.32380462724935732</v>
      </c>
      <c r="N27" s="82">
        <f>(L27-J27)/J27</f>
        <v>5.106926268751995E-3</v>
      </c>
    </row>
    <row r="28" spans="2:16" ht="15" customHeight="1" x14ac:dyDescent="0.25">
      <c r="B28" s="79" t="s">
        <v>71</v>
      </c>
      <c r="C28" s="80">
        <v>12632</v>
      </c>
      <c r="D28" s="81">
        <f>C28/$C$24</f>
        <v>0.11583783436803639</v>
      </c>
      <c r="E28" s="80">
        <v>13795</v>
      </c>
      <c r="F28" s="81">
        <f>E28/$E$24</f>
        <v>0.12220726067929343</v>
      </c>
      <c r="G28" s="82">
        <f>(E28-C28)/C28</f>
        <v>9.2067764407853067E-2</v>
      </c>
      <c r="H28" s="69"/>
      <c r="I28" s="79" t="s">
        <v>71</v>
      </c>
      <c r="J28" s="80">
        <v>12207</v>
      </c>
      <c r="K28" s="81">
        <f>J28/$J$24</f>
        <v>0.36230077464161697</v>
      </c>
      <c r="L28" s="80">
        <v>16787</v>
      </c>
      <c r="M28" s="81">
        <f>L28/$L$24</f>
        <v>0.43154241645244218</v>
      </c>
      <c r="N28" s="82">
        <f>(L28-J28)/J28</f>
        <v>0.37519456049807487</v>
      </c>
    </row>
    <row r="29" spans="2:16" ht="15" customHeight="1" x14ac:dyDescent="0.25">
      <c r="B29" s="79" t="s">
        <v>72</v>
      </c>
      <c r="C29" s="80">
        <v>2831</v>
      </c>
      <c r="D29" s="81">
        <f>C29/$C$24</f>
        <v>2.5960806609872628E-2</v>
      </c>
      <c r="E29" s="80">
        <v>3242</v>
      </c>
      <c r="F29" s="81">
        <f>E29/$E$24</f>
        <v>2.8720256551088747E-2</v>
      </c>
      <c r="G29" s="82">
        <f>(E29-C29)/C29</f>
        <v>0.14517838219710349</v>
      </c>
      <c r="H29" s="69"/>
      <c r="I29" s="79" t="s">
        <v>78</v>
      </c>
      <c r="J29" s="80">
        <v>6696</v>
      </c>
      <c r="K29" s="81">
        <f>J29/$J$24</f>
        <v>0.19873564241830646</v>
      </c>
      <c r="L29" s="80">
        <v>6417</v>
      </c>
      <c r="M29" s="81">
        <f>L29/$L$24</f>
        <v>0.16496143958868895</v>
      </c>
      <c r="N29" s="82">
        <f>(L29-J29)/J29</f>
        <v>-4.1666666666666664E-2</v>
      </c>
    </row>
    <row r="30" spans="2:16" ht="15" customHeight="1" x14ac:dyDescent="0.25">
      <c r="B30" s="70" t="s">
        <v>73</v>
      </c>
      <c r="C30" s="71"/>
      <c r="D30" s="71"/>
      <c r="E30" s="71"/>
      <c r="F30" s="75"/>
      <c r="G30" s="75"/>
      <c r="H30" s="69"/>
      <c r="I30" s="79" t="s">
        <v>79</v>
      </c>
      <c r="J30" s="80">
        <v>2258</v>
      </c>
      <c r="K30" s="81">
        <f>J30/$J$24</f>
        <v>6.7016887780844692E-2</v>
      </c>
      <c r="L30" s="80">
        <v>3100</v>
      </c>
      <c r="M30" s="81">
        <f>L30/$L$24</f>
        <v>7.9691516709511565E-2</v>
      </c>
      <c r="N30" s="82">
        <f>(L30-J30)/J30</f>
        <v>0.37289636846767049</v>
      </c>
    </row>
    <row r="31" spans="2:16" ht="15" customHeight="1" x14ac:dyDescent="0.25">
      <c r="B31" s="76" t="s">
        <v>74</v>
      </c>
      <c r="C31" s="77">
        <v>26529</v>
      </c>
      <c r="D31" s="78">
        <f>C31/$C$24</f>
        <v>0.24327595851406247</v>
      </c>
      <c r="E31" s="77">
        <v>26014</v>
      </c>
      <c r="F31" s="78">
        <f>E31/$E$24</f>
        <v>0.23045303945713222</v>
      </c>
      <c r="G31" s="78">
        <f>(E31-C31)/C31</f>
        <v>-1.9412718157488032E-2</v>
      </c>
      <c r="H31" s="69"/>
      <c r="I31" s="70" t="s">
        <v>73</v>
      </c>
      <c r="J31" s="71"/>
      <c r="K31" s="71"/>
      <c r="L31" s="71"/>
      <c r="M31" s="75"/>
      <c r="N31" s="75"/>
    </row>
    <row r="32" spans="2:16" ht="15" customHeight="1" x14ac:dyDescent="0.25">
      <c r="B32" s="83" t="s">
        <v>75</v>
      </c>
      <c r="C32" s="83"/>
      <c r="D32" s="83"/>
      <c r="E32" s="83"/>
      <c r="F32" s="83"/>
      <c r="G32" s="83"/>
      <c r="H32" s="69"/>
      <c r="I32" s="76" t="s">
        <v>74</v>
      </c>
      <c r="J32" s="77">
        <v>0</v>
      </c>
      <c r="K32" s="78">
        <f>J32/$J$24</f>
        <v>0</v>
      </c>
      <c r="L32" s="77">
        <v>0</v>
      </c>
      <c r="M32" s="78">
        <f>L32/$L$24</f>
        <v>0</v>
      </c>
      <c r="N32" s="85" t="str">
        <f>IFERROR((L32-J32)/J32,"-")</f>
        <v>-</v>
      </c>
    </row>
    <row r="33" spans="2:14" x14ac:dyDescent="0.25">
      <c r="B33" s="69"/>
      <c r="C33" s="69"/>
      <c r="D33" s="69"/>
      <c r="E33" s="69"/>
      <c r="F33" s="69"/>
      <c r="G33" s="69"/>
      <c r="H33" s="69"/>
      <c r="I33" s="83" t="s">
        <v>75</v>
      </c>
      <c r="J33" s="83"/>
      <c r="K33" s="83"/>
      <c r="L33" s="83"/>
      <c r="M33" s="83"/>
      <c r="N33" s="83"/>
    </row>
    <row r="34" spans="2:14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2:14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2:14" ht="36" customHeight="1" x14ac:dyDescent="0.25">
      <c r="B36" s="44" t="s">
        <v>80</v>
      </c>
      <c r="C36" s="44"/>
      <c r="D36" s="44"/>
      <c r="E36" s="44"/>
      <c r="F36" s="44"/>
      <c r="G36" s="44"/>
      <c r="H36" s="65"/>
      <c r="I36" s="65"/>
    </row>
    <row r="37" spans="2:14" ht="18" customHeight="1" x14ac:dyDescent="0.25">
      <c r="B37" s="44"/>
      <c r="C37" s="44"/>
      <c r="D37" s="44"/>
      <c r="E37" s="44"/>
      <c r="F37" s="44"/>
      <c r="G37" s="44"/>
      <c r="H37" s="65"/>
      <c r="I37" s="65"/>
    </row>
    <row r="38" spans="2:14" ht="38.25" x14ac:dyDescent="0.25">
      <c r="B38" s="66" t="s">
        <v>63</v>
      </c>
      <c r="C38" s="46" t="str">
        <f>actualizaciones!$A$3</f>
        <v>acum. febrero 2013</v>
      </c>
      <c r="D38" s="67" t="s">
        <v>49</v>
      </c>
      <c r="E38" s="46" t="str">
        <f>actualizaciones!$A$2</f>
        <v>acum. febrero 2014</v>
      </c>
      <c r="F38" s="67" t="s">
        <v>49</v>
      </c>
      <c r="G38" s="68" t="s">
        <v>50</v>
      </c>
      <c r="H38" s="65"/>
      <c r="I38" s="65"/>
    </row>
    <row r="39" spans="2:14" ht="15" customHeight="1" x14ac:dyDescent="0.25">
      <c r="B39" s="70" t="s">
        <v>64</v>
      </c>
      <c r="C39" s="71"/>
      <c r="D39" s="71"/>
      <c r="E39" s="71"/>
      <c r="F39" s="71"/>
      <c r="G39" s="71"/>
      <c r="H39" s="65"/>
      <c r="I39" s="65"/>
    </row>
    <row r="40" spans="2:14" ht="15" customHeight="1" x14ac:dyDescent="0.25">
      <c r="B40" s="72" t="s">
        <v>65</v>
      </c>
      <c r="C40" s="73">
        <v>768639</v>
      </c>
      <c r="D40" s="74">
        <f>C40/$C$40</f>
        <v>1</v>
      </c>
      <c r="E40" s="73">
        <v>806318</v>
      </c>
      <c r="F40" s="74">
        <f>E40/$E$40</f>
        <v>1</v>
      </c>
      <c r="G40" s="74">
        <f>E40/C40-1</f>
        <v>4.9020411402491915E-2</v>
      </c>
      <c r="H40" s="65"/>
      <c r="I40" s="65"/>
    </row>
    <row r="41" spans="2:14" ht="15" customHeight="1" x14ac:dyDescent="0.25">
      <c r="B41" s="70" t="s">
        <v>66</v>
      </c>
      <c r="C41" s="71"/>
      <c r="D41" s="71"/>
      <c r="E41" s="71"/>
      <c r="F41" s="75"/>
      <c r="G41" s="75"/>
      <c r="H41" s="65"/>
      <c r="I41" s="65"/>
    </row>
    <row r="42" spans="2:14" ht="15" customHeight="1" x14ac:dyDescent="0.25">
      <c r="B42" s="76" t="s">
        <v>67</v>
      </c>
      <c r="C42" s="77">
        <v>496392</v>
      </c>
      <c r="D42" s="78">
        <f t="shared" ref="D42:D47" si="3">C42/$C$40</f>
        <v>0.64580641887804291</v>
      </c>
      <c r="E42" s="77">
        <v>533095</v>
      </c>
      <c r="F42" s="78">
        <f t="shared" ref="F42:F47" si="4">E42/$E$40</f>
        <v>0.66114733889110744</v>
      </c>
      <c r="G42" s="78">
        <f t="shared" ref="G42:G47" si="5">E42/C42-1</f>
        <v>7.3939547776757042E-2</v>
      </c>
      <c r="H42" s="65"/>
      <c r="I42" s="65"/>
    </row>
    <row r="43" spans="2:14" ht="15" customHeight="1" x14ac:dyDescent="0.25">
      <c r="B43" s="79" t="s">
        <v>68</v>
      </c>
      <c r="C43" s="80">
        <v>82998</v>
      </c>
      <c r="D43" s="81">
        <f t="shared" si="3"/>
        <v>0.10798046937509026</v>
      </c>
      <c r="E43" s="80">
        <v>88718</v>
      </c>
      <c r="F43" s="81">
        <f t="shared" si="4"/>
        <v>0.11002854953008614</v>
      </c>
      <c r="G43" s="82">
        <f t="shared" si="5"/>
        <v>6.8917323308995471E-2</v>
      </c>
      <c r="H43" s="65"/>
      <c r="I43" s="65"/>
    </row>
    <row r="44" spans="2:14" ht="15" customHeight="1" x14ac:dyDescent="0.25">
      <c r="B44" s="79" t="s">
        <v>69</v>
      </c>
      <c r="C44" s="80">
        <v>288487</v>
      </c>
      <c r="D44" s="81">
        <f t="shared" si="3"/>
        <v>0.37532183508773298</v>
      </c>
      <c r="E44" s="80">
        <v>310489</v>
      </c>
      <c r="F44" s="81">
        <f t="shared" si="4"/>
        <v>0.38507015842384767</v>
      </c>
      <c r="G44" s="82">
        <f t="shared" si="5"/>
        <v>7.6266868177768732E-2</v>
      </c>
      <c r="H44" s="65"/>
      <c r="I44" s="65"/>
    </row>
    <row r="45" spans="2:14" ht="15" customHeight="1" x14ac:dyDescent="0.25">
      <c r="B45" s="79" t="s">
        <v>71</v>
      </c>
      <c r="C45" s="80">
        <v>98814</v>
      </c>
      <c r="D45" s="81">
        <f t="shared" si="3"/>
        <v>0.12855709897624243</v>
      </c>
      <c r="E45" s="80">
        <v>104784</v>
      </c>
      <c r="F45" s="81">
        <f t="shared" si="4"/>
        <v>0.12995369072747973</v>
      </c>
      <c r="G45" s="82">
        <f t="shared" si="5"/>
        <v>6.0416540166373212E-2</v>
      </c>
      <c r="H45" s="65"/>
      <c r="I45" s="65"/>
    </row>
    <row r="46" spans="2:14" ht="15" customHeight="1" x14ac:dyDescent="0.25">
      <c r="B46" s="79" t="s">
        <v>78</v>
      </c>
      <c r="C46" s="80">
        <v>18521</v>
      </c>
      <c r="D46" s="81">
        <f t="shared" si="3"/>
        <v>2.4095836927348208E-2</v>
      </c>
      <c r="E46" s="80">
        <v>18804</v>
      </c>
      <c r="F46" s="81">
        <f t="shared" si="4"/>
        <v>2.3320823794086204E-2</v>
      </c>
      <c r="G46" s="82">
        <f t="shared" si="5"/>
        <v>1.5279952486366932E-2</v>
      </c>
      <c r="H46" s="65"/>
      <c r="I46" s="65"/>
    </row>
    <row r="47" spans="2:14" ht="15" customHeight="1" x14ac:dyDescent="0.25">
      <c r="B47" s="79" t="s">
        <v>79</v>
      </c>
      <c r="C47" s="80">
        <v>7572</v>
      </c>
      <c r="D47" s="81">
        <f t="shared" si="3"/>
        <v>9.8511785116289965E-3</v>
      </c>
      <c r="E47" s="80">
        <v>10300</v>
      </c>
      <c r="F47" s="81">
        <f t="shared" si="4"/>
        <v>1.2774116415607738E-2</v>
      </c>
      <c r="G47" s="82">
        <f t="shared" si="5"/>
        <v>0.36027469624933972</v>
      </c>
      <c r="H47" s="65"/>
      <c r="I47" s="65"/>
    </row>
    <row r="48" spans="2:14" ht="15" customHeight="1" x14ac:dyDescent="0.25">
      <c r="B48" s="70" t="s">
        <v>73</v>
      </c>
      <c r="C48" s="71"/>
      <c r="D48" s="71"/>
      <c r="E48" s="71"/>
      <c r="F48" s="75"/>
      <c r="G48" s="75"/>
      <c r="H48" s="65"/>
      <c r="I48" s="65"/>
    </row>
    <row r="49" spans="2:9" ht="15" customHeight="1" x14ac:dyDescent="0.25">
      <c r="B49" s="76" t="s">
        <v>74</v>
      </c>
      <c r="C49" s="77">
        <v>272247</v>
      </c>
      <c r="D49" s="78">
        <f>C49/$C$40</f>
        <v>0.35419358112195715</v>
      </c>
      <c r="E49" s="77">
        <v>273223</v>
      </c>
      <c r="F49" s="78">
        <f>E49/$E$40</f>
        <v>0.33885266110889251</v>
      </c>
      <c r="G49" s="78">
        <f>E49/C49-1</f>
        <v>3.5849798161229351E-3</v>
      </c>
      <c r="H49" s="65"/>
      <c r="I49" s="65"/>
    </row>
    <row r="50" spans="2:9" ht="15" customHeight="1" x14ac:dyDescent="0.25">
      <c r="B50" s="83" t="s">
        <v>75</v>
      </c>
      <c r="C50" s="83"/>
      <c r="D50" s="83"/>
      <c r="E50" s="83"/>
      <c r="F50" s="83"/>
      <c r="G50" s="83"/>
      <c r="H50" s="65"/>
      <c r="I50" s="65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15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86" customWidth="1"/>
    <col min="2" max="2" width="13" style="86" customWidth="1"/>
    <col min="3" max="3" width="12.85546875" style="86" customWidth="1"/>
    <col min="4" max="12" width="10.7109375" style="86" customWidth="1"/>
    <col min="13" max="14" width="11.42578125" style="86"/>
    <col min="15" max="15" width="13.28515625" style="86" customWidth="1"/>
    <col min="16" max="16" width="11.42578125" style="86"/>
    <col min="17" max="17" width="15" style="86" customWidth="1"/>
    <col min="18" max="16384" width="11.42578125" style="86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81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8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88"/>
      <c r="O6" s="88"/>
      <c r="P6" s="88"/>
    </row>
    <row r="7" spans="2:18" ht="30" customHeight="1" x14ac:dyDescent="0.25">
      <c r="B7" s="87"/>
      <c r="C7" s="21" t="s">
        <v>82</v>
      </c>
      <c r="D7" s="21" t="s">
        <v>32</v>
      </c>
      <c r="E7" s="22" t="s">
        <v>82</v>
      </c>
      <c r="F7" s="22" t="s">
        <v>32</v>
      </c>
      <c r="G7" s="21" t="s">
        <v>82</v>
      </c>
      <c r="H7" s="21" t="s">
        <v>32</v>
      </c>
      <c r="I7" s="22" t="s">
        <v>82</v>
      </c>
      <c r="J7" s="22" t="s">
        <v>32</v>
      </c>
      <c r="K7" s="21" t="s">
        <v>82</v>
      </c>
      <c r="L7" s="21" t="s">
        <v>32</v>
      </c>
      <c r="N7" s="88"/>
      <c r="O7" s="88"/>
      <c r="P7" s="88"/>
    </row>
    <row r="8" spans="2:18" x14ac:dyDescent="0.25">
      <c r="B8" s="89" t="s">
        <v>43</v>
      </c>
      <c r="C8" s="90">
        <v>3317788</v>
      </c>
      <c r="D8" s="91">
        <f t="shared" ref="D8" si="0">C8/C21-1</f>
        <v>5.077652533062138E-2</v>
      </c>
      <c r="E8" s="92">
        <v>1190154</v>
      </c>
      <c r="F8" s="93">
        <f t="shared" ref="F8" si="1">E8/E21-1</f>
        <v>4.816348530030834E-2</v>
      </c>
      <c r="G8" s="90">
        <v>989676</v>
      </c>
      <c r="H8" s="91">
        <f t="shared" ref="H8" si="2">G8/G21-1</f>
        <v>2.8746773719076746E-2</v>
      </c>
      <c r="I8" s="92">
        <v>525829</v>
      </c>
      <c r="J8" s="93">
        <f t="shared" ref="J8" si="3">I8/I21-1</f>
        <v>2.9454720586392646E-2</v>
      </c>
      <c r="K8" s="90">
        <v>48919</v>
      </c>
      <c r="L8" s="91">
        <f>K8/K21-1</f>
        <v>0.25600801068090795</v>
      </c>
    </row>
    <row r="9" spans="2:18" x14ac:dyDescent="0.25">
      <c r="B9" s="89" t="s">
        <v>44</v>
      </c>
      <c r="C9" s="90">
        <v>3610138</v>
      </c>
      <c r="D9" s="91">
        <f>C9/C22-1</f>
        <v>3.6286733309891073E-2</v>
      </c>
      <c r="E9" s="92">
        <v>1335129</v>
      </c>
      <c r="F9" s="93">
        <f>E9/E22-1</f>
        <v>3.3237629432431914E-2</v>
      </c>
      <c r="G9" s="90">
        <v>1060029</v>
      </c>
      <c r="H9" s="91">
        <f>G9/G22-1</f>
        <v>1.5554808280952237E-2</v>
      </c>
      <c r="I9" s="92">
        <v>572582</v>
      </c>
      <c r="J9" s="93">
        <f>I9/I22-1</f>
        <v>5.203376315083541E-2</v>
      </c>
      <c r="K9" s="90">
        <v>52202</v>
      </c>
      <c r="L9" s="91">
        <f>K9/K22-1</f>
        <v>0.45636647695569699</v>
      </c>
    </row>
    <row r="10" spans="2:18" ht="25.5" x14ac:dyDescent="0.25">
      <c r="B10" s="29" t="str">
        <f>actualizaciones!$A$2</f>
        <v>acum. febrero 2014</v>
      </c>
      <c r="C10" s="30">
        <v>6927926</v>
      </c>
      <c r="D10" s="31">
        <v>4.3175708924367173E-2</v>
      </c>
      <c r="E10" s="32">
        <v>2525283</v>
      </c>
      <c r="F10" s="33">
        <v>4.0218796315443006E-2</v>
      </c>
      <c r="G10" s="30">
        <v>2049705</v>
      </c>
      <c r="H10" s="31">
        <v>2.1881889347666439E-2</v>
      </c>
      <c r="I10" s="32">
        <v>1098411</v>
      </c>
      <c r="J10" s="33">
        <v>4.1102473257090155E-2</v>
      </c>
      <c r="K10" s="30">
        <v>101121</v>
      </c>
      <c r="L10" s="31">
        <v>0.35202962883730882</v>
      </c>
      <c r="O10" s="88"/>
      <c r="P10" s="88"/>
      <c r="Q10" s="88"/>
      <c r="R10" s="88"/>
    </row>
    <row r="11" spans="2:18" outlineLevel="1" x14ac:dyDescent="0.25">
      <c r="B11" s="89" t="s">
        <v>33</v>
      </c>
      <c r="C11" s="90">
        <v>3411141</v>
      </c>
      <c r="D11" s="91">
        <f>C11/C24-1</f>
        <v>7.845865510288097E-2</v>
      </c>
      <c r="E11" s="92">
        <v>1249834</v>
      </c>
      <c r="F11" s="93">
        <f t="shared" ref="F11:F22" si="4">E11/E24-1</f>
        <v>5.8202070626166336E-2</v>
      </c>
      <c r="G11" s="90">
        <v>1011455</v>
      </c>
      <c r="H11" s="91">
        <f t="shared" ref="H11:H22" si="5">G11/G24-1</f>
        <v>6.4718613351523402E-2</v>
      </c>
      <c r="I11" s="92">
        <v>522069</v>
      </c>
      <c r="J11" s="93">
        <f t="shared" ref="J11:J22" si="6">I11/I24-1</f>
        <v>0.10328045190480917</v>
      </c>
      <c r="K11" s="90">
        <v>48999</v>
      </c>
      <c r="L11" s="91">
        <f t="shared" ref="L11:L22" si="7">K11/K24-1</f>
        <v>0.41207492795389045</v>
      </c>
    </row>
    <row r="12" spans="2:18" outlineLevel="1" x14ac:dyDescent="0.25">
      <c r="B12" s="89" t="s">
        <v>34</v>
      </c>
      <c r="C12" s="90">
        <v>3456400</v>
      </c>
      <c r="D12" s="91">
        <f t="shared" ref="D12:D20" si="8">C12/C25-1</f>
        <v>9.0219065775246632E-2</v>
      </c>
      <c r="E12" s="92">
        <v>1264468</v>
      </c>
      <c r="F12" s="93">
        <f t="shared" si="4"/>
        <v>3.8938374482469174E-2</v>
      </c>
      <c r="G12" s="90">
        <v>1026392</v>
      </c>
      <c r="H12" s="91">
        <f t="shared" si="5"/>
        <v>4.4544087146430655E-2</v>
      </c>
      <c r="I12" s="92">
        <v>541906</v>
      </c>
      <c r="J12" s="93">
        <f t="shared" si="6"/>
        <v>0.26399440200594793</v>
      </c>
      <c r="K12" s="90">
        <v>47820</v>
      </c>
      <c r="L12" s="91">
        <f t="shared" si="7"/>
        <v>0.39653057648501844</v>
      </c>
    </row>
    <row r="13" spans="2:18" outlineLevel="1" x14ac:dyDescent="0.25">
      <c r="B13" s="89" t="s">
        <v>35</v>
      </c>
      <c r="C13" s="90">
        <v>3300934</v>
      </c>
      <c r="D13" s="91">
        <f t="shared" si="8"/>
        <v>3.2789613952356245E-2</v>
      </c>
      <c r="E13" s="92">
        <v>1295962</v>
      </c>
      <c r="F13" s="93">
        <f t="shared" si="4"/>
        <v>2.8638419025288853E-2</v>
      </c>
      <c r="G13" s="90">
        <v>1005077</v>
      </c>
      <c r="H13" s="91">
        <f t="shared" si="5"/>
        <v>7.5757879541262785E-3</v>
      </c>
      <c r="I13" s="92">
        <v>421311</v>
      </c>
      <c r="J13" s="93">
        <f t="shared" si="6"/>
        <v>9.060904770286915E-2</v>
      </c>
      <c r="K13" s="90">
        <v>32795</v>
      </c>
      <c r="L13" s="91">
        <f t="shared" si="7"/>
        <v>6.8463711162962682E-3</v>
      </c>
    </row>
    <row r="14" spans="2:18" outlineLevel="1" x14ac:dyDescent="0.25">
      <c r="B14" s="89" t="s">
        <v>36</v>
      </c>
      <c r="C14" s="90">
        <v>3021785</v>
      </c>
      <c r="D14" s="91">
        <f t="shared" si="8"/>
        <v>2.5595902754915301E-2</v>
      </c>
      <c r="E14" s="92">
        <v>1134874</v>
      </c>
      <c r="F14" s="93">
        <f t="shared" si="4"/>
        <v>1.6354507109752614E-3</v>
      </c>
      <c r="G14" s="90">
        <v>968544</v>
      </c>
      <c r="H14" s="91">
        <f t="shared" si="5"/>
        <v>4.2708744898387607E-2</v>
      </c>
      <c r="I14" s="92">
        <v>409526</v>
      </c>
      <c r="J14" s="93">
        <f t="shared" si="6"/>
        <v>3.1032225579053385E-2</v>
      </c>
      <c r="K14" s="90">
        <v>27884</v>
      </c>
      <c r="L14" s="91">
        <f t="shared" si="7"/>
        <v>5.3021148036253685E-2</v>
      </c>
    </row>
    <row r="15" spans="2:18" outlineLevel="1" x14ac:dyDescent="0.25">
      <c r="B15" s="89" t="s">
        <v>37</v>
      </c>
      <c r="C15" s="90">
        <v>3676768</v>
      </c>
      <c r="D15" s="91">
        <f t="shared" si="8"/>
        <v>2.21057875353603E-2</v>
      </c>
      <c r="E15" s="92">
        <v>1406650</v>
      </c>
      <c r="F15" s="93">
        <f t="shared" si="4"/>
        <v>3.0115113066237376E-2</v>
      </c>
      <c r="G15" s="90">
        <v>1141554</v>
      </c>
      <c r="H15" s="91">
        <f t="shared" si="5"/>
        <v>6.4146531978932497E-3</v>
      </c>
      <c r="I15" s="92">
        <v>501523</v>
      </c>
      <c r="J15" s="93">
        <f t="shared" si="6"/>
        <v>0.11400291870928192</v>
      </c>
      <c r="K15" s="90">
        <v>28954</v>
      </c>
      <c r="L15" s="91">
        <f t="shared" si="7"/>
        <v>0.10380847089321787</v>
      </c>
    </row>
    <row r="16" spans="2:18" outlineLevel="1" x14ac:dyDescent="0.25">
      <c r="B16" s="89" t="s">
        <v>38</v>
      </c>
      <c r="C16" s="90">
        <v>3383520</v>
      </c>
      <c r="D16" s="91">
        <f t="shared" si="8"/>
        <v>-4.8455953611696856E-3</v>
      </c>
      <c r="E16" s="92">
        <v>1263886</v>
      </c>
      <c r="F16" s="93">
        <f t="shared" si="4"/>
        <v>-4.3265121975775145E-2</v>
      </c>
      <c r="G16" s="90">
        <v>1104199</v>
      </c>
      <c r="H16" s="91">
        <f t="shared" si="5"/>
        <v>-9.1600286071426007E-3</v>
      </c>
      <c r="I16" s="92">
        <v>446248</v>
      </c>
      <c r="J16" s="93">
        <f t="shared" si="6"/>
        <v>0.41694820534965826</v>
      </c>
      <c r="K16" s="90">
        <v>30589</v>
      </c>
      <c r="L16" s="91">
        <f t="shared" si="7"/>
        <v>0.10353908871171402</v>
      </c>
    </row>
    <row r="17" spans="2:18" outlineLevel="1" x14ac:dyDescent="0.25">
      <c r="B17" s="89" t="s">
        <v>39</v>
      </c>
      <c r="C17" s="90">
        <v>2777793</v>
      </c>
      <c r="D17" s="91">
        <f t="shared" si="8"/>
        <v>-6.8112511142026655E-3</v>
      </c>
      <c r="E17" s="92">
        <v>1086633</v>
      </c>
      <c r="F17" s="93">
        <f t="shared" si="4"/>
        <v>9.5648392976928065E-3</v>
      </c>
      <c r="G17" s="90">
        <v>853547</v>
      </c>
      <c r="H17" s="91">
        <f t="shared" si="5"/>
        <v>-2.8311187410065441E-2</v>
      </c>
      <c r="I17" s="92">
        <v>373055</v>
      </c>
      <c r="J17" s="93">
        <f t="shared" si="6"/>
        <v>-1.3632601907400899E-2</v>
      </c>
      <c r="K17" s="90">
        <v>25638</v>
      </c>
      <c r="L17" s="91">
        <f t="shared" si="7"/>
        <v>-9.300597870308136E-2</v>
      </c>
      <c r="N17" s="94"/>
      <c r="O17" s="94"/>
      <c r="P17" s="94"/>
    </row>
    <row r="18" spans="2:18" outlineLevel="1" x14ac:dyDescent="0.25">
      <c r="B18" s="89" t="s">
        <v>40</v>
      </c>
      <c r="C18" s="90">
        <v>2676094</v>
      </c>
      <c r="D18" s="91">
        <f t="shared" si="8"/>
        <v>4.4141114850707819E-2</v>
      </c>
      <c r="E18" s="92">
        <v>1073133</v>
      </c>
      <c r="F18" s="93">
        <f t="shared" si="4"/>
        <v>5.8632905098860988E-2</v>
      </c>
      <c r="G18" s="90">
        <v>808603</v>
      </c>
      <c r="H18" s="91">
        <f t="shared" si="5"/>
        <v>4.1858433533131567E-2</v>
      </c>
      <c r="I18" s="92">
        <v>338270</v>
      </c>
      <c r="J18" s="93">
        <f t="shared" si="6"/>
        <v>-4.004744850758557E-2</v>
      </c>
      <c r="K18" s="90">
        <v>28167</v>
      </c>
      <c r="L18" s="91">
        <f t="shared" si="7"/>
        <v>-0.11544138429168105</v>
      </c>
    </row>
    <row r="19" spans="2:18" outlineLevel="1" x14ac:dyDescent="0.25">
      <c r="B19" s="89" t="s">
        <v>41</v>
      </c>
      <c r="C19" s="90">
        <v>2855277</v>
      </c>
      <c r="D19" s="91">
        <f t="shared" si="8"/>
        <v>-3.9991325456758431E-2</v>
      </c>
      <c r="E19" s="92">
        <v>1083852</v>
      </c>
      <c r="F19" s="93">
        <f t="shared" si="4"/>
        <v>-5.6625024262147883E-2</v>
      </c>
      <c r="G19" s="90">
        <v>883659</v>
      </c>
      <c r="H19" s="91">
        <f t="shared" si="5"/>
        <v>-3.7933546071261759E-2</v>
      </c>
      <c r="I19" s="92">
        <v>375746</v>
      </c>
      <c r="J19" s="93">
        <f t="shared" si="6"/>
        <v>-6.2414069303496578E-2</v>
      </c>
      <c r="K19" s="90">
        <v>28936</v>
      </c>
      <c r="L19" s="91">
        <f t="shared" si="7"/>
        <v>-2.1804536695852028E-2</v>
      </c>
    </row>
    <row r="20" spans="2:18" outlineLevel="1" x14ac:dyDescent="0.25">
      <c r="B20" s="89" t="s">
        <v>42</v>
      </c>
      <c r="C20" s="90">
        <v>3444746</v>
      </c>
      <c r="D20" s="91">
        <f t="shared" si="8"/>
        <v>2.6240017255211745E-2</v>
      </c>
      <c r="E20" s="92">
        <v>1263706</v>
      </c>
      <c r="F20" s="93">
        <f t="shared" si="4"/>
        <v>2.2351340287587007E-2</v>
      </c>
      <c r="G20" s="90">
        <v>1052886</v>
      </c>
      <c r="H20" s="91">
        <f t="shared" si="5"/>
        <v>1.9373090283828942E-2</v>
      </c>
      <c r="I20" s="92">
        <v>526906</v>
      </c>
      <c r="J20" s="93">
        <f t="shared" si="6"/>
        <v>3.6151830067352453E-3</v>
      </c>
      <c r="K20" s="90">
        <v>34392</v>
      </c>
      <c r="L20" s="91">
        <f t="shared" si="7"/>
        <v>0.16377910124526252</v>
      </c>
    </row>
    <row r="21" spans="2:18" outlineLevel="1" x14ac:dyDescent="0.25">
      <c r="B21" s="89" t="s">
        <v>43</v>
      </c>
      <c r="C21" s="90">
        <v>3157463</v>
      </c>
      <c r="D21" s="91">
        <f>C21/C34-1</f>
        <v>-0.10011819013763579</v>
      </c>
      <c r="E21" s="92">
        <v>1135466</v>
      </c>
      <c r="F21" s="93">
        <f t="shared" si="4"/>
        <v>-0.12201801946696278</v>
      </c>
      <c r="G21" s="90">
        <v>962021</v>
      </c>
      <c r="H21" s="91">
        <f t="shared" si="5"/>
        <v>-9.6406273921933794E-2</v>
      </c>
      <c r="I21" s="92">
        <v>510784</v>
      </c>
      <c r="J21" s="93">
        <f t="shared" si="6"/>
        <v>-6.7648696255327656E-2</v>
      </c>
      <c r="K21" s="90">
        <v>38948</v>
      </c>
      <c r="L21" s="91">
        <f t="shared" si="7"/>
        <v>-6.8140491913101786E-2</v>
      </c>
    </row>
    <row r="22" spans="2:18" outlineLevel="1" x14ac:dyDescent="0.25">
      <c r="B22" s="89" t="s">
        <v>44</v>
      </c>
      <c r="C22" s="90">
        <v>3483725</v>
      </c>
      <c r="D22" s="91">
        <f>C22/C35-1</f>
        <v>-3.3974397191538608E-2</v>
      </c>
      <c r="E22" s="92">
        <v>1292180</v>
      </c>
      <c r="F22" s="93">
        <f t="shared" si="4"/>
        <v>-6.5959921383863751E-2</v>
      </c>
      <c r="G22" s="90">
        <v>1043793</v>
      </c>
      <c r="H22" s="91">
        <f t="shared" si="5"/>
        <v>-3.8529099934507482E-2</v>
      </c>
      <c r="I22" s="92">
        <v>544262</v>
      </c>
      <c r="J22" s="93">
        <f t="shared" si="6"/>
        <v>-1.2481379538085591E-2</v>
      </c>
      <c r="K22" s="90">
        <v>35844</v>
      </c>
      <c r="L22" s="91">
        <f t="shared" si="7"/>
        <v>9.1407344254308409E-2</v>
      </c>
    </row>
    <row r="23" spans="2:18" ht="15" customHeight="1" x14ac:dyDescent="0.25">
      <c r="B23" s="95">
        <v>2013</v>
      </c>
      <c r="C23" s="96">
        <v>38645646</v>
      </c>
      <c r="D23" s="97">
        <f>C23/C36-1</f>
        <v>9.5838721326253484E-3</v>
      </c>
      <c r="E23" s="96">
        <v>14550644</v>
      </c>
      <c r="F23" s="97">
        <f>E23/E36-1</f>
        <v>-5.3806865098677825E-3</v>
      </c>
      <c r="G23" s="96">
        <v>11861730</v>
      </c>
      <c r="H23" s="97">
        <f>G23/G36-1</f>
        <v>-1.7995821766347841E-4</v>
      </c>
      <c r="I23" s="96">
        <v>5511606</v>
      </c>
      <c r="J23" s="97">
        <f>I23/I36-1</f>
        <v>5.8720750316323178E-2</v>
      </c>
      <c r="K23" s="96">
        <v>408966</v>
      </c>
      <c r="L23" s="97">
        <f>K23/K36-1</f>
        <v>8.8181999600878136E-2</v>
      </c>
      <c r="O23" s="88"/>
      <c r="P23" s="88"/>
      <c r="Q23" s="88"/>
      <c r="R23" s="88"/>
    </row>
    <row r="24" spans="2:18" hidden="1" outlineLevel="1" x14ac:dyDescent="0.25">
      <c r="B24" s="89" t="s">
        <v>33</v>
      </c>
      <c r="C24" s="90">
        <v>3162978</v>
      </c>
      <c r="D24" s="91">
        <f>C24/C37-1</f>
        <v>-3.4750446312769911E-2</v>
      </c>
      <c r="E24" s="92">
        <v>1181092</v>
      </c>
      <c r="F24" s="93">
        <f t="shared" ref="F24:F35" si="9">E24/E37-1</f>
        <v>-3.8876492636300441E-2</v>
      </c>
      <c r="G24" s="90">
        <v>949974</v>
      </c>
      <c r="H24" s="91">
        <f t="shared" ref="H24:H35" si="10">G24/G37-1</f>
        <v>-8.3318939438531969E-2</v>
      </c>
      <c r="I24" s="92">
        <v>473197</v>
      </c>
      <c r="J24" s="93">
        <f t="shared" ref="J24:J35" si="11">I24/I37-1</f>
        <v>-3.753671295957306E-2</v>
      </c>
      <c r="K24" s="90">
        <v>34700</v>
      </c>
      <c r="L24" s="91">
        <f t="shared" ref="L24:L35" si="12">K24/K37-1</f>
        <v>0.20695652173913048</v>
      </c>
    </row>
    <row r="25" spans="2:18" hidden="1" outlineLevel="1" x14ac:dyDescent="0.25">
      <c r="B25" s="89" t="s">
        <v>34</v>
      </c>
      <c r="C25" s="90">
        <v>3170372</v>
      </c>
      <c r="D25" s="91">
        <f t="shared" ref="D25:D33" si="13">C25/C38-1</f>
        <v>-8.3338995532597049E-2</v>
      </c>
      <c r="E25" s="92">
        <v>1217077</v>
      </c>
      <c r="F25" s="93">
        <f t="shared" si="9"/>
        <v>-6.0157685832985863E-2</v>
      </c>
      <c r="G25" s="90">
        <v>982622</v>
      </c>
      <c r="H25" s="91">
        <f t="shared" si="10"/>
        <v>-0.10635062538594953</v>
      </c>
      <c r="I25" s="92">
        <v>428725</v>
      </c>
      <c r="J25" s="93">
        <f t="shared" si="11"/>
        <v>-0.11465087848274835</v>
      </c>
      <c r="K25" s="90">
        <v>34242</v>
      </c>
      <c r="L25" s="91">
        <f t="shared" si="12"/>
        <v>0.13639984070091593</v>
      </c>
    </row>
    <row r="26" spans="2:18" hidden="1" outlineLevel="1" x14ac:dyDescent="0.25">
      <c r="B26" s="89" t="s">
        <v>35</v>
      </c>
      <c r="C26" s="90">
        <v>3196134</v>
      </c>
      <c r="D26" s="91">
        <f t="shared" si="13"/>
        <v>-4.4967134023501942E-2</v>
      </c>
      <c r="E26" s="92">
        <v>1259881</v>
      </c>
      <c r="F26" s="93">
        <f t="shared" si="9"/>
        <v>-5.9680828514364404E-2</v>
      </c>
      <c r="G26" s="90">
        <v>997520</v>
      </c>
      <c r="H26" s="91">
        <f t="shared" si="10"/>
        <v>-7.3492191019323916E-2</v>
      </c>
      <c r="I26" s="92">
        <v>386308</v>
      </c>
      <c r="J26" s="93">
        <f t="shared" si="11"/>
        <v>6.575074143044346E-2</v>
      </c>
      <c r="K26" s="90">
        <v>32572</v>
      </c>
      <c r="L26" s="91">
        <f t="shared" si="12"/>
        <v>0.18202932210770784</v>
      </c>
    </row>
    <row r="27" spans="2:18" hidden="1" outlineLevel="1" x14ac:dyDescent="0.25">
      <c r="B27" s="89" t="s">
        <v>36</v>
      </c>
      <c r="C27" s="90">
        <v>2946370</v>
      </c>
      <c r="D27" s="91">
        <f t="shared" si="13"/>
        <v>-7.6365512696968674E-2</v>
      </c>
      <c r="E27" s="92">
        <v>1133021</v>
      </c>
      <c r="F27" s="93">
        <f t="shared" si="9"/>
        <v>-9.6878509693829162E-2</v>
      </c>
      <c r="G27" s="90">
        <v>928873</v>
      </c>
      <c r="H27" s="91">
        <f t="shared" si="10"/>
        <v>-8.6584726670554168E-2</v>
      </c>
      <c r="I27" s="92">
        <v>397200</v>
      </c>
      <c r="J27" s="93">
        <f t="shared" si="11"/>
        <v>5.0225826448895283E-3</v>
      </c>
      <c r="K27" s="90">
        <v>26480</v>
      </c>
      <c r="L27" s="91">
        <f t="shared" si="12"/>
        <v>-1.0574300340021714E-2</v>
      </c>
    </row>
    <row r="28" spans="2:18" hidden="1" outlineLevel="1" x14ac:dyDescent="0.25">
      <c r="B28" s="89" t="s">
        <v>37</v>
      </c>
      <c r="C28" s="90">
        <v>3597248</v>
      </c>
      <c r="D28" s="91">
        <f t="shared" si="13"/>
        <v>-6.7789595673515057E-2</v>
      </c>
      <c r="E28" s="92">
        <v>1365527</v>
      </c>
      <c r="F28" s="93">
        <f t="shared" si="9"/>
        <v>-6.5437900928110304E-2</v>
      </c>
      <c r="G28" s="90">
        <v>1134278</v>
      </c>
      <c r="H28" s="91">
        <f t="shared" si="10"/>
        <v>-7.1274114139784017E-2</v>
      </c>
      <c r="I28" s="92">
        <v>450199</v>
      </c>
      <c r="J28" s="93">
        <f t="shared" si="11"/>
        <v>-9.2991723682195881E-2</v>
      </c>
      <c r="K28" s="90">
        <v>26231</v>
      </c>
      <c r="L28" s="91">
        <f t="shared" si="12"/>
        <v>0.39385727190605246</v>
      </c>
    </row>
    <row r="29" spans="2:18" hidden="1" outlineLevel="1" x14ac:dyDescent="0.25">
      <c r="B29" s="89" t="s">
        <v>38</v>
      </c>
      <c r="C29" s="90">
        <v>3399995</v>
      </c>
      <c r="D29" s="91">
        <f t="shared" si="13"/>
        <v>-4.3527173151655774E-2</v>
      </c>
      <c r="E29" s="92">
        <v>1321041</v>
      </c>
      <c r="F29" s="93">
        <f t="shared" si="9"/>
        <v>-5.424431382936834E-2</v>
      </c>
      <c r="G29" s="90">
        <v>1114407</v>
      </c>
      <c r="H29" s="91">
        <f t="shared" si="10"/>
        <v>-2.8038777032065587E-2</v>
      </c>
      <c r="I29" s="92">
        <v>314936</v>
      </c>
      <c r="J29" s="93">
        <f t="shared" si="11"/>
        <v>-0.23808510020612172</v>
      </c>
      <c r="K29" s="90">
        <v>27719</v>
      </c>
      <c r="L29" s="91">
        <f t="shared" si="12"/>
        <v>0.15433306958730686</v>
      </c>
    </row>
    <row r="30" spans="2:18" hidden="1" outlineLevel="1" x14ac:dyDescent="0.25">
      <c r="B30" s="89" t="s">
        <v>39</v>
      </c>
      <c r="C30" s="90">
        <v>2796843</v>
      </c>
      <c r="D30" s="91">
        <f t="shared" si="13"/>
        <v>-3.07347456913446E-2</v>
      </c>
      <c r="E30" s="92">
        <v>1076338</v>
      </c>
      <c r="F30" s="93">
        <f t="shared" si="9"/>
        <v>-4.6512225349317871E-2</v>
      </c>
      <c r="G30" s="90">
        <v>878416</v>
      </c>
      <c r="H30" s="91">
        <f t="shared" si="10"/>
        <v>-6.9282319970756623E-2</v>
      </c>
      <c r="I30" s="92">
        <v>378211</v>
      </c>
      <c r="J30" s="93">
        <f t="shared" si="11"/>
        <v>8.6971596212828128E-3</v>
      </c>
      <c r="K30" s="90">
        <v>28267</v>
      </c>
      <c r="L30" s="91">
        <f t="shared" si="12"/>
        <v>0.11948514851485159</v>
      </c>
      <c r="N30" s="94"/>
      <c r="O30" s="94"/>
      <c r="P30" s="94"/>
    </row>
    <row r="31" spans="2:18" hidden="1" outlineLevel="1" x14ac:dyDescent="0.25">
      <c r="B31" s="89" t="s">
        <v>40</v>
      </c>
      <c r="C31" s="90">
        <v>2562962</v>
      </c>
      <c r="D31" s="91">
        <f t="shared" si="13"/>
        <v>-2.2221052278186271E-2</v>
      </c>
      <c r="E31" s="92">
        <v>1013697</v>
      </c>
      <c r="F31" s="93">
        <f t="shared" si="9"/>
        <v>-1.6205435779482635E-2</v>
      </c>
      <c r="G31" s="90">
        <v>776116</v>
      </c>
      <c r="H31" s="91">
        <f t="shared" si="10"/>
        <v>-5.1382684210204643E-2</v>
      </c>
      <c r="I31" s="92">
        <v>352382</v>
      </c>
      <c r="J31" s="93">
        <f t="shared" si="11"/>
        <v>4.3389946939548896E-2</v>
      </c>
      <c r="K31" s="90">
        <v>31843</v>
      </c>
      <c r="L31" s="91">
        <f t="shared" si="12"/>
        <v>0.1954873104069681</v>
      </c>
    </row>
    <row r="32" spans="2:18" hidden="1" outlineLevel="1" x14ac:dyDescent="0.25">
      <c r="B32" s="89" t="s">
        <v>41</v>
      </c>
      <c r="C32" s="90">
        <v>2974220</v>
      </c>
      <c r="D32" s="91">
        <f t="shared" si="13"/>
        <v>-0.12201624946827461</v>
      </c>
      <c r="E32" s="92">
        <v>1148909</v>
      </c>
      <c r="F32" s="93">
        <f t="shared" si="9"/>
        <v>-0.10991313024729954</v>
      </c>
      <c r="G32" s="90">
        <v>918501</v>
      </c>
      <c r="H32" s="91">
        <f t="shared" si="10"/>
        <v>-0.13776015019948373</v>
      </c>
      <c r="I32" s="92">
        <v>400759</v>
      </c>
      <c r="J32" s="93">
        <f t="shared" si="11"/>
        <v>-7.8117308232003246E-2</v>
      </c>
      <c r="K32" s="90">
        <v>29581</v>
      </c>
      <c r="L32" s="91">
        <f t="shared" si="12"/>
        <v>0.10690764855560553</v>
      </c>
    </row>
    <row r="33" spans="2:18" hidden="1" outlineLevel="1" x14ac:dyDescent="0.25">
      <c r="B33" s="89" t="s">
        <v>42</v>
      </c>
      <c r="C33" s="90">
        <v>3356667</v>
      </c>
      <c r="D33" s="91">
        <f t="shared" si="13"/>
        <v>-8.2141826847485611E-2</v>
      </c>
      <c r="E33" s="92">
        <v>1236078</v>
      </c>
      <c r="F33" s="93">
        <f t="shared" si="9"/>
        <v>-8.2085761642517241E-2</v>
      </c>
      <c r="G33" s="90">
        <v>1032876</v>
      </c>
      <c r="H33" s="91">
        <f t="shared" si="10"/>
        <v>-0.10911656534849545</v>
      </c>
      <c r="I33" s="92">
        <v>525008</v>
      </c>
      <c r="J33" s="93">
        <f t="shared" si="11"/>
        <v>-5.062702868870983E-2</v>
      </c>
      <c r="K33" s="90">
        <v>29552</v>
      </c>
      <c r="L33" s="91">
        <f t="shared" si="12"/>
        <v>-0.1389026486785746</v>
      </c>
    </row>
    <row r="34" spans="2:18" hidden="1" outlineLevel="1" x14ac:dyDescent="0.25">
      <c r="B34" s="89" t="s">
        <v>43</v>
      </c>
      <c r="C34" s="90">
        <v>3508753</v>
      </c>
      <c r="D34" s="91">
        <f>C34/C47-1</f>
        <v>-1.9238972020767076E-2</v>
      </c>
      <c r="E34" s="92">
        <v>1293268</v>
      </c>
      <c r="F34" s="93">
        <f t="shared" si="9"/>
        <v>-1.7319852712106232E-2</v>
      </c>
      <c r="G34" s="90">
        <v>1064661</v>
      </c>
      <c r="H34" s="91">
        <f t="shared" si="10"/>
        <v>-5.2181344728583823E-2</v>
      </c>
      <c r="I34" s="92">
        <v>547845</v>
      </c>
      <c r="J34" s="93">
        <f t="shared" si="11"/>
        <v>2.6101826341192957E-2</v>
      </c>
      <c r="K34" s="90">
        <v>41796</v>
      </c>
      <c r="L34" s="91">
        <f t="shared" si="12"/>
        <v>0.31628507542594408</v>
      </c>
    </row>
    <row r="35" spans="2:18" hidden="1" outlineLevel="1" x14ac:dyDescent="0.25">
      <c r="B35" s="89" t="s">
        <v>44</v>
      </c>
      <c r="C35" s="90">
        <v>3606245</v>
      </c>
      <c r="D35" s="91">
        <f>C35/C48-1</f>
        <v>5.5713345581820617E-2</v>
      </c>
      <c r="E35" s="92">
        <v>1383431</v>
      </c>
      <c r="F35" s="93">
        <f t="shared" si="9"/>
        <v>9.1925191303627196E-2</v>
      </c>
      <c r="G35" s="90">
        <v>1085621</v>
      </c>
      <c r="H35" s="91">
        <f t="shared" si="10"/>
        <v>-2.7543735499879096E-2</v>
      </c>
      <c r="I35" s="92">
        <v>551141</v>
      </c>
      <c r="J35" s="93">
        <f t="shared" si="11"/>
        <v>5.9566630844148927E-2</v>
      </c>
      <c r="K35" s="90">
        <v>32842</v>
      </c>
      <c r="L35" s="91">
        <f t="shared" si="12"/>
        <v>0.14173474708847555</v>
      </c>
    </row>
    <row r="36" spans="2:18" ht="15" customHeight="1" collapsed="1" x14ac:dyDescent="0.25">
      <c r="B36" s="95">
        <v>2012</v>
      </c>
      <c r="C36" s="96">
        <v>38278787</v>
      </c>
      <c r="D36" s="97">
        <f>C36/C49-1</f>
        <v>-4.8512959835658953E-2</v>
      </c>
      <c r="E36" s="96">
        <v>14629360</v>
      </c>
      <c r="F36" s="97">
        <f>E36/E49-1</f>
        <v>-4.7311301101481296E-2</v>
      </c>
      <c r="G36" s="96">
        <v>11863865</v>
      </c>
      <c r="H36" s="97">
        <f>G36/G49-1</f>
        <v>-7.4839071712407002E-2</v>
      </c>
      <c r="I36" s="96">
        <v>5205911</v>
      </c>
      <c r="J36" s="97">
        <f>I36/I49-1</f>
        <v>-3.5541800047686478E-2</v>
      </c>
      <c r="K36" s="96">
        <v>375825</v>
      </c>
      <c r="L36" s="97">
        <f>K36/K49-1</f>
        <v>0.14066104164137427</v>
      </c>
      <c r="O36" s="88"/>
      <c r="P36" s="88"/>
      <c r="Q36" s="88"/>
      <c r="R36" s="88"/>
    </row>
    <row r="37" spans="2:18" hidden="1" outlineLevel="1" x14ac:dyDescent="0.25">
      <c r="B37" s="89" t="s">
        <v>33</v>
      </c>
      <c r="C37" s="90">
        <v>3276850</v>
      </c>
      <c r="D37" s="91">
        <f>C37/C50-1</f>
        <v>7.8053742633071854E-2</v>
      </c>
      <c r="E37" s="92">
        <v>1228866</v>
      </c>
      <c r="F37" s="93">
        <f t="shared" ref="F37:F48" si="14">E37/E50-1</f>
        <v>8.1070666976331696E-2</v>
      </c>
      <c r="G37" s="90">
        <v>1036319</v>
      </c>
      <c r="H37" s="91">
        <f t="shared" ref="H37:H48" si="15">G37/G50-1</f>
        <v>6.5918490564485177E-2</v>
      </c>
      <c r="I37" s="92">
        <v>491652</v>
      </c>
      <c r="J37" s="93">
        <f t="shared" ref="J37:J48" si="16">I37/I50-1</f>
        <v>0.10035540674825216</v>
      </c>
      <c r="K37" s="90">
        <v>28750</v>
      </c>
      <c r="L37" s="91">
        <f t="shared" ref="L37:L48" si="17">K37/K50-1</f>
        <v>6.229875402491869E-3</v>
      </c>
    </row>
    <row r="38" spans="2:18" hidden="1" outlineLevel="1" x14ac:dyDescent="0.25">
      <c r="B38" s="89" t="s">
        <v>34</v>
      </c>
      <c r="C38" s="90">
        <v>3458609</v>
      </c>
      <c r="D38" s="91">
        <f t="shared" ref="D38:D48" si="18">C38/C51-1</f>
        <v>7.3821046229201492E-2</v>
      </c>
      <c r="E38" s="92">
        <v>1294980</v>
      </c>
      <c r="F38" s="93">
        <f t="shared" si="14"/>
        <v>6.3632488355302996E-2</v>
      </c>
      <c r="G38" s="90">
        <v>1099561</v>
      </c>
      <c r="H38" s="91">
        <f t="shared" si="15"/>
        <v>6.2478379595362732E-2</v>
      </c>
      <c r="I38" s="92">
        <v>484244</v>
      </c>
      <c r="J38" s="93">
        <f t="shared" si="16"/>
        <v>8.7509376165002539E-2</v>
      </c>
      <c r="K38" s="90">
        <v>30132</v>
      </c>
      <c r="L38" s="91">
        <f t="shared" si="17"/>
        <v>-9.4348926657681353E-3</v>
      </c>
    </row>
    <row r="39" spans="2:18" hidden="1" outlineLevel="1" x14ac:dyDescent="0.25">
      <c r="B39" s="89" t="s">
        <v>35</v>
      </c>
      <c r="C39" s="90">
        <v>3346622</v>
      </c>
      <c r="D39" s="91">
        <f t="shared" si="18"/>
        <v>9.3253241664349895E-2</v>
      </c>
      <c r="E39" s="92">
        <v>1339844</v>
      </c>
      <c r="F39" s="93">
        <f t="shared" si="14"/>
        <v>0.1422389466989713</v>
      </c>
      <c r="G39" s="90">
        <v>1076645</v>
      </c>
      <c r="H39" s="91">
        <f t="shared" si="15"/>
        <v>2.38414034580543E-2</v>
      </c>
      <c r="I39" s="92">
        <v>362475</v>
      </c>
      <c r="J39" s="93">
        <f t="shared" si="16"/>
        <v>5.8253192495664408E-2</v>
      </c>
      <c r="K39" s="90">
        <v>27556</v>
      </c>
      <c r="L39" s="91">
        <f t="shared" si="17"/>
        <v>-1.5786841917279859E-2</v>
      </c>
    </row>
    <row r="40" spans="2:18" hidden="1" outlineLevel="1" x14ac:dyDescent="0.25">
      <c r="B40" s="89" t="s">
        <v>36</v>
      </c>
      <c r="C40" s="90">
        <v>3189974</v>
      </c>
      <c r="D40" s="91">
        <f t="shared" si="18"/>
        <v>0.15137034038610553</v>
      </c>
      <c r="E40" s="92">
        <v>1254561</v>
      </c>
      <c r="F40" s="93">
        <f t="shared" si="14"/>
        <v>0.16173382078406973</v>
      </c>
      <c r="G40" s="90">
        <v>1016923</v>
      </c>
      <c r="H40" s="91">
        <f t="shared" si="15"/>
        <v>0.13699285663972494</v>
      </c>
      <c r="I40" s="92">
        <v>395215</v>
      </c>
      <c r="J40" s="93">
        <f t="shared" si="16"/>
        <v>0.14596260684999818</v>
      </c>
      <c r="K40" s="90">
        <v>26763</v>
      </c>
      <c r="L40" s="91">
        <f t="shared" si="17"/>
        <v>0.18483265450681774</v>
      </c>
    </row>
    <row r="41" spans="2:18" hidden="1" outlineLevel="1" x14ac:dyDescent="0.25">
      <c r="B41" s="89" t="s">
        <v>37</v>
      </c>
      <c r="C41" s="90">
        <v>3858837</v>
      </c>
      <c r="D41" s="91">
        <f t="shared" si="18"/>
        <v>7.0787629618920489E-2</v>
      </c>
      <c r="E41" s="92">
        <v>1461141</v>
      </c>
      <c r="F41" s="93">
        <f t="shared" si="14"/>
        <v>5.1947210449053927E-2</v>
      </c>
      <c r="G41" s="90">
        <v>1221327</v>
      </c>
      <c r="H41" s="91">
        <f t="shared" si="15"/>
        <v>4.8292667435151593E-2</v>
      </c>
      <c r="I41" s="92">
        <v>496356</v>
      </c>
      <c r="J41" s="93">
        <f t="shared" si="16"/>
        <v>0.1115102113937656</v>
      </c>
      <c r="K41" s="90">
        <v>18819</v>
      </c>
      <c r="L41" s="91">
        <f t="shared" si="17"/>
        <v>-0.16800035368495514</v>
      </c>
    </row>
    <row r="42" spans="2:18" hidden="1" outlineLevel="1" x14ac:dyDescent="0.25">
      <c r="B42" s="89" t="s">
        <v>38</v>
      </c>
      <c r="C42" s="90">
        <v>3554722</v>
      </c>
      <c r="D42" s="91">
        <f t="shared" si="18"/>
        <v>9.2600105979740999E-2</v>
      </c>
      <c r="E42" s="92">
        <v>1396810</v>
      </c>
      <c r="F42" s="93">
        <f t="shared" si="14"/>
        <v>6.9248828986478994E-2</v>
      </c>
      <c r="G42" s="90">
        <v>1146555</v>
      </c>
      <c r="H42" s="91">
        <f t="shared" si="15"/>
        <v>6.3812711140224465E-2</v>
      </c>
      <c r="I42" s="92">
        <v>413348</v>
      </c>
      <c r="J42" s="93">
        <f t="shared" si="16"/>
        <v>0.11183198304337072</v>
      </c>
      <c r="K42" s="90">
        <v>24013</v>
      </c>
      <c r="L42" s="91">
        <f t="shared" si="17"/>
        <v>4.7048050928752083E-2</v>
      </c>
    </row>
    <row r="43" spans="2:18" hidden="1" outlineLevel="1" x14ac:dyDescent="0.25">
      <c r="B43" s="89" t="s">
        <v>39</v>
      </c>
      <c r="C43" s="90">
        <v>2885529</v>
      </c>
      <c r="D43" s="91">
        <f t="shared" si="18"/>
        <v>8.4266846831139386E-2</v>
      </c>
      <c r="E43" s="92">
        <v>1128843</v>
      </c>
      <c r="F43" s="93">
        <f t="shared" si="14"/>
        <v>0.13264756316467019</v>
      </c>
      <c r="G43" s="90">
        <v>943805</v>
      </c>
      <c r="H43" s="91">
        <f t="shared" si="15"/>
        <v>0.1211775271502189</v>
      </c>
      <c r="I43" s="92">
        <v>374950</v>
      </c>
      <c r="J43" s="93">
        <f t="shared" si="16"/>
        <v>-8.8200962988181475E-2</v>
      </c>
      <c r="K43" s="90">
        <v>25250</v>
      </c>
      <c r="L43" s="91">
        <f t="shared" si="17"/>
        <v>-3.3566808282619487E-2</v>
      </c>
      <c r="N43" s="94"/>
      <c r="O43" s="94"/>
      <c r="P43" s="94"/>
    </row>
    <row r="44" spans="2:18" hidden="1" outlineLevel="1" x14ac:dyDescent="0.25">
      <c r="B44" s="89" t="s">
        <v>40</v>
      </c>
      <c r="C44" s="90">
        <v>2621208</v>
      </c>
      <c r="D44" s="91">
        <f t="shared" si="18"/>
        <v>6.6137585505909424E-2</v>
      </c>
      <c r="E44" s="92">
        <v>1030395</v>
      </c>
      <c r="F44" s="93">
        <f t="shared" si="14"/>
        <v>8.1722744212902265E-2</v>
      </c>
      <c r="G44" s="90">
        <v>818155</v>
      </c>
      <c r="H44" s="91">
        <f t="shared" si="15"/>
        <v>7.9202122116682094E-2</v>
      </c>
      <c r="I44" s="92">
        <v>337728</v>
      </c>
      <c r="J44" s="93">
        <f t="shared" si="16"/>
        <v>-0.10121593246771221</v>
      </c>
      <c r="K44" s="90">
        <v>26636</v>
      </c>
      <c r="L44" s="91">
        <f t="shared" si="17"/>
        <v>5.2140938536893611E-2</v>
      </c>
    </row>
    <row r="45" spans="2:18" hidden="1" outlineLevel="1" x14ac:dyDescent="0.25">
      <c r="B45" s="89" t="s">
        <v>41</v>
      </c>
      <c r="C45" s="90">
        <v>3387557</v>
      </c>
      <c r="D45" s="91">
        <f t="shared" si="18"/>
        <v>0.25249552067072734</v>
      </c>
      <c r="E45" s="92">
        <v>1290783</v>
      </c>
      <c r="F45" s="93">
        <f t="shared" si="14"/>
        <v>0.21625113071008584</v>
      </c>
      <c r="G45" s="90">
        <v>1065250</v>
      </c>
      <c r="H45" s="91">
        <f t="shared" si="15"/>
        <v>0.29587412655468404</v>
      </c>
      <c r="I45" s="92">
        <v>434718</v>
      </c>
      <c r="J45" s="93">
        <f t="shared" si="16"/>
        <v>0.15690026373146759</v>
      </c>
      <c r="K45" s="90">
        <v>26724</v>
      </c>
      <c r="L45" s="91">
        <f t="shared" si="17"/>
        <v>-2.9981851179673336E-2</v>
      </c>
    </row>
    <row r="46" spans="2:18" hidden="1" outlineLevel="1" x14ac:dyDescent="0.25">
      <c r="B46" s="89" t="s">
        <v>42</v>
      </c>
      <c r="C46" s="90">
        <v>3657065</v>
      </c>
      <c r="D46" s="91">
        <f t="shared" si="18"/>
        <v>0.1506685054381256</v>
      </c>
      <c r="E46" s="92">
        <v>1346616</v>
      </c>
      <c r="F46" s="93">
        <f t="shared" si="14"/>
        <v>0.18307587286610039</v>
      </c>
      <c r="G46" s="90">
        <v>1159384</v>
      </c>
      <c r="H46" s="91">
        <f t="shared" si="15"/>
        <v>0.14445458987507953</v>
      </c>
      <c r="I46" s="92">
        <v>553005</v>
      </c>
      <c r="J46" s="93">
        <f t="shared" si="16"/>
        <v>0.13452748280785842</v>
      </c>
      <c r="K46" s="90">
        <v>34319</v>
      </c>
      <c r="L46" s="91">
        <f t="shared" si="17"/>
        <v>0.20565606885649035</v>
      </c>
    </row>
    <row r="47" spans="2:18" hidden="1" outlineLevel="1" x14ac:dyDescent="0.25">
      <c r="B47" s="89" t="s">
        <v>43</v>
      </c>
      <c r="C47" s="90">
        <v>3577582</v>
      </c>
      <c r="D47" s="91">
        <f>C47/C60-1</f>
        <v>0.17311309370786399</v>
      </c>
      <c r="E47" s="92">
        <v>1316062</v>
      </c>
      <c r="F47" s="93">
        <f t="shared" si="14"/>
        <v>0.21722683285284727</v>
      </c>
      <c r="G47" s="90">
        <v>1123275</v>
      </c>
      <c r="H47" s="91">
        <f t="shared" si="15"/>
        <v>0.19382149351636246</v>
      </c>
      <c r="I47" s="92">
        <v>533909</v>
      </c>
      <c r="J47" s="93">
        <f t="shared" si="16"/>
        <v>2.1569505353630447E-2</v>
      </c>
      <c r="K47" s="90">
        <v>31753</v>
      </c>
      <c r="L47" s="91">
        <f t="shared" si="17"/>
        <v>-8.3104732753891075E-2</v>
      </c>
    </row>
    <row r="48" spans="2:18" hidden="1" outlineLevel="1" x14ac:dyDescent="0.25">
      <c r="B48" s="89" t="s">
        <v>44</v>
      </c>
      <c r="C48" s="90">
        <v>3415932</v>
      </c>
      <c r="D48" s="91">
        <f t="shared" si="18"/>
        <v>5.8338344739510717E-2</v>
      </c>
      <c r="E48" s="92">
        <v>1266965</v>
      </c>
      <c r="F48" s="93">
        <f t="shared" si="14"/>
        <v>8.9998322371392492E-2</v>
      </c>
      <c r="G48" s="90">
        <v>1116370</v>
      </c>
      <c r="H48" s="91">
        <f t="shared" si="15"/>
        <v>9.1681620160079857E-2</v>
      </c>
      <c r="I48" s="92">
        <v>520157</v>
      </c>
      <c r="J48" s="93">
        <f t="shared" si="16"/>
        <v>-4.7212839694320885E-2</v>
      </c>
      <c r="K48" s="90">
        <v>28765</v>
      </c>
      <c r="L48" s="91">
        <f t="shared" si="17"/>
        <v>4.1892127770990495E-3</v>
      </c>
    </row>
    <row r="49" spans="2:18" ht="15" customHeight="1" collapsed="1" x14ac:dyDescent="0.25">
      <c r="B49" s="37">
        <v>2011</v>
      </c>
      <c r="C49" s="98">
        <v>40230487</v>
      </c>
      <c r="D49" s="99">
        <f>C49/C62-1</f>
        <v>0.11043781800147245</v>
      </c>
      <c r="E49" s="98">
        <v>15355866</v>
      </c>
      <c r="F49" s="99">
        <f>E49/E62-1</f>
        <v>0.12129901828523426</v>
      </c>
      <c r="G49" s="98">
        <v>12823569</v>
      </c>
      <c r="H49" s="99">
        <f>G49/G62-1</f>
        <v>0.10600887286283589</v>
      </c>
      <c r="I49" s="98">
        <v>5397757</v>
      </c>
      <c r="J49" s="99">
        <f>I49/I62-1</f>
        <v>5.4957801742654633E-2</v>
      </c>
      <c r="K49" s="98">
        <v>329480</v>
      </c>
      <c r="L49" s="99">
        <f>K49/K62-1</f>
        <v>1.1096653818771118E-2</v>
      </c>
      <c r="O49" s="88"/>
      <c r="P49" s="88"/>
      <c r="Q49" s="88"/>
      <c r="R49" s="88"/>
    </row>
    <row r="50" spans="2:18" hidden="1" outlineLevel="1" x14ac:dyDescent="0.25">
      <c r="B50" s="89" t="s">
        <v>33</v>
      </c>
      <c r="C50" s="90">
        <v>3039598</v>
      </c>
      <c r="D50" s="91">
        <f>C50/C63-1</f>
        <v>6.4640757384912817E-3</v>
      </c>
      <c r="E50" s="92">
        <v>1136712</v>
      </c>
      <c r="F50" s="93">
        <f>E50/E63-1</f>
        <v>2.0222028557298932E-2</v>
      </c>
      <c r="G50" s="90">
        <v>972231</v>
      </c>
      <c r="H50" s="91">
        <f>G50/G63-1</f>
        <v>6.1057422090288416E-2</v>
      </c>
      <c r="I50" s="92">
        <v>446812</v>
      </c>
      <c r="J50" s="93">
        <f>I50/I63-1</f>
        <v>-0.11982854058568837</v>
      </c>
      <c r="K50" s="90">
        <v>28572</v>
      </c>
      <c r="L50" s="91">
        <f>K50/K63-1</f>
        <v>-0.20800532209779354</v>
      </c>
    </row>
    <row r="51" spans="2:18" hidden="1" outlineLevel="1" x14ac:dyDescent="0.25">
      <c r="B51" s="89" t="s">
        <v>34</v>
      </c>
      <c r="C51" s="90">
        <v>3220843</v>
      </c>
      <c r="D51" s="91">
        <f t="shared" ref="D51:F101" si="19">C51/C64-1</f>
        <v>7.4448105062862036E-2</v>
      </c>
      <c r="E51" s="92">
        <v>1217507</v>
      </c>
      <c r="F51" s="93">
        <f t="shared" si="19"/>
        <v>6.7316374423827874E-2</v>
      </c>
      <c r="G51" s="90">
        <v>1034902</v>
      </c>
      <c r="H51" s="91">
        <f t="shared" ref="H51:H61" si="20">G51/G64-1</f>
        <v>0.16204480864867787</v>
      </c>
      <c r="I51" s="92">
        <v>445278</v>
      </c>
      <c r="J51" s="93">
        <f t="shared" ref="J51:J61" si="21">I51/I64-1</f>
        <v>-8.6603609868368459E-2</v>
      </c>
      <c r="K51" s="90">
        <v>30419</v>
      </c>
      <c r="L51" s="91">
        <f t="shared" ref="L51:L61" si="22">K51/K64-1</f>
        <v>9.8000288766965094E-2</v>
      </c>
    </row>
    <row r="52" spans="2:18" hidden="1" outlineLevel="1" x14ac:dyDescent="0.25">
      <c r="B52" s="89" t="s">
        <v>35</v>
      </c>
      <c r="C52" s="90">
        <v>3061159</v>
      </c>
      <c r="D52" s="91">
        <f t="shared" si="19"/>
        <v>6.3841048647435006E-2</v>
      </c>
      <c r="E52" s="92">
        <v>1172998</v>
      </c>
      <c r="F52" s="93">
        <f t="shared" si="19"/>
        <v>6.7908343628545698E-2</v>
      </c>
      <c r="G52" s="90">
        <v>1051574</v>
      </c>
      <c r="H52" s="91">
        <f t="shared" si="20"/>
        <v>0.12665906685123351</v>
      </c>
      <c r="I52" s="92">
        <v>342522</v>
      </c>
      <c r="J52" s="93">
        <f t="shared" si="21"/>
        <v>-8.60523198104447E-2</v>
      </c>
      <c r="K52" s="90">
        <v>27998</v>
      </c>
      <c r="L52" s="91">
        <f t="shared" si="22"/>
        <v>-3.3551950293406962E-2</v>
      </c>
    </row>
    <row r="53" spans="2:18" hidden="1" outlineLevel="1" x14ac:dyDescent="0.25">
      <c r="B53" s="89" t="s">
        <v>36</v>
      </c>
      <c r="C53" s="90">
        <v>2770589</v>
      </c>
      <c r="D53" s="91">
        <f t="shared" si="19"/>
        <v>1.9562233433795928E-2</v>
      </c>
      <c r="E53" s="92">
        <v>1079904</v>
      </c>
      <c r="F53" s="93">
        <f t="shared" si="19"/>
        <v>2.1019749033726942E-2</v>
      </c>
      <c r="G53" s="90">
        <v>894397</v>
      </c>
      <c r="H53" s="91">
        <f t="shared" si="20"/>
        <v>5.5148941190349854E-2</v>
      </c>
      <c r="I53" s="92">
        <v>344876</v>
      </c>
      <c r="J53" s="93">
        <f t="shared" si="21"/>
        <v>-0.11994488108604673</v>
      </c>
      <c r="K53" s="90">
        <v>22588</v>
      </c>
      <c r="L53" s="91">
        <f t="shared" si="22"/>
        <v>-0.12656123119755613</v>
      </c>
    </row>
    <row r="54" spans="2:18" hidden="1" outlineLevel="1" x14ac:dyDescent="0.25">
      <c r="B54" s="89" t="s">
        <v>37</v>
      </c>
      <c r="C54" s="90">
        <v>3603737</v>
      </c>
      <c r="D54" s="91">
        <f t="shared" si="19"/>
        <v>9.482941182402671E-3</v>
      </c>
      <c r="E54" s="92">
        <v>1388987</v>
      </c>
      <c r="F54" s="93">
        <f t="shared" si="19"/>
        <v>-5.6241109416018675E-3</v>
      </c>
      <c r="G54" s="90">
        <v>1165063</v>
      </c>
      <c r="H54" s="91">
        <f t="shared" si="20"/>
        <v>6.6312834692007883E-2</v>
      </c>
      <c r="I54" s="92">
        <v>446560</v>
      </c>
      <c r="J54" s="93">
        <f t="shared" si="21"/>
        <v>-0.20802333933369399</v>
      </c>
      <c r="K54" s="90">
        <v>22619</v>
      </c>
      <c r="L54" s="91">
        <f t="shared" si="22"/>
        <v>5.7753460531238199E-2</v>
      </c>
    </row>
    <row r="55" spans="2:18" hidden="1" outlineLevel="1" x14ac:dyDescent="0.25">
      <c r="B55" s="89" t="s">
        <v>38</v>
      </c>
      <c r="C55" s="90">
        <v>3253452</v>
      </c>
      <c r="D55" s="91">
        <f t="shared" si="19"/>
        <v>2.3377128292525029E-2</v>
      </c>
      <c r="E55" s="92">
        <v>1306347</v>
      </c>
      <c r="F55" s="93">
        <f t="shared" si="19"/>
        <v>6.2691066817865959E-2</v>
      </c>
      <c r="G55" s="90">
        <v>1077779</v>
      </c>
      <c r="H55" s="91">
        <f t="shared" si="20"/>
        <v>5.9954800081823967E-2</v>
      </c>
      <c r="I55" s="92">
        <v>371772</v>
      </c>
      <c r="J55" s="93">
        <f t="shared" si="21"/>
        <v>-0.18210977890221103</v>
      </c>
      <c r="K55" s="90">
        <v>22934</v>
      </c>
      <c r="L55" s="91">
        <f t="shared" si="22"/>
        <v>-0.15869405722670582</v>
      </c>
    </row>
    <row r="56" spans="2:18" hidden="1" outlineLevel="1" x14ac:dyDescent="0.25">
      <c r="B56" s="89" t="s">
        <v>39</v>
      </c>
      <c r="C56" s="90">
        <v>2661272</v>
      </c>
      <c r="D56" s="91">
        <f t="shared" si="19"/>
        <v>3.607557089287261E-2</v>
      </c>
      <c r="E56" s="92">
        <v>996641</v>
      </c>
      <c r="F56" s="93">
        <f t="shared" si="19"/>
        <v>2.8320468678580957E-2</v>
      </c>
      <c r="G56" s="90">
        <v>841798</v>
      </c>
      <c r="H56" s="91">
        <f t="shared" si="20"/>
        <v>3.9864019359453051E-2</v>
      </c>
      <c r="I56" s="92">
        <v>411220</v>
      </c>
      <c r="J56" s="93">
        <f t="shared" si="21"/>
        <v>1.8269521248408971E-2</v>
      </c>
      <c r="K56" s="90">
        <v>26127</v>
      </c>
      <c r="L56" s="91">
        <f t="shared" si="22"/>
        <v>-7.0279695395345509E-2</v>
      </c>
      <c r="N56" s="94"/>
      <c r="O56" s="94"/>
      <c r="P56" s="94"/>
    </row>
    <row r="57" spans="2:18" hidden="1" outlineLevel="1" x14ac:dyDescent="0.25">
      <c r="B57" s="89" t="s">
        <v>40</v>
      </c>
      <c r="C57" s="90">
        <v>2458602</v>
      </c>
      <c r="D57" s="91">
        <f t="shared" si="19"/>
        <v>1.4648129592242709E-2</v>
      </c>
      <c r="E57" s="92">
        <v>952550</v>
      </c>
      <c r="F57" s="93">
        <f t="shared" si="19"/>
        <v>5.6023396480771925E-2</v>
      </c>
      <c r="G57" s="90">
        <v>758111</v>
      </c>
      <c r="H57" s="91">
        <f t="shared" si="20"/>
        <v>1.3876573919904711E-2</v>
      </c>
      <c r="I57" s="92">
        <v>375761</v>
      </c>
      <c r="J57" s="93">
        <f t="shared" si="21"/>
        <v>-6.123107523355098E-3</v>
      </c>
      <c r="K57" s="90">
        <v>25316</v>
      </c>
      <c r="L57" s="91">
        <f t="shared" si="22"/>
        <v>-0.16008095285491519</v>
      </c>
    </row>
    <row r="58" spans="2:18" hidden="1" outlineLevel="1" x14ac:dyDescent="0.25">
      <c r="B58" s="89" t="s">
        <v>41</v>
      </c>
      <c r="C58" s="90">
        <v>2704646</v>
      </c>
      <c r="D58" s="91">
        <f t="shared" si="19"/>
        <v>-7.3257212835748375E-2</v>
      </c>
      <c r="E58" s="92">
        <v>1061280</v>
      </c>
      <c r="F58" s="93">
        <f t="shared" si="19"/>
        <v>-3.62592387094548E-2</v>
      </c>
      <c r="G58" s="90">
        <v>822032</v>
      </c>
      <c r="H58" s="91">
        <f t="shared" si="20"/>
        <v>-8.4832298150475771E-2</v>
      </c>
      <c r="I58" s="92">
        <v>375761</v>
      </c>
      <c r="J58" s="93">
        <f t="shared" si="21"/>
        <v>-0.16679749170702285</v>
      </c>
      <c r="K58" s="90">
        <v>27550</v>
      </c>
      <c r="L58" s="91">
        <f t="shared" si="22"/>
        <v>-7.6649797231625127E-2</v>
      </c>
    </row>
    <row r="59" spans="2:18" hidden="1" outlineLevel="1" x14ac:dyDescent="0.25">
      <c r="B59" s="89" t="s">
        <v>42</v>
      </c>
      <c r="C59" s="90">
        <v>3178209</v>
      </c>
      <c r="D59" s="91">
        <f t="shared" si="19"/>
        <v>-3.2647373846854788E-2</v>
      </c>
      <c r="E59" s="92">
        <v>1138233</v>
      </c>
      <c r="F59" s="93">
        <f t="shared" si="19"/>
        <v>-1.7154822554183546E-2</v>
      </c>
      <c r="G59" s="90">
        <v>1013045</v>
      </c>
      <c r="H59" s="91">
        <f t="shared" si="20"/>
        <v>-2.182026045654728E-2</v>
      </c>
      <c r="I59" s="92">
        <v>487432</v>
      </c>
      <c r="J59" s="93">
        <f t="shared" si="21"/>
        <v>-0.10964006174023433</v>
      </c>
      <c r="K59" s="90">
        <v>28465</v>
      </c>
      <c r="L59" s="91">
        <f t="shared" si="22"/>
        <v>-0.22362535457124155</v>
      </c>
    </row>
    <row r="60" spans="2:18" hidden="1" outlineLevel="1" x14ac:dyDescent="0.25">
      <c r="B60" s="89" t="s">
        <v>43</v>
      </c>
      <c r="C60" s="90">
        <v>3049648</v>
      </c>
      <c r="D60" s="91">
        <f t="shared" si="19"/>
        <v>-3.0898829095330149E-2</v>
      </c>
      <c r="E60" s="92">
        <v>1081197</v>
      </c>
      <c r="F60" s="93">
        <f t="shared" si="19"/>
        <v>-2.5021980350693696E-2</v>
      </c>
      <c r="G60" s="90">
        <v>940907</v>
      </c>
      <c r="H60" s="91">
        <f t="shared" si="20"/>
        <v>-6.0253586820276928E-2</v>
      </c>
      <c r="I60" s="92">
        <v>522636</v>
      </c>
      <c r="J60" s="93">
        <f t="shared" si="21"/>
        <v>-1.6238661453931491E-2</v>
      </c>
      <c r="K60" s="90">
        <v>34631</v>
      </c>
      <c r="L60" s="91">
        <f t="shared" si="22"/>
        <v>-0.11819825325287092</v>
      </c>
    </row>
    <row r="61" spans="2:18" hidden="1" outlineLevel="1" x14ac:dyDescent="0.25">
      <c r="B61" s="89" t="s">
        <v>44</v>
      </c>
      <c r="C61" s="90">
        <v>3227637</v>
      </c>
      <c r="D61" s="91">
        <f t="shared" si="19"/>
        <v>-5.6395205550938021E-2</v>
      </c>
      <c r="E61" s="92">
        <v>1162355</v>
      </c>
      <c r="F61" s="93">
        <f t="shared" si="19"/>
        <v>-6.4817630768884138E-2</v>
      </c>
      <c r="G61" s="90">
        <v>1022615</v>
      </c>
      <c r="H61" s="91">
        <f t="shared" si="20"/>
        <v>-5.5476328141885189E-2</v>
      </c>
      <c r="I61" s="92">
        <v>545932</v>
      </c>
      <c r="J61" s="93">
        <f t="shared" si="21"/>
        <v>-8.1423600594961676E-2</v>
      </c>
      <c r="K61" s="90">
        <v>28645</v>
      </c>
      <c r="L61" s="91">
        <f t="shared" si="22"/>
        <v>-0.13141696230934841</v>
      </c>
    </row>
    <row r="62" spans="2:18" collapsed="1" x14ac:dyDescent="0.25">
      <c r="B62" s="37">
        <v>2010</v>
      </c>
      <c r="C62" s="98">
        <v>36229392</v>
      </c>
      <c r="D62" s="99">
        <f>C62/C75-1</f>
        <v>2.8979059372828964E-3</v>
      </c>
      <c r="E62" s="98">
        <v>13694711</v>
      </c>
      <c r="F62" s="99">
        <f>E62/E75-1</f>
        <v>1.2961071591193862E-2</v>
      </c>
      <c r="G62" s="98">
        <v>11594454</v>
      </c>
      <c r="H62" s="99">
        <f>G62/G75-1</f>
        <v>2.8574515770976694E-2</v>
      </c>
      <c r="I62" s="98">
        <v>5116562</v>
      </c>
      <c r="J62" s="99">
        <f>I62/I75-1</f>
        <v>-0.10016953504486348</v>
      </c>
      <c r="K62" s="98">
        <v>325864</v>
      </c>
      <c r="L62" s="99">
        <f>K62/K75-1</f>
        <v>-0.10538612110879586</v>
      </c>
    </row>
    <row r="63" spans="2:18" ht="15" hidden="1" customHeight="1" outlineLevel="1" x14ac:dyDescent="0.25">
      <c r="B63" s="89" t="s">
        <v>33</v>
      </c>
      <c r="C63" s="90">
        <v>3020076</v>
      </c>
      <c r="D63" s="91">
        <f t="shared" si="19"/>
        <v>-0.10062421660235699</v>
      </c>
      <c r="E63" s="92">
        <v>1114181</v>
      </c>
      <c r="F63" s="93">
        <f t="shared" si="19"/>
        <v>-9.2075037504899426E-2</v>
      </c>
      <c r="G63" s="90">
        <v>916285</v>
      </c>
      <c r="H63" s="91">
        <f t="shared" ref="H63:H101" si="23">G63/G76-1</f>
        <v>-0.12024590887968012</v>
      </c>
      <c r="I63" s="92">
        <v>507642</v>
      </c>
      <c r="J63" s="93">
        <f t="shared" ref="J63:J101" si="24">I63/I76-1</f>
        <v>-0.12698887673607528</v>
      </c>
      <c r="K63" s="90">
        <v>36076</v>
      </c>
      <c r="L63" s="91">
        <f t="shared" ref="L63:L101" si="25">K63/K76-1</f>
        <v>-5.4810312303500308E-2</v>
      </c>
      <c r="N63" s="94"/>
      <c r="O63" s="94"/>
      <c r="P63" s="94"/>
    </row>
    <row r="64" spans="2:18" ht="15" hidden="1" customHeight="1" outlineLevel="1" x14ac:dyDescent="0.25">
      <c r="B64" s="89" t="s">
        <v>34</v>
      </c>
      <c r="C64" s="90">
        <v>2997672</v>
      </c>
      <c r="D64" s="91">
        <f t="shared" si="19"/>
        <v>-0.11885319628502189</v>
      </c>
      <c r="E64" s="92">
        <v>1140718</v>
      </c>
      <c r="F64" s="93">
        <f t="shared" si="19"/>
        <v>-9.1916617178084081E-2</v>
      </c>
      <c r="G64" s="90">
        <v>890587</v>
      </c>
      <c r="H64" s="91">
        <f t="shared" si="23"/>
        <v>-0.16278385482275881</v>
      </c>
      <c r="I64" s="92">
        <v>487497</v>
      </c>
      <c r="J64" s="93">
        <f t="shared" si="24"/>
        <v>-0.11267867121220665</v>
      </c>
      <c r="K64" s="90">
        <v>27704</v>
      </c>
      <c r="L64" s="91">
        <f t="shared" si="25"/>
        <v>-0.34725036520427877</v>
      </c>
      <c r="O64" s="94"/>
      <c r="P64" s="94"/>
      <c r="Q64" s="94"/>
    </row>
    <row r="65" spans="2:17" ht="15" hidden="1" customHeight="1" outlineLevel="1" x14ac:dyDescent="0.25">
      <c r="B65" s="89" t="s">
        <v>35</v>
      </c>
      <c r="C65" s="90">
        <v>2877459</v>
      </c>
      <c r="D65" s="91">
        <f t="shared" si="19"/>
        <v>-0.12571846305344481</v>
      </c>
      <c r="E65" s="92">
        <v>1098407</v>
      </c>
      <c r="F65" s="93">
        <f t="shared" si="19"/>
        <v>-0.14627355913207107</v>
      </c>
      <c r="G65" s="90">
        <v>933356</v>
      </c>
      <c r="H65" s="91">
        <f t="shared" si="23"/>
        <v>-9.4199361231962486E-2</v>
      </c>
      <c r="I65" s="92">
        <v>374772</v>
      </c>
      <c r="J65" s="93">
        <f t="shared" si="24"/>
        <v>-0.21729922998043105</v>
      </c>
      <c r="K65" s="90">
        <v>28970</v>
      </c>
      <c r="L65" s="91">
        <f t="shared" si="25"/>
        <v>-0.32806049079185418</v>
      </c>
    </row>
    <row r="66" spans="2:17" ht="15" hidden="1" customHeight="1" outlineLevel="1" x14ac:dyDescent="0.25">
      <c r="B66" s="89" t="s">
        <v>36</v>
      </c>
      <c r="C66" s="90">
        <v>2717430</v>
      </c>
      <c r="D66" s="91">
        <f t="shared" si="19"/>
        <v>-0.11981197986997827</v>
      </c>
      <c r="E66" s="92">
        <v>1057672</v>
      </c>
      <c r="F66" s="93">
        <f t="shared" si="19"/>
        <v>-0.1130276103356781</v>
      </c>
      <c r="G66" s="90">
        <v>847650</v>
      </c>
      <c r="H66" s="91">
        <f t="shared" si="23"/>
        <v>-9.9423095311454213E-2</v>
      </c>
      <c r="I66" s="92">
        <v>391880</v>
      </c>
      <c r="J66" s="93">
        <f t="shared" si="24"/>
        <v>-0.22710382858540357</v>
      </c>
      <c r="K66" s="90">
        <v>25861</v>
      </c>
      <c r="L66" s="91">
        <f t="shared" si="25"/>
        <v>-0.24259020618556704</v>
      </c>
    </row>
    <row r="67" spans="2:17" ht="15" hidden="1" customHeight="1" outlineLevel="1" x14ac:dyDescent="0.25">
      <c r="B67" s="89" t="s">
        <v>37</v>
      </c>
      <c r="C67" s="90">
        <v>3569884</v>
      </c>
      <c r="D67" s="91">
        <f t="shared" si="19"/>
        <v>-0.14115038584531348</v>
      </c>
      <c r="E67" s="92">
        <v>1396843</v>
      </c>
      <c r="F67" s="93">
        <f t="shared" si="19"/>
        <v>-0.12639381489850454</v>
      </c>
      <c r="G67" s="90">
        <v>1092609</v>
      </c>
      <c r="H67" s="91">
        <f t="shared" si="23"/>
        <v>-0.11538875696384754</v>
      </c>
      <c r="I67" s="92">
        <v>563855</v>
      </c>
      <c r="J67" s="93">
        <f t="shared" si="24"/>
        <v>-0.24445590856101518</v>
      </c>
      <c r="K67" s="90">
        <v>21384</v>
      </c>
      <c r="L67" s="91">
        <f t="shared" si="25"/>
        <v>-0.32942393928941016</v>
      </c>
    </row>
    <row r="68" spans="2:17" ht="15" hidden="1" customHeight="1" outlineLevel="1" x14ac:dyDescent="0.25">
      <c r="B68" s="89" t="s">
        <v>38</v>
      </c>
      <c r="C68" s="90">
        <v>3179133</v>
      </c>
      <c r="D68" s="91">
        <f t="shared" si="19"/>
        <v>-0.16385121540279957</v>
      </c>
      <c r="E68" s="92">
        <v>1229282</v>
      </c>
      <c r="F68" s="93">
        <f t="shared" si="19"/>
        <v>-0.17766683546607032</v>
      </c>
      <c r="G68" s="90">
        <v>1016816</v>
      </c>
      <c r="H68" s="91">
        <f t="shared" si="23"/>
        <v>-0.13327628003395919</v>
      </c>
      <c r="I68" s="92">
        <v>454550</v>
      </c>
      <c r="J68" s="93">
        <f t="shared" si="24"/>
        <v>-0.24326043128578301</v>
      </c>
      <c r="K68" s="90">
        <v>27260</v>
      </c>
      <c r="L68" s="91">
        <f t="shared" si="25"/>
        <v>-0.35486924624304816</v>
      </c>
      <c r="O68" s="88"/>
      <c r="P68" s="88"/>
      <c r="Q68" s="88"/>
    </row>
    <row r="69" spans="2:17" ht="15" hidden="1" customHeight="1" outlineLevel="1" x14ac:dyDescent="0.25">
      <c r="B69" s="89" t="s">
        <v>39</v>
      </c>
      <c r="C69" s="90">
        <v>2568608</v>
      </c>
      <c r="D69" s="91">
        <f t="shared" si="19"/>
        <v>-0.16802419155012427</v>
      </c>
      <c r="E69" s="92">
        <v>969193</v>
      </c>
      <c r="F69" s="93">
        <f t="shared" si="19"/>
        <v>-0.20338817271116283</v>
      </c>
      <c r="G69" s="90">
        <v>809527</v>
      </c>
      <c r="H69" s="91">
        <f t="shared" si="23"/>
        <v>-0.18128786859779866</v>
      </c>
      <c r="I69" s="92">
        <v>403842</v>
      </c>
      <c r="J69" s="93">
        <f t="shared" si="24"/>
        <v>-0.20322858134983268</v>
      </c>
      <c r="K69" s="90">
        <v>28102</v>
      </c>
      <c r="L69" s="91">
        <f t="shared" si="25"/>
        <v>-0.28193990188062146</v>
      </c>
    </row>
    <row r="70" spans="2:17" ht="15" hidden="1" customHeight="1" outlineLevel="1" x14ac:dyDescent="0.25">
      <c r="B70" s="89" t="s">
        <v>40</v>
      </c>
      <c r="C70" s="90">
        <v>2423108</v>
      </c>
      <c r="D70" s="91">
        <f t="shared" si="19"/>
        <v>-0.18381636922596034</v>
      </c>
      <c r="E70" s="92">
        <v>902016</v>
      </c>
      <c r="F70" s="93">
        <f t="shared" si="19"/>
        <v>-0.24811887179820602</v>
      </c>
      <c r="G70" s="90">
        <v>747735</v>
      </c>
      <c r="H70" s="91">
        <f t="shared" si="23"/>
        <v>-0.15025961495845819</v>
      </c>
      <c r="I70" s="92">
        <v>378076</v>
      </c>
      <c r="J70" s="93">
        <f t="shared" si="24"/>
        <v>-0.25850731047196918</v>
      </c>
      <c r="K70" s="90">
        <v>30141</v>
      </c>
      <c r="L70" s="91">
        <f t="shared" si="25"/>
        <v>-0.36440892412804182</v>
      </c>
    </row>
    <row r="71" spans="2:17" ht="15" hidden="1" customHeight="1" outlineLevel="1" x14ac:dyDescent="0.25">
      <c r="B71" s="89" t="s">
        <v>41</v>
      </c>
      <c r="C71" s="90">
        <v>2918443</v>
      </c>
      <c r="D71" s="91">
        <f t="shared" si="19"/>
        <v>-0.13583689398582843</v>
      </c>
      <c r="E71" s="92">
        <v>1101209</v>
      </c>
      <c r="F71" s="93">
        <f t="shared" si="19"/>
        <v>-0.16406812804258264</v>
      </c>
      <c r="G71" s="90">
        <v>898231</v>
      </c>
      <c r="H71" s="91">
        <f t="shared" si="23"/>
        <v>-8.3659359930302601E-2</v>
      </c>
      <c r="I71" s="92">
        <v>450984</v>
      </c>
      <c r="J71" s="93">
        <f t="shared" si="24"/>
        <v>-0.26445855052419376</v>
      </c>
      <c r="K71" s="90">
        <v>29837</v>
      </c>
      <c r="L71" s="91">
        <f t="shared" si="25"/>
        <v>-0.29333049121311161</v>
      </c>
    </row>
    <row r="72" spans="2:17" ht="15" hidden="1" customHeight="1" outlineLevel="1" x14ac:dyDescent="0.25">
      <c r="B72" s="89" t="s">
        <v>42</v>
      </c>
      <c r="C72" s="90">
        <v>3285471</v>
      </c>
      <c r="D72" s="91">
        <f t="shared" si="19"/>
        <v>-0.17517913745897196</v>
      </c>
      <c r="E72" s="92">
        <v>1158100</v>
      </c>
      <c r="F72" s="93">
        <f t="shared" si="19"/>
        <v>-0.23331495125217727</v>
      </c>
      <c r="G72" s="90">
        <v>1035643</v>
      </c>
      <c r="H72" s="91">
        <f t="shared" si="23"/>
        <v>-0.16210452223089711</v>
      </c>
      <c r="I72" s="92">
        <v>547455</v>
      </c>
      <c r="J72" s="93">
        <f t="shared" si="24"/>
        <v>-0.17383614503649758</v>
      </c>
      <c r="K72" s="90">
        <v>36664</v>
      </c>
      <c r="L72" s="91">
        <f t="shared" si="25"/>
        <v>-0.23743760399334446</v>
      </c>
    </row>
    <row r="73" spans="2:17" ht="15" hidden="1" customHeight="1" outlineLevel="1" x14ac:dyDescent="0.25">
      <c r="B73" s="89" t="s">
        <v>43</v>
      </c>
      <c r="C73" s="90">
        <v>3146883</v>
      </c>
      <c r="D73" s="91">
        <f t="shared" si="19"/>
        <v>-0.16047434562851515</v>
      </c>
      <c r="E73" s="92">
        <v>1108945</v>
      </c>
      <c r="F73" s="93">
        <f t="shared" si="19"/>
        <v>-0.20602548433773582</v>
      </c>
      <c r="G73" s="90">
        <v>1001235</v>
      </c>
      <c r="H73" s="91">
        <f t="shared" si="23"/>
        <v>-0.16602043561664603</v>
      </c>
      <c r="I73" s="92">
        <v>531263</v>
      </c>
      <c r="J73" s="93">
        <f t="shared" si="24"/>
        <v>-0.16080813186639598</v>
      </c>
      <c r="K73" s="90">
        <v>39273</v>
      </c>
      <c r="L73" s="91">
        <f t="shared" si="25"/>
        <v>-0.1910646975220911</v>
      </c>
    </row>
    <row r="74" spans="2:17" ht="15" hidden="1" customHeight="1" outlineLevel="1" x14ac:dyDescent="0.25">
      <c r="B74" s="89" t="s">
        <v>44</v>
      </c>
      <c r="C74" s="90">
        <v>3420539</v>
      </c>
      <c r="D74" s="91">
        <f t="shared" si="19"/>
        <v>-9.9811253323199511E-2</v>
      </c>
      <c r="E74" s="92">
        <v>1242918</v>
      </c>
      <c r="F74" s="93">
        <f t="shared" si="19"/>
        <v>-0.14317681089085155</v>
      </c>
      <c r="G74" s="90">
        <v>1082678</v>
      </c>
      <c r="H74" s="91">
        <f t="shared" si="23"/>
        <v>-0.10436098286529238</v>
      </c>
      <c r="I74" s="92">
        <v>594324</v>
      </c>
      <c r="J74" s="93">
        <f t="shared" si="24"/>
        <v>-6.7863041156349002E-2</v>
      </c>
      <c r="K74" s="90">
        <v>32979</v>
      </c>
      <c r="L74" s="91">
        <f t="shared" si="25"/>
        <v>-0.23347433990330979</v>
      </c>
    </row>
    <row r="75" spans="2:17" collapsed="1" x14ac:dyDescent="0.25">
      <c r="B75" s="37">
        <v>2009</v>
      </c>
      <c r="C75" s="98">
        <v>36124706</v>
      </c>
      <c r="D75" s="99">
        <f t="shared" si="19"/>
        <v>-0.1411573422777006</v>
      </c>
      <c r="E75" s="98">
        <v>13519484</v>
      </c>
      <c r="F75" s="99">
        <f t="shared" si="19"/>
        <v>-0.16276246416833373</v>
      </c>
      <c r="G75" s="98">
        <v>11272352</v>
      </c>
      <c r="H75" s="99">
        <f t="shared" si="23"/>
        <v>-0.13153237221397163</v>
      </c>
      <c r="I75" s="98">
        <v>5686140</v>
      </c>
      <c r="J75" s="99">
        <f t="shared" si="24"/>
        <v>-0.1907996498579807</v>
      </c>
      <c r="K75" s="98">
        <v>364251</v>
      </c>
      <c r="L75" s="99">
        <f t="shared" si="25"/>
        <v>-0.27214579024668051</v>
      </c>
    </row>
    <row r="76" spans="2:17" ht="15" hidden="1" customHeight="1" outlineLevel="1" x14ac:dyDescent="0.25">
      <c r="B76" s="89" t="s">
        <v>33</v>
      </c>
      <c r="C76" s="90">
        <v>3357969</v>
      </c>
      <c r="D76" s="91">
        <f t="shared" si="19"/>
        <v>-7.3087376260990933E-2</v>
      </c>
      <c r="E76" s="92">
        <v>1227173</v>
      </c>
      <c r="F76" s="93">
        <f t="shared" si="19"/>
        <v>-9.7680844634016717E-2</v>
      </c>
      <c r="G76" s="90">
        <v>1041524</v>
      </c>
      <c r="H76" s="91">
        <f t="shared" si="23"/>
        <v>-7.734611347096787E-2</v>
      </c>
      <c r="I76" s="92">
        <v>581484</v>
      </c>
      <c r="J76" s="93">
        <f t="shared" si="24"/>
        <v>-7.5771350825550421E-2</v>
      </c>
      <c r="K76" s="90">
        <v>38168</v>
      </c>
      <c r="L76" s="91">
        <f t="shared" si="25"/>
        <v>-8.4261036468330164E-2</v>
      </c>
    </row>
    <row r="77" spans="2:17" ht="15" hidden="1" customHeight="1" outlineLevel="1" x14ac:dyDescent="0.25">
      <c r="B77" s="89" t="s">
        <v>34</v>
      </c>
      <c r="C77" s="90">
        <v>3402012</v>
      </c>
      <c r="D77" s="91">
        <f t="shared" si="19"/>
        <v>-6.7762877199155191E-2</v>
      </c>
      <c r="E77" s="92">
        <v>1256182</v>
      </c>
      <c r="F77" s="93">
        <f t="shared" si="19"/>
        <v>-9.2129046432750328E-2</v>
      </c>
      <c r="G77" s="90">
        <v>1063748</v>
      </c>
      <c r="H77" s="91">
        <f t="shared" si="23"/>
        <v>-5.7954817169829753E-2</v>
      </c>
      <c r="I77" s="92">
        <v>549403</v>
      </c>
      <c r="J77" s="93">
        <f t="shared" si="24"/>
        <v>-9.6544556686010696E-2</v>
      </c>
      <c r="K77" s="90">
        <v>42442</v>
      </c>
      <c r="L77" s="91">
        <f t="shared" si="25"/>
        <v>-1.911299082483997E-2</v>
      </c>
    </row>
    <row r="78" spans="2:17" ht="15" hidden="1" customHeight="1" outlineLevel="1" x14ac:dyDescent="0.25">
      <c r="B78" s="89" t="s">
        <v>35</v>
      </c>
      <c r="C78" s="90">
        <v>3291227</v>
      </c>
      <c r="D78" s="91">
        <f t="shared" si="19"/>
        <v>-4.4851448513034131E-2</v>
      </c>
      <c r="E78" s="92">
        <v>1286603</v>
      </c>
      <c r="F78" s="93">
        <f t="shared" si="19"/>
        <v>-6.4076357689890395E-2</v>
      </c>
      <c r="G78" s="90">
        <v>1030421</v>
      </c>
      <c r="H78" s="91">
        <f t="shared" si="23"/>
        <v>-6.7350550603041404E-3</v>
      </c>
      <c r="I78" s="92">
        <v>478819</v>
      </c>
      <c r="J78" s="93">
        <f t="shared" si="24"/>
        <v>-7.7478695959601773E-2</v>
      </c>
      <c r="K78" s="90">
        <v>43114</v>
      </c>
      <c r="L78" s="91">
        <f t="shared" si="25"/>
        <v>-1.1894666880572058E-2</v>
      </c>
    </row>
    <row r="79" spans="2:17" ht="15" hidden="1" customHeight="1" outlineLevel="1" x14ac:dyDescent="0.25">
      <c r="B79" s="89" t="s">
        <v>36</v>
      </c>
      <c r="C79" s="90">
        <v>3087329</v>
      </c>
      <c r="D79" s="91">
        <f t="shared" si="19"/>
        <v>-4.1075012121172594E-2</v>
      </c>
      <c r="E79" s="92">
        <v>1192452</v>
      </c>
      <c r="F79" s="93">
        <f t="shared" si="19"/>
        <v>-4.1001741144490844E-2</v>
      </c>
      <c r="G79" s="90">
        <v>941230</v>
      </c>
      <c r="H79" s="91">
        <f t="shared" si="23"/>
        <v>-6.6907985689711458E-3</v>
      </c>
      <c r="I79" s="92">
        <v>507028</v>
      </c>
      <c r="J79" s="93">
        <f t="shared" si="24"/>
        <v>-9.5819958627576862E-2</v>
      </c>
      <c r="K79" s="90">
        <v>34144</v>
      </c>
      <c r="L79" s="91">
        <f t="shared" si="25"/>
        <v>-7.4562948909066229E-2</v>
      </c>
    </row>
    <row r="80" spans="2:17" ht="13.5" hidden="1" customHeight="1" outlineLevel="1" x14ac:dyDescent="0.25">
      <c r="B80" s="89" t="s">
        <v>37</v>
      </c>
      <c r="C80" s="90">
        <v>4156588</v>
      </c>
      <c r="D80" s="91">
        <f t="shared" si="19"/>
        <v>-1.7439634036220064E-2</v>
      </c>
      <c r="E80" s="92">
        <v>1598939</v>
      </c>
      <c r="F80" s="93">
        <f t="shared" si="19"/>
        <v>-2.3279694132551931E-2</v>
      </c>
      <c r="G80" s="90">
        <v>1235129</v>
      </c>
      <c r="H80" s="91">
        <f t="shared" si="23"/>
        <v>1.4205606862704112E-2</v>
      </c>
      <c r="I80" s="92">
        <v>746290</v>
      </c>
      <c r="J80" s="93">
        <f t="shared" si="24"/>
        <v>-3.5677690040457399E-2</v>
      </c>
      <c r="K80" s="90">
        <v>31889</v>
      </c>
      <c r="L80" s="91">
        <f t="shared" si="25"/>
        <v>0.17706333973128596</v>
      </c>
    </row>
    <row r="81" spans="2:14" ht="13.5" hidden="1" customHeight="1" outlineLevel="1" x14ac:dyDescent="0.25">
      <c r="B81" s="89" t="s">
        <v>38</v>
      </c>
      <c r="C81" s="90">
        <v>3802114</v>
      </c>
      <c r="D81" s="91">
        <f t="shared" si="19"/>
        <v>3.2414452282811146E-2</v>
      </c>
      <c r="E81" s="92">
        <v>1494871</v>
      </c>
      <c r="F81" s="93">
        <f t="shared" si="19"/>
        <v>5.8478364463779631E-2</v>
      </c>
      <c r="G81" s="90">
        <v>1173172</v>
      </c>
      <c r="H81" s="91">
        <f t="shared" si="23"/>
        <v>5.9619947559663711E-2</v>
      </c>
      <c r="I81" s="92">
        <v>600669</v>
      </c>
      <c r="J81" s="93">
        <f t="shared" si="24"/>
        <v>-8.5029474934881E-2</v>
      </c>
      <c r="K81" s="90">
        <v>42255</v>
      </c>
      <c r="L81" s="91">
        <f t="shared" si="25"/>
        <v>7.318584914656201E-3</v>
      </c>
    </row>
    <row r="82" spans="2:14" ht="15" hidden="1" customHeight="1" outlineLevel="1" x14ac:dyDescent="0.25">
      <c r="B82" s="89" t="s">
        <v>39</v>
      </c>
      <c r="C82" s="90">
        <v>3087359</v>
      </c>
      <c r="D82" s="91">
        <f t="shared" si="19"/>
        <v>5.3191050247438643E-2</v>
      </c>
      <c r="E82" s="92">
        <v>1216644</v>
      </c>
      <c r="F82" s="93">
        <f t="shared" si="19"/>
        <v>0.10804253505426176</v>
      </c>
      <c r="G82" s="90">
        <v>988781</v>
      </c>
      <c r="H82" s="91">
        <f t="shared" si="23"/>
        <v>0.1353905793382042</v>
      </c>
      <c r="I82" s="92">
        <v>506848</v>
      </c>
      <c r="J82" s="93">
        <f t="shared" si="24"/>
        <v>-2.2996349112722636E-2</v>
      </c>
      <c r="K82" s="90">
        <v>39136</v>
      </c>
      <c r="L82" s="91">
        <f t="shared" si="25"/>
        <v>-7.4230023182097704E-2</v>
      </c>
    </row>
    <row r="83" spans="2:14" ht="15" hidden="1" customHeight="1" outlineLevel="1" x14ac:dyDescent="0.25">
      <c r="B83" s="89" t="s">
        <v>40</v>
      </c>
      <c r="C83" s="90">
        <v>2968827</v>
      </c>
      <c r="D83" s="91">
        <f t="shared" si="19"/>
        <v>9.5694103058083568E-2</v>
      </c>
      <c r="E83" s="92">
        <v>1199679</v>
      </c>
      <c r="F83" s="93">
        <f t="shared" si="19"/>
        <v>0.19350856074096923</v>
      </c>
      <c r="G83" s="90">
        <v>879957</v>
      </c>
      <c r="H83" s="91">
        <f t="shared" si="23"/>
        <v>4.3191420753884824E-2</v>
      </c>
      <c r="I83" s="92">
        <v>509885</v>
      </c>
      <c r="J83" s="93">
        <f t="shared" si="24"/>
        <v>0.18899488616887061</v>
      </c>
      <c r="K83" s="90">
        <v>47422</v>
      </c>
      <c r="L83" s="91">
        <f t="shared" si="25"/>
        <v>8.0227790432801926E-2</v>
      </c>
    </row>
    <row r="84" spans="2:14" ht="15" hidden="1" customHeight="1" outlineLevel="1" x14ac:dyDescent="0.25">
      <c r="B84" s="89" t="s">
        <v>41</v>
      </c>
      <c r="C84" s="90">
        <v>3377190</v>
      </c>
      <c r="D84" s="91">
        <f t="shared" si="19"/>
        <v>2.2995041009888029E-2</v>
      </c>
      <c r="E84" s="92">
        <v>1317343</v>
      </c>
      <c r="F84" s="93">
        <f t="shared" si="19"/>
        <v>1.5665862775091188E-2</v>
      </c>
      <c r="G84" s="90">
        <v>980237</v>
      </c>
      <c r="H84" s="91">
        <f t="shared" si="23"/>
        <v>6.3934607720127046E-2</v>
      </c>
      <c r="I84" s="92">
        <v>613132</v>
      </c>
      <c r="J84" s="93">
        <f t="shared" si="24"/>
        <v>0.10866361563512017</v>
      </c>
      <c r="K84" s="90">
        <v>42222</v>
      </c>
      <c r="L84" s="91">
        <f t="shared" si="25"/>
        <v>-4.9760313280669766E-2</v>
      </c>
    </row>
    <row r="85" spans="2:14" ht="15" hidden="1" customHeight="1" outlineLevel="1" x14ac:dyDescent="0.25">
      <c r="B85" s="89" t="s">
        <v>42</v>
      </c>
      <c r="C85" s="90">
        <v>3983254</v>
      </c>
      <c r="D85" s="91">
        <f t="shared" si="19"/>
        <v>3.0876709520935686E-2</v>
      </c>
      <c r="E85" s="92">
        <v>1510529</v>
      </c>
      <c r="F85" s="93">
        <f t="shared" si="19"/>
        <v>6.5267447166076353E-2</v>
      </c>
      <c r="G85" s="90">
        <v>1236005</v>
      </c>
      <c r="H85" s="91">
        <f t="shared" si="23"/>
        <v>6.4159244415554317E-2</v>
      </c>
      <c r="I85" s="92">
        <v>662647</v>
      </c>
      <c r="J85" s="93">
        <f t="shared" si="24"/>
        <v>-2.3091211982721793E-2</v>
      </c>
      <c r="K85" s="90">
        <v>48080</v>
      </c>
      <c r="L85" s="91">
        <f t="shared" si="25"/>
        <v>-2.9294785084088781E-2</v>
      </c>
    </row>
    <row r="86" spans="2:14" ht="15" hidden="1" customHeight="1" outlineLevel="1" x14ac:dyDescent="0.25">
      <c r="B86" s="89" t="s">
        <v>43</v>
      </c>
      <c r="C86" s="90">
        <v>3748406</v>
      </c>
      <c r="D86" s="91">
        <f t="shared" si="19"/>
        <v>5.9235601833850238E-2</v>
      </c>
      <c r="E86" s="92">
        <v>1396701</v>
      </c>
      <c r="F86" s="93">
        <f t="shared" si="19"/>
        <v>8.3445489163613606E-2</v>
      </c>
      <c r="G86" s="90">
        <v>1200551</v>
      </c>
      <c r="H86" s="91">
        <f t="shared" si="23"/>
        <v>0.1040351437023932</v>
      </c>
      <c r="I86" s="92">
        <v>633065</v>
      </c>
      <c r="J86" s="93">
        <f t="shared" si="24"/>
        <v>1.6640356638718545E-2</v>
      </c>
      <c r="K86" s="90">
        <v>48549</v>
      </c>
      <c r="L86" s="91">
        <f t="shared" si="25"/>
        <v>0.20675598419129537</v>
      </c>
    </row>
    <row r="87" spans="2:14" ht="15" hidden="1" customHeight="1" outlineLevel="1" x14ac:dyDescent="0.25">
      <c r="B87" s="89" t="s">
        <v>44</v>
      </c>
      <c r="C87" s="90">
        <v>3799802</v>
      </c>
      <c r="D87" s="91">
        <f t="shared" si="19"/>
        <v>1.5006585866151667E-2</v>
      </c>
      <c r="E87" s="92">
        <v>1450612</v>
      </c>
      <c r="F87" s="93">
        <f t="shared" si="19"/>
        <v>3.2811757979732681E-2</v>
      </c>
      <c r="G87" s="90">
        <v>1208833</v>
      </c>
      <c r="H87" s="91">
        <f t="shared" si="23"/>
        <v>6.4048926605690282E-2</v>
      </c>
      <c r="I87" s="92">
        <v>637593</v>
      </c>
      <c r="J87" s="93">
        <f t="shared" si="24"/>
        <v>-8.9654175494007227E-3</v>
      </c>
      <c r="K87" s="90">
        <v>43024</v>
      </c>
      <c r="L87" s="91">
        <f t="shared" si="25"/>
        <v>0.10741036266762771</v>
      </c>
    </row>
    <row r="88" spans="2:14" collapsed="1" x14ac:dyDescent="0.25">
      <c r="B88" s="37">
        <v>2008</v>
      </c>
      <c r="C88" s="98">
        <v>42062077</v>
      </c>
      <c r="D88" s="99">
        <f t="shared" si="19"/>
        <v>2.9322277811290043E-3</v>
      </c>
      <c r="E88" s="98">
        <v>16147728</v>
      </c>
      <c r="F88" s="99">
        <f t="shared" si="19"/>
        <v>1.411494936624913E-2</v>
      </c>
      <c r="G88" s="98">
        <v>12979588</v>
      </c>
      <c r="H88" s="99">
        <f t="shared" si="23"/>
        <v>3.1050786105855765E-2</v>
      </c>
      <c r="I88" s="98">
        <v>7026863</v>
      </c>
      <c r="J88" s="99">
        <f t="shared" si="24"/>
        <v>-2.3026275085405223E-2</v>
      </c>
      <c r="K88" s="98">
        <v>500445</v>
      </c>
      <c r="L88" s="99">
        <f t="shared" si="25"/>
        <v>1.3586180496904188E-2</v>
      </c>
    </row>
    <row r="89" spans="2:14" ht="15" hidden="1" customHeight="1" outlineLevel="1" x14ac:dyDescent="0.25">
      <c r="B89" s="89" t="s">
        <v>33</v>
      </c>
      <c r="C89" s="90">
        <v>3622746</v>
      </c>
      <c r="D89" s="91">
        <f t="shared" si="19"/>
        <v>1.0631483921937912E-2</v>
      </c>
      <c r="E89" s="92">
        <v>1360021</v>
      </c>
      <c r="F89" s="93">
        <f t="shared" si="19"/>
        <v>3.7176087664429813E-2</v>
      </c>
      <c r="G89" s="90">
        <v>1128835</v>
      </c>
      <c r="H89" s="91">
        <f t="shared" si="23"/>
        <v>8.9468862422630302E-3</v>
      </c>
      <c r="I89" s="92">
        <v>629156</v>
      </c>
      <c r="J89" s="93">
        <f t="shared" si="24"/>
        <v>3.0739212277991479E-2</v>
      </c>
      <c r="K89" s="90">
        <v>41680</v>
      </c>
      <c r="L89" s="91">
        <f t="shared" si="25"/>
        <v>-8.9280251715247116E-2</v>
      </c>
    </row>
    <row r="90" spans="2:14" ht="15" hidden="1" customHeight="1" outlineLevel="1" x14ac:dyDescent="0.25">
      <c r="B90" s="89" t="s">
        <v>34</v>
      </c>
      <c r="C90" s="90">
        <v>3649299</v>
      </c>
      <c r="D90" s="91">
        <f t="shared" si="19"/>
        <v>1.7668444628620383E-2</v>
      </c>
      <c r="E90" s="92">
        <v>1383657</v>
      </c>
      <c r="F90" s="93">
        <f t="shared" si="19"/>
        <v>4.4559545594549999E-2</v>
      </c>
      <c r="G90" s="90">
        <v>1129190</v>
      </c>
      <c r="H90" s="91">
        <f t="shared" si="23"/>
        <v>3.1531790772221457E-2</v>
      </c>
      <c r="I90" s="92">
        <v>608113</v>
      </c>
      <c r="J90" s="93">
        <f t="shared" si="24"/>
        <v>8.5244281253058496E-3</v>
      </c>
      <c r="K90" s="90">
        <v>43269</v>
      </c>
      <c r="L90" s="91">
        <f t="shared" si="25"/>
        <v>-5.5096960167714926E-2</v>
      </c>
    </row>
    <row r="91" spans="2:14" ht="15" hidden="1" customHeight="1" outlineLevel="1" x14ac:dyDescent="0.25">
      <c r="B91" s="89" t="s">
        <v>35</v>
      </c>
      <c r="C91" s="90">
        <v>3445775</v>
      </c>
      <c r="D91" s="91">
        <f t="shared" si="19"/>
        <v>-6.5837034579028564E-2</v>
      </c>
      <c r="E91" s="92">
        <v>1374688</v>
      </c>
      <c r="F91" s="93">
        <f t="shared" si="19"/>
        <v>-2.2951285732561888E-2</v>
      </c>
      <c r="G91" s="90">
        <v>1037408</v>
      </c>
      <c r="H91" s="91">
        <f t="shared" si="23"/>
        <v>-0.10735339291722135</v>
      </c>
      <c r="I91" s="92">
        <v>519033</v>
      </c>
      <c r="J91" s="93">
        <f t="shared" si="24"/>
        <v>-7.8429701440860811E-2</v>
      </c>
      <c r="K91" s="90">
        <v>43633</v>
      </c>
      <c r="L91" s="91">
        <f t="shared" si="25"/>
        <v>7.5684737322190276E-2</v>
      </c>
    </row>
    <row r="92" spans="2:14" ht="15" hidden="1" customHeight="1" outlineLevel="1" x14ac:dyDescent="0.25">
      <c r="B92" s="89" t="s">
        <v>36</v>
      </c>
      <c r="C92" s="90">
        <v>3219573</v>
      </c>
      <c r="D92" s="91">
        <f t="shared" si="19"/>
        <v>-7.6750556819058402E-2</v>
      </c>
      <c r="E92" s="92">
        <v>1243435</v>
      </c>
      <c r="F92" s="93">
        <f t="shared" si="19"/>
        <v>-5.5843672644990794E-2</v>
      </c>
      <c r="G92" s="90">
        <v>947570</v>
      </c>
      <c r="H92" s="91">
        <f t="shared" si="23"/>
        <v>-9.0699720848643195E-2</v>
      </c>
      <c r="I92" s="92">
        <v>560760</v>
      </c>
      <c r="J92" s="93">
        <f t="shared" si="24"/>
        <v>-9.3703635464445378E-2</v>
      </c>
      <c r="K92" s="90">
        <v>36895</v>
      </c>
      <c r="L92" s="91">
        <f t="shared" si="25"/>
        <v>-3.1576460706598808E-2</v>
      </c>
    </row>
    <row r="93" spans="2:14" ht="15" hidden="1" customHeight="1" outlineLevel="1" x14ac:dyDescent="0.25">
      <c r="B93" s="89" t="s">
        <v>37</v>
      </c>
      <c r="C93" s="90">
        <v>4230364</v>
      </c>
      <c r="D93" s="91">
        <f t="shared" si="19"/>
        <v>-6.9784562610975764E-2</v>
      </c>
      <c r="E93" s="92">
        <v>1637049</v>
      </c>
      <c r="F93" s="93">
        <f t="shared" si="19"/>
        <v>-5.6503218570596148E-2</v>
      </c>
      <c r="G93" s="90">
        <v>1217829</v>
      </c>
      <c r="H93" s="91">
        <f t="shared" si="23"/>
        <v>-9.9613178545604586E-2</v>
      </c>
      <c r="I93" s="92">
        <v>773901</v>
      </c>
      <c r="J93" s="93">
        <f t="shared" si="24"/>
        <v>-1.3515546128509248E-2</v>
      </c>
      <c r="K93" s="90">
        <v>27092</v>
      </c>
      <c r="L93" s="91">
        <f t="shared" si="25"/>
        <v>-0.1774350255040078</v>
      </c>
    </row>
    <row r="94" spans="2:14" ht="15" hidden="1" customHeight="1" outlineLevel="1" x14ac:dyDescent="0.25">
      <c r="B94" s="89" t="s">
        <v>38</v>
      </c>
      <c r="C94" s="90">
        <v>3682740</v>
      </c>
      <c r="D94" s="91">
        <f t="shared" si="19"/>
        <v>-8.5730656550322304E-2</v>
      </c>
      <c r="E94" s="92">
        <v>1412283</v>
      </c>
      <c r="F94" s="93">
        <f t="shared" si="19"/>
        <v>-7.5245645947676687E-2</v>
      </c>
      <c r="G94" s="90">
        <v>1107163</v>
      </c>
      <c r="H94" s="91">
        <f t="shared" si="23"/>
        <v>-8.1355676253345832E-2</v>
      </c>
      <c r="I94" s="92">
        <v>656490</v>
      </c>
      <c r="J94" s="93">
        <f t="shared" si="24"/>
        <v>-7.6680951490201932E-2</v>
      </c>
      <c r="K94" s="90">
        <v>41948</v>
      </c>
      <c r="L94" s="91">
        <f t="shared" si="25"/>
        <v>0.15267091668498578</v>
      </c>
    </row>
    <row r="95" spans="2:14" ht="15" hidden="1" customHeight="1" outlineLevel="1" thickBot="1" x14ac:dyDescent="0.3">
      <c r="B95" s="89" t="s">
        <v>39</v>
      </c>
      <c r="C95" s="90">
        <v>2931433</v>
      </c>
      <c r="D95" s="91">
        <f t="shared" si="19"/>
        <v>-7.9909843855735074E-2</v>
      </c>
      <c r="E95" s="92">
        <v>1098012</v>
      </c>
      <c r="F95" s="93">
        <f t="shared" si="19"/>
        <v>-8.5760246991909317E-2</v>
      </c>
      <c r="G95" s="90">
        <v>870873</v>
      </c>
      <c r="H95" s="91">
        <f t="shared" si="23"/>
        <v>-9.5817833155619869E-2</v>
      </c>
      <c r="I95" s="92">
        <v>518778</v>
      </c>
      <c r="J95" s="93">
        <f t="shared" si="24"/>
        <v>-5.9211612011700554E-2</v>
      </c>
      <c r="K95" s="90">
        <v>42274</v>
      </c>
      <c r="L95" s="91">
        <f t="shared" si="25"/>
        <v>0.20168282213820743</v>
      </c>
    </row>
    <row r="96" spans="2:14" ht="16.5" hidden="1" customHeight="1" outlineLevel="1" thickBot="1" x14ac:dyDescent="0.3">
      <c r="B96" s="89" t="s">
        <v>40</v>
      </c>
      <c r="C96" s="90">
        <v>2709540</v>
      </c>
      <c r="D96" s="91">
        <f t="shared" si="19"/>
        <v>-9.3656559277397911E-2</v>
      </c>
      <c r="E96" s="92">
        <v>1005170</v>
      </c>
      <c r="F96" s="93">
        <f t="shared" si="19"/>
        <v>-0.11041549402972928</v>
      </c>
      <c r="G96" s="90">
        <v>843524</v>
      </c>
      <c r="H96" s="91">
        <f t="shared" si="23"/>
        <v>-5.591699916618631E-2</v>
      </c>
      <c r="I96" s="92">
        <v>428837</v>
      </c>
      <c r="J96" s="93">
        <f t="shared" si="24"/>
        <v>-0.16024305419568097</v>
      </c>
      <c r="K96" s="90">
        <v>43900</v>
      </c>
      <c r="L96" s="91">
        <f t="shared" si="25"/>
        <v>0.27010762643212582</v>
      </c>
      <c r="N96" s="40" t="s">
        <v>45</v>
      </c>
    </row>
    <row r="97" spans="2:12" ht="15" hidden="1" customHeight="1" outlineLevel="1" x14ac:dyDescent="0.25">
      <c r="B97" s="89" t="s">
        <v>41</v>
      </c>
      <c r="C97" s="90">
        <v>3301277</v>
      </c>
      <c r="D97" s="91">
        <f t="shared" si="19"/>
        <v>-7.8833618272889594E-2</v>
      </c>
      <c r="E97" s="92">
        <v>1297024</v>
      </c>
      <c r="F97" s="93">
        <f t="shared" si="19"/>
        <v>-7.7182934247832624E-2</v>
      </c>
      <c r="G97" s="90">
        <v>921332</v>
      </c>
      <c r="H97" s="91">
        <f t="shared" si="23"/>
        <v>-0.1249494249161831</v>
      </c>
      <c r="I97" s="92">
        <v>553037</v>
      </c>
      <c r="J97" s="93">
        <f t="shared" si="24"/>
        <v>-6.5807988243143933E-2</v>
      </c>
      <c r="K97" s="90">
        <v>44433</v>
      </c>
      <c r="L97" s="91">
        <f t="shared" si="25"/>
        <v>0.19408239499072866</v>
      </c>
    </row>
    <row r="98" spans="2:12" ht="15" hidden="1" customHeight="1" outlineLevel="1" x14ac:dyDescent="0.25">
      <c r="B98" s="89" t="s">
        <v>42</v>
      </c>
      <c r="C98" s="90">
        <v>3863948</v>
      </c>
      <c r="D98" s="91">
        <f t="shared" si="19"/>
        <v>-1.5442163722078073E-3</v>
      </c>
      <c r="E98" s="92">
        <v>1417981</v>
      </c>
      <c r="F98" s="93">
        <f t="shared" si="19"/>
        <v>-1.4362830554327521E-2</v>
      </c>
      <c r="G98" s="90">
        <v>1161485</v>
      </c>
      <c r="H98" s="91">
        <f t="shared" si="23"/>
        <v>-1.0291735509725508E-2</v>
      </c>
      <c r="I98" s="92">
        <v>678310</v>
      </c>
      <c r="J98" s="93">
        <f t="shared" si="24"/>
        <v>-1.4293478418823891E-2</v>
      </c>
      <c r="K98" s="90">
        <v>49531</v>
      </c>
      <c r="L98" s="91">
        <f t="shared" si="25"/>
        <v>0.12983872807317676</v>
      </c>
    </row>
    <row r="99" spans="2:12" ht="15" hidden="1" customHeight="1" outlineLevel="1" x14ac:dyDescent="0.25">
      <c r="B99" s="89" t="s">
        <v>43</v>
      </c>
      <c r="C99" s="90">
        <v>3538784</v>
      </c>
      <c r="D99" s="91">
        <f t="shared" si="19"/>
        <v>-1.0038137818151993E-2</v>
      </c>
      <c r="E99" s="92">
        <v>1289129</v>
      </c>
      <c r="F99" s="93">
        <f t="shared" si="19"/>
        <v>-2.6236118266103281E-2</v>
      </c>
      <c r="G99" s="90">
        <v>1087421</v>
      </c>
      <c r="H99" s="91">
        <f t="shared" si="23"/>
        <v>-1.5865597819949562E-3</v>
      </c>
      <c r="I99" s="92">
        <v>622703</v>
      </c>
      <c r="J99" s="93">
        <f t="shared" si="24"/>
        <v>-1.4874111104958843E-2</v>
      </c>
      <c r="K99" s="90">
        <v>40231</v>
      </c>
      <c r="L99" s="91">
        <f t="shared" si="25"/>
        <v>-6.8575926654782071E-2</v>
      </c>
    </row>
    <row r="100" spans="2:12" ht="15" hidden="1" customHeight="1" outlineLevel="1" x14ac:dyDescent="0.25">
      <c r="B100" s="89" t="s">
        <v>44</v>
      </c>
      <c r="C100" s="90">
        <v>3743623</v>
      </c>
      <c r="D100" s="91">
        <f t="shared" si="19"/>
        <v>-4.9914908105271882E-3</v>
      </c>
      <c r="E100" s="92">
        <v>1404527</v>
      </c>
      <c r="F100" s="93">
        <f t="shared" si="19"/>
        <v>-4.0809051255802364E-2</v>
      </c>
      <c r="G100" s="90">
        <v>1136069</v>
      </c>
      <c r="H100" s="91">
        <f t="shared" si="23"/>
        <v>-1.7869199534207847E-2</v>
      </c>
      <c r="I100" s="92">
        <v>643361</v>
      </c>
      <c r="J100" s="93">
        <f t="shared" si="24"/>
        <v>2.5186637027830194E-2</v>
      </c>
      <c r="K100" s="90">
        <v>38851</v>
      </c>
      <c r="L100" s="91">
        <f t="shared" si="25"/>
        <v>0.14889401466761298</v>
      </c>
    </row>
    <row r="101" spans="2:12" collapsed="1" x14ac:dyDescent="0.25">
      <c r="B101" s="37">
        <v>2007</v>
      </c>
      <c r="C101" s="98">
        <v>41939102</v>
      </c>
      <c r="D101" s="99">
        <f t="shared" si="19"/>
        <v>-4.4418472100876349E-2</v>
      </c>
      <c r="E101" s="98">
        <v>15922976</v>
      </c>
      <c r="F101" s="99">
        <f t="shared" si="19"/>
        <v>-3.9939435841925164E-2</v>
      </c>
      <c r="G101" s="98">
        <v>12588699</v>
      </c>
      <c r="H101" s="99">
        <f t="shared" si="23"/>
        <v>-5.3802771825121942E-2</v>
      </c>
      <c r="I101" s="98">
        <v>7192479</v>
      </c>
      <c r="J101" s="99">
        <f t="shared" si="24"/>
        <v>-4.0071285175133919E-2</v>
      </c>
      <c r="K101" s="98">
        <v>493737</v>
      </c>
      <c r="L101" s="99">
        <f t="shared" si="25"/>
        <v>5.6463157083892268E-2</v>
      </c>
    </row>
    <row r="102" spans="2:12" ht="15" hidden="1" customHeight="1" outlineLevel="1" x14ac:dyDescent="0.25">
      <c r="B102" s="89" t="s">
        <v>33</v>
      </c>
      <c r="C102" s="90">
        <v>3584636</v>
      </c>
      <c r="D102" s="90"/>
      <c r="E102" s="92">
        <v>1311273</v>
      </c>
      <c r="F102" s="93"/>
      <c r="G102" s="90">
        <v>1118825</v>
      </c>
      <c r="H102" s="90"/>
      <c r="I102" s="92">
        <v>610393</v>
      </c>
      <c r="J102" s="93"/>
      <c r="K102" s="90">
        <v>45766</v>
      </c>
      <c r="L102" s="90"/>
    </row>
    <row r="103" spans="2:12" ht="15" hidden="1" customHeight="1" outlineLevel="1" x14ac:dyDescent="0.25">
      <c r="B103" s="89" t="s">
        <v>34</v>
      </c>
      <c r="C103" s="90">
        <v>3585941</v>
      </c>
      <c r="D103" s="90"/>
      <c r="E103" s="92">
        <v>1324632</v>
      </c>
      <c r="F103" s="93"/>
      <c r="G103" s="90">
        <v>1094673</v>
      </c>
      <c r="H103" s="90"/>
      <c r="I103" s="92">
        <v>602973</v>
      </c>
      <c r="J103" s="93"/>
      <c r="K103" s="90">
        <v>45792</v>
      </c>
      <c r="L103" s="90"/>
    </row>
    <row r="104" spans="2:12" ht="15" hidden="1" customHeight="1" outlineLevel="1" x14ac:dyDescent="0.25">
      <c r="B104" s="89" t="s">
        <v>35</v>
      </c>
      <c r="C104" s="90">
        <v>3688623</v>
      </c>
      <c r="D104" s="90"/>
      <c r="E104" s="92">
        <v>1406980</v>
      </c>
      <c r="F104" s="93"/>
      <c r="G104" s="90">
        <v>1162171</v>
      </c>
      <c r="H104" s="90"/>
      <c r="I104" s="92">
        <v>563205</v>
      </c>
      <c r="J104" s="93"/>
      <c r="K104" s="90">
        <v>40563</v>
      </c>
      <c r="L104" s="90"/>
    </row>
    <row r="105" spans="2:12" ht="15" hidden="1" customHeight="1" outlineLevel="1" x14ac:dyDescent="0.25">
      <c r="B105" s="89" t="s">
        <v>36</v>
      </c>
      <c r="C105" s="90">
        <v>3487219</v>
      </c>
      <c r="D105" s="90"/>
      <c r="E105" s="92">
        <v>1316980</v>
      </c>
      <c r="F105" s="93"/>
      <c r="G105" s="90">
        <v>1042087</v>
      </c>
      <c r="H105" s="90"/>
      <c r="I105" s="92">
        <v>618738</v>
      </c>
      <c r="J105" s="93"/>
      <c r="K105" s="90">
        <v>38098</v>
      </c>
      <c r="L105" s="90"/>
    </row>
    <row r="106" spans="2:12" ht="15" hidden="1" customHeight="1" outlineLevel="1" x14ac:dyDescent="0.25">
      <c r="B106" s="89" t="s">
        <v>37</v>
      </c>
      <c r="C106" s="90">
        <v>4547725</v>
      </c>
      <c r="D106" s="90"/>
      <c r="E106" s="92">
        <v>1735087</v>
      </c>
      <c r="F106" s="93"/>
      <c r="G106" s="90">
        <v>1352562</v>
      </c>
      <c r="H106" s="90"/>
      <c r="I106" s="92">
        <v>784504</v>
      </c>
      <c r="J106" s="93"/>
      <c r="K106" s="90">
        <v>32936</v>
      </c>
      <c r="L106" s="90"/>
    </row>
    <row r="107" spans="2:12" ht="15" hidden="1" customHeight="1" outlineLevel="1" x14ac:dyDescent="0.25">
      <c r="B107" s="89" t="s">
        <v>38</v>
      </c>
      <c r="C107" s="90">
        <v>4028069</v>
      </c>
      <c r="D107" s="90"/>
      <c r="E107" s="92">
        <v>1527198</v>
      </c>
      <c r="F107" s="93"/>
      <c r="G107" s="90">
        <v>1205214</v>
      </c>
      <c r="H107" s="90"/>
      <c r="I107" s="92">
        <v>711011</v>
      </c>
      <c r="J107" s="93"/>
      <c r="K107" s="90">
        <v>36392</v>
      </c>
      <c r="L107" s="90"/>
    </row>
    <row r="108" spans="2:12" ht="15" hidden="1" customHeight="1" outlineLevel="1" x14ac:dyDescent="0.25">
      <c r="B108" s="89" t="s">
        <v>39</v>
      </c>
      <c r="C108" s="90">
        <v>3186028</v>
      </c>
      <c r="D108" s="90"/>
      <c r="E108" s="92">
        <v>1201011</v>
      </c>
      <c r="F108" s="93"/>
      <c r="G108" s="90">
        <v>963161</v>
      </c>
      <c r="H108" s="90"/>
      <c r="I108" s="92">
        <v>551429</v>
      </c>
      <c r="J108" s="93"/>
      <c r="K108" s="90">
        <v>35179</v>
      </c>
      <c r="L108" s="90"/>
    </row>
    <row r="109" spans="2:12" ht="15" hidden="1" customHeight="1" outlineLevel="1" x14ac:dyDescent="0.25">
      <c r="B109" s="89" t="s">
        <v>40</v>
      </c>
      <c r="C109" s="90">
        <v>2989529</v>
      </c>
      <c r="D109" s="90"/>
      <c r="E109" s="92">
        <v>1129932</v>
      </c>
      <c r="F109" s="93"/>
      <c r="G109" s="90">
        <v>893485</v>
      </c>
      <c r="H109" s="90"/>
      <c r="I109" s="92">
        <v>510668</v>
      </c>
      <c r="J109" s="93"/>
      <c r="K109" s="90">
        <v>34564</v>
      </c>
      <c r="L109" s="90"/>
    </row>
    <row r="110" spans="2:12" ht="15" hidden="1" customHeight="1" outlineLevel="1" x14ac:dyDescent="0.25">
      <c r="B110" s="89" t="s">
        <v>41</v>
      </c>
      <c r="C110" s="90">
        <v>3583801</v>
      </c>
      <c r="D110" s="90"/>
      <c r="E110" s="92">
        <v>1405505</v>
      </c>
      <c r="F110" s="93"/>
      <c r="G110" s="90">
        <v>1052890</v>
      </c>
      <c r="H110" s="90"/>
      <c r="I110" s="92">
        <v>591995</v>
      </c>
      <c r="J110" s="93"/>
      <c r="K110" s="90">
        <v>37211</v>
      </c>
      <c r="L110" s="90"/>
    </row>
    <row r="111" spans="2:12" ht="15" hidden="1" customHeight="1" outlineLevel="1" x14ac:dyDescent="0.25">
      <c r="B111" s="89" t="s">
        <v>42</v>
      </c>
      <c r="C111" s="90">
        <v>3869924</v>
      </c>
      <c r="D111" s="90"/>
      <c r="E111" s="92">
        <v>1438644</v>
      </c>
      <c r="F111" s="93"/>
      <c r="G111" s="90">
        <v>1173563</v>
      </c>
      <c r="H111" s="90"/>
      <c r="I111" s="92">
        <v>688146</v>
      </c>
      <c r="J111" s="93"/>
      <c r="K111" s="90">
        <v>43839</v>
      </c>
      <c r="L111" s="90"/>
    </row>
    <row r="112" spans="2:12" ht="15" hidden="1" customHeight="1" outlineLevel="1" x14ac:dyDescent="0.25">
      <c r="B112" s="89" t="s">
        <v>43</v>
      </c>
      <c r="C112" s="90">
        <v>3574667</v>
      </c>
      <c r="D112" s="90"/>
      <c r="E112" s="92">
        <v>1323862</v>
      </c>
      <c r="F112" s="93"/>
      <c r="G112" s="90">
        <v>1089149</v>
      </c>
      <c r="H112" s="90"/>
      <c r="I112" s="92">
        <v>632105</v>
      </c>
      <c r="J112" s="93"/>
      <c r="K112" s="90">
        <v>43193</v>
      </c>
      <c r="L112" s="90"/>
    </row>
    <row r="113" spans="2:12" ht="15" hidden="1" customHeight="1" outlineLevel="1" x14ac:dyDescent="0.25">
      <c r="B113" s="89" t="s">
        <v>44</v>
      </c>
      <c r="C113" s="90">
        <v>3762403</v>
      </c>
      <c r="D113" s="90"/>
      <c r="E113" s="92">
        <v>1464283</v>
      </c>
      <c r="F113" s="93"/>
      <c r="G113" s="90">
        <v>1156739</v>
      </c>
      <c r="H113" s="90"/>
      <c r="I113" s="92">
        <v>627555</v>
      </c>
      <c r="J113" s="93"/>
      <c r="K113" s="90">
        <v>33816</v>
      </c>
      <c r="L113" s="90"/>
    </row>
    <row r="114" spans="2:12" collapsed="1" x14ac:dyDescent="0.25">
      <c r="B114" s="37">
        <v>2006</v>
      </c>
      <c r="C114" s="98">
        <v>43888565</v>
      </c>
      <c r="D114" s="98"/>
      <c r="E114" s="98">
        <v>16585387</v>
      </c>
      <c r="F114" s="99"/>
      <c r="G114" s="98">
        <v>13304519</v>
      </c>
      <c r="H114" s="98"/>
      <c r="I114" s="98">
        <v>7492722</v>
      </c>
      <c r="J114" s="99"/>
      <c r="K114" s="98">
        <v>467349</v>
      </c>
      <c r="L114" s="98"/>
    </row>
    <row r="115" spans="2:12" ht="15" customHeight="1" x14ac:dyDescent="0.25">
      <c r="B115" s="41" t="s">
        <v>46</v>
      </c>
      <c r="C115" s="41"/>
      <c r="D115" s="41"/>
      <c r="E115" s="41"/>
      <c r="F115" s="41"/>
      <c r="G115" s="41"/>
      <c r="H115" s="41"/>
      <c r="I115" s="42"/>
      <c r="J115" s="42"/>
      <c r="K115" s="42"/>
      <c r="L115" s="42"/>
    </row>
  </sheetData>
  <mergeCells count="7">
    <mergeCell ref="B115:H115"/>
    <mergeCell ref="B5:L5"/>
    <mergeCell ref="C6:D6"/>
    <mergeCell ref="E6:F6"/>
    <mergeCell ref="G6:H6"/>
    <mergeCell ref="I6:J6"/>
    <mergeCell ref="K6:L6"/>
  </mergeCells>
  <hyperlinks>
    <hyperlink ref="N9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3" customWidth="1"/>
    <col min="2" max="2" width="25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44" t="s">
        <v>83</v>
      </c>
      <c r="C5" s="44"/>
      <c r="D5" s="44"/>
      <c r="E5" s="44"/>
      <c r="F5" s="44"/>
      <c r="G5" s="44"/>
    </row>
    <row r="6" spans="2:8" ht="48" customHeight="1" x14ac:dyDescent="0.25">
      <c r="B6" s="45" t="s">
        <v>48</v>
      </c>
      <c r="C6" s="46" t="str">
        <f>actualizaciones!A3</f>
        <v>acum. febrero 2013</v>
      </c>
      <c r="D6" s="47" t="s">
        <v>49</v>
      </c>
      <c r="E6" s="46" t="str">
        <f>actualizaciones!A2</f>
        <v>acum. febrero 2014</v>
      </c>
      <c r="F6" s="47" t="s">
        <v>49</v>
      </c>
      <c r="G6" s="48" t="s">
        <v>50</v>
      </c>
      <c r="H6" s="100"/>
    </row>
    <row r="7" spans="2:8" ht="15" customHeight="1" x14ac:dyDescent="0.25">
      <c r="B7" s="101" t="s">
        <v>51</v>
      </c>
      <c r="C7" s="102"/>
      <c r="D7" s="102"/>
      <c r="E7" s="102"/>
      <c r="F7" s="102"/>
      <c r="G7" s="102"/>
      <c r="H7" s="100"/>
    </row>
    <row r="8" spans="2:8" ht="15" customHeight="1" x14ac:dyDescent="0.25">
      <c r="B8" s="51" t="s">
        <v>84</v>
      </c>
      <c r="C8" s="52">
        <v>6641188</v>
      </c>
      <c r="D8" s="53">
        <f>C8/C8</f>
        <v>1</v>
      </c>
      <c r="E8" s="52">
        <v>6927926</v>
      </c>
      <c r="F8" s="53">
        <f>E8/E8</f>
        <v>1</v>
      </c>
      <c r="G8" s="53">
        <f>(E8-C8)/C8</f>
        <v>4.3175708924367145E-2</v>
      </c>
      <c r="H8" s="100"/>
    </row>
    <row r="9" spans="2:8" ht="15" customHeight="1" x14ac:dyDescent="0.25">
      <c r="B9" s="51" t="s">
        <v>85</v>
      </c>
      <c r="C9" s="52">
        <v>3969413</v>
      </c>
      <c r="D9" s="53">
        <f>C9/C8</f>
        <v>0.59769622543436507</v>
      </c>
      <c r="E9" s="52">
        <v>4276000</v>
      </c>
      <c r="F9" s="53">
        <f>E9/E8</f>
        <v>0.61721213534902075</v>
      </c>
      <c r="G9" s="53">
        <f>(E9-C9)/C9</f>
        <v>7.7237364819432996E-2</v>
      </c>
      <c r="H9" s="100"/>
    </row>
    <row r="10" spans="2:8" ht="15" customHeight="1" x14ac:dyDescent="0.2">
      <c r="B10" s="54" t="s">
        <v>86</v>
      </c>
      <c r="C10" s="52">
        <v>2671775</v>
      </c>
      <c r="D10" s="53">
        <f>C10/C8</f>
        <v>0.40230377456563493</v>
      </c>
      <c r="E10" s="52">
        <v>2651926</v>
      </c>
      <c r="F10" s="53">
        <f>E10/E8</f>
        <v>0.38278786465097925</v>
      </c>
      <c r="G10" s="53">
        <f>(E10-C10)/C10</f>
        <v>-7.4291435468929832E-3</v>
      </c>
      <c r="H10" s="100"/>
    </row>
    <row r="11" spans="2:8" ht="15" customHeight="1" x14ac:dyDescent="0.25">
      <c r="B11" s="101" t="s">
        <v>55</v>
      </c>
      <c r="C11" s="102"/>
      <c r="D11" s="102"/>
      <c r="E11" s="102"/>
      <c r="F11" s="102"/>
      <c r="G11" s="102"/>
      <c r="H11" s="100"/>
    </row>
    <row r="12" spans="2:8" ht="15" customHeight="1" x14ac:dyDescent="0.25">
      <c r="B12" s="55" t="s">
        <v>84</v>
      </c>
      <c r="C12" s="56">
        <v>2427646</v>
      </c>
      <c r="D12" s="57">
        <f>C12/C12</f>
        <v>1</v>
      </c>
      <c r="E12" s="56">
        <v>2525283</v>
      </c>
      <c r="F12" s="57">
        <f>E12/E12</f>
        <v>1</v>
      </c>
      <c r="G12" s="58">
        <f>(E12-C12)/C12</f>
        <v>4.0218796315443027E-2</v>
      </c>
      <c r="H12" s="100"/>
    </row>
    <row r="13" spans="2:8" ht="15" customHeight="1" x14ac:dyDescent="0.25">
      <c r="B13" s="55" t="s">
        <v>85</v>
      </c>
      <c r="C13" s="56">
        <v>1591748</v>
      </c>
      <c r="D13" s="57">
        <f>C13/C12</f>
        <v>0.65567549799270564</v>
      </c>
      <c r="E13" s="56">
        <v>1741511</v>
      </c>
      <c r="F13" s="57">
        <f>E13/E12</f>
        <v>0.68963003354475516</v>
      </c>
      <c r="G13" s="58">
        <f>(E13-C13)/C13</f>
        <v>9.4087129369724354E-2</v>
      </c>
      <c r="H13" s="100"/>
    </row>
    <row r="14" spans="2:8" ht="15" customHeight="1" x14ac:dyDescent="0.25">
      <c r="B14" s="55" t="s">
        <v>86</v>
      </c>
      <c r="C14" s="56">
        <v>835898</v>
      </c>
      <c r="D14" s="57">
        <f>C14/C12</f>
        <v>0.34432450200729431</v>
      </c>
      <c r="E14" s="56">
        <v>783772</v>
      </c>
      <c r="F14" s="57">
        <f>E14/E13</f>
        <v>0.45005285639883985</v>
      </c>
      <c r="G14" s="58">
        <f>(E14-C14)/C14</f>
        <v>-6.2359283070422468E-2</v>
      </c>
      <c r="H14" s="100"/>
    </row>
    <row r="15" spans="2:8" ht="15" customHeight="1" x14ac:dyDescent="0.25">
      <c r="B15" s="101" t="s">
        <v>56</v>
      </c>
      <c r="C15" s="102"/>
      <c r="D15" s="102"/>
      <c r="E15" s="102"/>
      <c r="F15" s="102"/>
      <c r="G15" s="102"/>
      <c r="H15" s="100"/>
    </row>
    <row r="16" spans="2:8" ht="15" customHeight="1" x14ac:dyDescent="0.25">
      <c r="B16" s="55" t="s">
        <v>84</v>
      </c>
      <c r="C16" s="56">
        <v>2005814</v>
      </c>
      <c r="D16" s="57">
        <f>C16/C16</f>
        <v>1</v>
      </c>
      <c r="E16" s="56">
        <v>2049705</v>
      </c>
      <c r="F16" s="57">
        <f>E16/E16</f>
        <v>1</v>
      </c>
      <c r="G16" s="58">
        <f>(E16-C16)/C16</f>
        <v>2.1881889347666335E-2</v>
      </c>
      <c r="H16" s="100"/>
    </row>
    <row r="17" spans="2:12" ht="15" customHeight="1" x14ac:dyDescent="0.25">
      <c r="B17" s="55" t="s">
        <v>85</v>
      </c>
      <c r="C17" s="56">
        <v>952168</v>
      </c>
      <c r="D17" s="57">
        <f>C17/C16</f>
        <v>0.47470403536918176</v>
      </c>
      <c r="E17" s="56">
        <v>977540</v>
      </c>
      <c r="F17" s="57">
        <f>E17/E16</f>
        <v>0.4769174100663266</v>
      </c>
      <c r="G17" s="58">
        <f>(E17-C17)/C17</f>
        <v>2.6646558170406905E-2</v>
      </c>
      <c r="H17" s="100"/>
    </row>
    <row r="18" spans="2:12" ht="15" customHeight="1" x14ac:dyDescent="0.25">
      <c r="B18" s="55" t="s">
        <v>86</v>
      </c>
      <c r="C18" s="56">
        <v>1053646</v>
      </c>
      <c r="D18" s="57">
        <f>C18/C16</f>
        <v>0.52529596463081818</v>
      </c>
      <c r="E18" s="56">
        <v>1072165</v>
      </c>
      <c r="F18" s="57">
        <f>E18/E16</f>
        <v>0.5230825899336734</v>
      </c>
      <c r="G18" s="58">
        <f>(E18-C18)/C18</f>
        <v>1.7576111900961044E-2</v>
      </c>
      <c r="H18" s="100"/>
    </row>
    <row r="19" spans="2:12" ht="15" customHeight="1" x14ac:dyDescent="0.25">
      <c r="B19" s="101" t="s">
        <v>57</v>
      </c>
      <c r="C19" s="102"/>
      <c r="D19" s="102"/>
      <c r="E19" s="102"/>
      <c r="F19" s="102"/>
      <c r="G19" s="102"/>
      <c r="H19" s="100"/>
    </row>
    <row r="20" spans="2:12" ht="15" customHeight="1" x14ac:dyDescent="0.25">
      <c r="B20" s="55" t="s">
        <v>84</v>
      </c>
      <c r="C20" s="56">
        <v>1055046</v>
      </c>
      <c r="D20" s="57">
        <f>C20/C20</f>
        <v>1</v>
      </c>
      <c r="E20" s="56">
        <v>1098411</v>
      </c>
      <c r="F20" s="57">
        <f>E20/E20</f>
        <v>1</v>
      </c>
      <c r="G20" s="58">
        <f>(E20-C20)/C20</f>
        <v>4.1102473257090211E-2</v>
      </c>
      <c r="H20" s="100"/>
    </row>
    <row r="21" spans="2:12" ht="15" customHeight="1" x14ac:dyDescent="0.25">
      <c r="B21" s="55" t="s">
        <v>85</v>
      </c>
      <c r="C21" s="56">
        <v>753265</v>
      </c>
      <c r="D21" s="57">
        <f>C21/C20</f>
        <v>0.71396413047393192</v>
      </c>
      <c r="E21" s="56">
        <v>789918</v>
      </c>
      <c r="F21" s="57">
        <f>E21/E20</f>
        <v>0.71914611197447953</v>
      </c>
      <c r="G21" s="58">
        <f>(E21-C21)/C21</f>
        <v>4.8658838522963363E-2</v>
      </c>
      <c r="H21" s="100"/>
    </row>
    <row r="22" spans="2:12" ht="15" customHeight="1" x14ac:dyDescent="0.2">
      <c r="B22" s="59" t="s">
        <v>86</v>
      </c>
      <c r="C22" s="56">
        <v>301781</v>
      </c>
      <c r="D22" s="57">
        <f>C22/C20</f>
        <v>0.28603586952606808</v>
      </c>
      <c r="E22" s="56">
        <v>308493</v>
      </c>
      <c r="F22" s="57">
        <f>E22/E20</f>
        <v>0.28085388802552053</v>
      </c>
      <c r="G22" s="58">
        <f>(E22-C22)/C22</f>
        <v>2.2241294183530443E-2</v>
      </c>
      <c r="H22" s="100"/>
    </row>
    <row r="23" spans="2:12" ht="15" customHeight="1" x14ac:dyDescent="0.25">
      <c r="B23" s="101" t="s">
        <v>58</v>
      </c>
      <c r="C23" s="102"/>
      <c r="D23" s="102"/>
      <c r="E23" s="102"/>
      <c r="F23" s="102"/>
      <c r="G23" s="102"/>
      <c r="H23" s="100"/>
    </row>
    <row r="24" spans="2:12" ht="15" customHeight="1" x14ac:dyDescent="0.25">
      <c r="B24" s="55" t="s">
        <v>84</v>
      </c>
      <c r="C24" s="56">
        <v>74792</v>
      </c>
      <c r="D24" s="57">
        <f>C24/C24</f>
        <v>1</v>
      </c>
      <c r="E24" s="56">
        <v>101121</v>
      </c>
      <c r="F24" s="57">
        <f>E24/E24</f>
        <v>1</v>
      </c>
      <c r="G24" s="58">
        <f>(E24-C24)/C24</f>
        <v>0.35202962883730882</v>
      </c>
      <c r="H24" s="100"/>
    </row>
    <row r="25" spans="2:12" ht="15" customHeight="1" x14ac:dyDescent="0.25">
      <c r="B25" s="55" t="s">
        <v>85</v>
      </c>
      <c r="C25" s="56">
        <v>74792</v>
      </c>
      <c r="D25" s="57">
        <f>C25/C24</f>
        <v>1</v>
      </c>
      <c r="E25" s="56">
        <v>101121</v>
      </c>
      <c r="F25" s="57">
        <f>E25/E24</f>
        <v>1</v>
      </c>
      <c r="G25" s="58">
        <f>(E25-C25)/C25</f>
        <v>0.35202962883730882</v>
      </c>
      <c r="H25" s="100"/>
    </row>
    <row r="26" spans="2:12" ht="15" customHeight="1" x14ac:dyDescent="0.2">
      <c r="B26" s="59" t="s">
        <v>86</v>
      </c>
      <c r="C26" s="103" t="s">
        <v>87</v>
      </c>
      <c r="D26" s="104" t="str">
        <f>IFERROR(C26/C24,"-")</f>
        <v>-</v>
      </c>
      <c r="E26" s="103" t="s">
        <v>87</v>
      </c>
      <c r="F26" s="104" t="str">
        <f>IFERROR(E26/E24,"-")</f>
        <v>-</v>
      </c>
      <c r="G26" s="105" t="str">
        <f>IFERROR((E26-C26)/C26,"-")</f>
        <v>-</v>
      </c>
      <c r="H26" s="100"/>
    </row>
    <row r="27" spans="2:12" ht="15" customHeight="1" x14ac:dyDescent="0.25">
      <c r="B27" s="60" t="s">
        <v>59</v>
      </c>
      <c r="C27" s="60"/>
      <c r="D27" s="60"/>
      <c r="E27" s="60"/>
      <c r="F27" s="60"/>
      <c r="G27" s="60"/>
      <c r="H27" s="100"/>
    </row>
    <row r="28" spans="2:12" ht="15" customHeight="1" x14ac:dyDescent="0.25">
      <c r="B28" s="100"/>
      <c r="C28" s="100"/>
      <c r="D28" s="100"/>
      <c r="E28" s="100"/>
      <c r="F28" s="100"/>
      <c r="G28" s="100"/>
      <c r="H28" s="100"/>
    </row>
    <row r="29" spans="2:12" ht="30" customHeight="1" x14ac:dyDescent="0.25">
      <c r="B29" s="106"/>
      <c r="C29" s="106"/>
      <c r="D29" s="106"/>
      <c r="E29" s="106"/>
      <c r="F29" s="106"/>
      <c r="G29" s="62" t="s">
        <v>45</v>
      </c>
      <c r="H29" s="106"/>
      <c r="I29" s="61"/>
      <c r="J29" s="61"/>
      <c r="K29" s="61"/>
      <c r="L29" s="61"/>
    </row>
    <row r="30" spans="2:12" x14ac:dyDescent="0.25">
      <c r="B30" s="100"/>
      <c r="C30" s="100"/>
      <c r="D30" s="100"/>
      <c r="E30" s="100"/>
      <c r="F30" s="100"/>
      <c r="G30" s="100"/>
      <c r="H30" s="100"/>
    </row>
    <row r="31" spans="2:12" x14ac:dyDescent="0.25">
      <c r="B31" s="100"/>
      <c r="C31" s="100"/>
      <c r="D31" s="100"/>
      <c r="E31" s="100"/>
      <c r="F31" s="100"/>
      <c r="G31" s="100"/>
      <c r="H31" s="100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febrero</mes>
    <year xmlns="f58ff5a6-252f-4ce0-9aec-4d01cb81bd09">2014</year>
    <PublishingExpirationDate xmlns="http://schemas.microsoft.com/sharepoint/v3" xsi:nil="true"/>
    <mercado xmlns="f58ff5a6-252f-4ce0-9aec-4d01cb81bd09" xsi:nil="true"/>
    <PublishingStartDate xmlns="http://schemas.microsoft.com/sharepoint/v3">2014-04-06T23:00:00+00:00</PublishingStartDate>
    <_dlc_DocId xmlns="8b099203-c902-4a5b-992f-1f849b15ff82">Q5F7QW3RQ55V-2054-417</_dlc_DocId>
    <_dlc_DocIdUrl xmlns="8b099203-c902-4a5b-992f-1f849b15ff82">
      <Url>http://cd102671/es/investigacion/Situacion-turistica/zonas-turisticas-tenerife/_layouts/DocIdRedir.aspx?ID=Q5F7QW3RQ55V-2054-417</Url>
      <Description>Q5F7QW3RQ55V-2054-417</Description>
    </_dlc_DocIdUrl>
  </documentManagement>
</p:properties>
</file>

<file path=customXml/itemProps1.xml><?xml version="1.0" encoding="utf-8"?>
<ds:datastoreItem xmlns:ds="http://schemas.openxmlformats.org/officeDocument/2006/customXml" ds:itemID="{C6105B29-EEF5-4B04-B864-0CD59F8752C6}"/>
</file>

<file path=customXml/itemProps2.xml><?xml version="1.0" encoding="utf-8"?>
<ds:datastoreItem xmlns:ds="http://schemas.openxmlformats.org/officeDocument/2006/customXml" ds:itemID="{8C647337-11D9-44C2-8BB9-F790DE111E65}"/>
</file>

<file path=customXml/itemProps3.xml><?xml version="1.0" encoding="utf-8"?>
<ds:datastoreItem xmlns:ds="http://schemas.openxmlformats.org/officeDocument/2006/customXml" ds:itemID="{1B7E45DD-19B4-46B1-B133-853605ACF2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(febrero 2014)</dc:title>
  <dc:creator>Marjorie Perez Garcia</dc:creator>
  <cp:lastModifiedBy>Marjorie Perez Garcia</cp:lastModifiedBy>
  <dcterms:created xsi:type="dcterms:W3CDTF">2014-04-01T14:42:51Z</dcterms:created>
  <dcterms:modified xsi:type="dcterms:W3CDTF">2014-04-01T14:45:53Z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6c01b794-c33c-433e-83bb-8b224f1f3323</vt:lpwstr>
  </property>
</Properties>
</file>