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5.xml" ContentType="application/vnd.openxmlformats-officedocument.drawingml.chartshapes+xml"/>
  <Override PartName="/xl/drawings/drawing35.xml" ContentType="application/vnd.openxmlformats-officedocument.drawingml.chartshapes+xml"/>
  <Override PartName="/xl/drawings/drawing31.xml" ContentType="application/vnd.openxmlformats-officedocument.drawingml.chartshapes+xml"/>
  <Override PartName="/xl/drawings/drawing36.xml" ContentType="application/vnd.openxmlformats-officedocument.drawingml.chartshapes+xml"/>
  <Override PartName="/xl/drawings/drawing17.xml" ContentType="application/vnd.openxmlformats-officedocument.drawingml.chartshapes+xml"/>
  <Override PartName="/xl/drawings/drawing23.xml" ContentType="application/vnd.openxmlformats-officedocument.drawingml.chartshapes+xml"/>
  <Override PartName="/xl/drawings/drawing38.xml" ContentType="application/vnd.openxmlformats-officedocument.drawingml.chartshapes+xml"/>
  <Override PartName="/xl/drawings/drawing11.xml" ContentType="application/vnd.openxmlformats-officedocument.drawingml.chartshapes+xml"/>
  <Override PartName="/xl/drawings/drawing39.xml" ContentType="application/vnd.openxmlformats-officedocument.drawingml.chartshapes+xml"/>
  <Override PartName="/xl/drawings/drawing42.xml" ContentType="application/vnd.openxmlformats-officedocument.drawingml.chartshapes+xml"/>
  <Override PartName="/xl/drawings/drawing37.xml" ContentType="application/vnd.openxmlformats-officedocument.drawingml.chartshapes+xml"/>
  <Override PartName="/xl/workbook.xml" ContentType="application/vnd.openxmlformats-officedocument.spreadsheetml.sheet.main+xml"/>
  <Override PartName="/xl/worksheets/sheet15.xml" ContentType="application/vnd.openxmlformats-officedocument.spreadsheetml.worksheet+xml"/>
  <Override PartName="/xl/worksheets/sheet6.xml" ContentType="application/vnd.openxmlformats-officedocument.spreadsheetml.worksheet+xml"/>
  <Override PartName="/xl/charts/chart35.xml" ContentType="application/vnd.openxmlformats-officedocument.drawingml.chart+xml"/>
  <Override PartName="/xl/worksheets/sheet5.xml" ContentType="application/vnd.openxmlformats-officedocument.spreadsheetml.worksheet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charts/chart34.xml" ContentType="application/vnd.openxmlformats-officedocument.drawingml.chart+xml"/>
  <Override PartName="/xl/worksheets/sheet7.xml" ContentType="application/vnd.openxmlformats-officedocument.spreadsheetml.worksheet+xml"/>
  <Override PartName="/xl/charts/chart33.xml" ContentType="application/vnd.openxmlformats-officedocument.drawingml.chart+xml"/>
  <Override PartName="/xl/drawings/drawing34.xml" ContentType="application/vnd.openxmlformats-officedocument.drawing+xml"/>
  <Override PartName="/xl/charts/chart31.xml" ContentType="application/vnd.openxmlformats-officedocument.drawingml.chart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charts/chart36.xml" ContentType="application/vnd.openxmlformats-officedocument.drawingml.chart+xml"/>
  <Override PartName="/xl/worksheets/sheet4.xml" ContentType="application/vnd.openxmlformats-officedocument.spreadsheetml.worksheet+xml"/>
  <Override PartName="/xl/drawings/drawing43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40.xml" ContentType="application/vnd.openxmlformats-officedocument.drawingml.chart+xml"/>
  <Override PartName="/xl/charts/chart39.xml" ContentType="application/vnd.openxmlformats-officedocument.drawingml.chart+xml"/>
  <Override PartName="/xl/charts/chart38.xml" ContentType="application/vnd.openxmlformats-officedocument.drawingml.chart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charts/chart37.xml" ContentType="application/vnd.openxmlformats-officedocument.drawingml.chart+xml"/>
  <Override PartName="/xl/charts/chart30.xml" ContentType="application/vnd.openxmlformats-officedocument.drawingml.chart+xml"/>
  <Override PartName="/xl/charts/chart32.xml" ContentType="application/vnd.openxmlformats-officedocument.drawingml.chart+xml"/>
  <Override PartName="/xl/charts/chart28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charts/chart2.xml" ContentType="application/vnd.openxmlformats-officedocument.drawingml.chart+xml"/>
  <Override PartName="/xl/worksheets/sheet14.xml" ContentType="application/vnd.openxmlformats-officedocument.spreadsheetml.workshee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charts/chart10.xml" ContentType="application/vnd.openxmlformats-officedocument.drawingml.chart+xml"/>
  <Override PartName="/xl/charts/chart9.xml" ContentType="application/vnd.openxmlformats-officedocument.drawingml.chart+xml"/>
  <Override PartName="/xl/worksheets/sheet13.xml" ContentType="application/vnd.openxmlformats-officedocument.spreadsheetml.workshee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29.xml" ContentType="application/vnd.openxmlformats-officedocument.drawingml.chart+xml"/>
  <Override PartName="/xl/worksheets/sheet12.xml" ContentType="application/vnd.openxmlformats-officedocument.spreadsheetml.workshee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harts/chart22.xml" ContentType="application/vnd.openxmlformats-officedocument.drawingml.chart+xml"/>
  <Override PartName="/xl/charts/chart21.xml" ContentType="application/vnd.openxmlformats-officedocument.drawingml.chart+xml"/>
  <Override PartName="/xl/charts/chart20.xml" ContentType="application/vnd.openxmlformats-officedocument.drawingml.chart+xml"/>
  <Override PartName="/xl/worksheets/sheet11.xml" ContentType="application/vnd.openxmlformats-officedocument.spreadsheetml.worksheet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8.xml" ContentType="application/vnd.openxmlformats-officedocument.drawing+xml"/>
  <Override PartName="/xl/drawings/drawing33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32.xml" ContentType="application/vnd.openxmlformats-officedocument.drawing+xml"/>
  <Override PartName="/xl/worksheets/sheet10.xml" ContentType="application/vnd.openxmlformats-officedocument.spreadsheetml.worksheet+xml"/>
  <Override PartName="/xl/charts/chart25.xml" ContentType="application/vnd.openxmlformats-officedocument.drawingml.chart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harts/chart19.xml" ContentType="application/vnd.openxmlformats-officedocument.drawingml.chart+xml"/>
  <Override PartName="/xl/charts/chart13.xml" ContentType="application/vnd.openxmlformats-officedocument.drawingml.chart+xml"/>
  <Override PartName="/xl/charts/chart18.xml" ContentType="application/vnd.openxmlformats-officedocument.drawingml.chart+xml"/>
  <Override PartName="/xl/drawings/drawing21.xml" ContentType="application/vnd.openxmlformats-officedocument.drawing+xml"/>
  <Override PartName="/xl/charts/chart17.xml" ContentType="application/vnd.openxmlformats-officedocument.drawingml.chart+xml"/>
  <Override PartName="/xl/drawings/drawing20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9.xml" ContentType="application/vnd.openxmlformats-officedocument.drawing+xml"/>
  <Override PartName="/xl/drawings/drawing22.xml" ContentType="application/vnd.openxmlformats-officedocument.drawing+xml"/>
  <Override PartName="/xl/drawings/drawing18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Menú Principal" sheetId="1" r:id="rId1"/>
    <sheet name="SERIE ALOJADOS MUNICIPIOS" sheetId="2" r:id="rId2"/>
    <sheet name="Alojados por municipio" sheetId="3" r:id="rId3"/>
    <sheet name="Gráfica alojados municipio" sheetId="4" r:id="rId4"/>
    <sheet name="Alojados tipología y categoría" sheetId="5" r:id="rId5"/>
    <sheet name="Gráfico aloj tipolog y categorí" sheetId="6" r:id="rId6"/>
    <sheet name="SERIE PERNOCTACIONES MUN" sheetId="7" r:id="rId7"/>
    <sheet name="Pernoctaciones munic y tipologí" sheetId="8" r:id="rId8"/>
    <sheet name="Gráfica pernoct munic tipología" sheetId="9" r:id="rId9"/>
    <sheet name="pernocta municipio y catego" sheetId="10" r:id="rId10"/>
    <sheet name="Gráfico pernocta munic y cate" sheetId="11" r:id="rId11"/>
    <sheet name="SERIE IO MUNICIPIOS" sheetId="12" r:id="rId12"/>
    <sheet name="IO municipio y Tipología" sheetId="13" r:id="rId13"/>
    <sheet name="gráfica IO MUNICIPI y tipología" sheetId="14" r:id="rId14"/>
    <sheet name="IO municipio y catego" sheetId="15" r:id="rId15"/>
    <sheet name="Gráfico IOa munic y ca " sheetId="16" r:id="rId16"/>
    <sheet name="SERIE EM MUNICIPIOS" sheetId="17" r:id="rId17"/>
    <sheet name="EM MUNICIPIO y tipología" sheetId="18" r:id="rId18"/>
    <sheet name="gráfico EM MUNICIPI y tipología" sheetId="19" r:id="rId19"/>
    <sheet name="EM municipio y catego" sheetId="20" r:id="rId20"/>
    <sheet name="Gráfico EM munic y ca " sheetId="21" r:id="rId21"/>
    <sheet name="Nacionalidad-Zona (datos)" sheetId="22" r:id="rId22"/>
    <sheet name="evolucion nac zonas" sheetId="23" r:id="rId23"/>
    <sheet name="Nacionalidad-Zona" sheetId="24" r:id="rId24"/>
    <sheet name="Ofe Aloj Estim zona cat " sheetId="25" r:id="rId25"/>
    <sheet name="Graf plazas estim zona tipologí" sheetId="26" r:id="rId26"/>
    <sheet name="Oferta Alojat Estim tipol categ" sheetId="27" r:id="rId27"/>
    <sheet name="Gráfica plazas estim tipo categ" sheetId="28" r:id="rId28"/>
    <sheet name="Gráfica distrib plazas est tipo" sheetId="29" r:id="rId29"/>
    <sheet name="Plazas Autorizadas tipología" sheetId="30" r:id="rId30"/>
    <sheet name="Gráfic Plazas Autoriz tipología" sheetId="31" r:id="rId31"/>
    <sheet name="Cuotas Plazas Autorizadas05" sheetId="32" r:id="rId32"/>
    <sheet name="Distrib Plazas Autor 03_04-05" sheetId="33" r:id="rId33"/>
    <sheet name="Gráfica Distrib Plazas Autoriza" sheetId="34" r:id="rId34"/>
    <sheet name="Hoja1" sheetId="35" state="hidden" r:id="rId35"/>
    <sheet name="actualizaciones" sheetId="36" state="hidden" r:id="rId36"/>
  </sheets>
  <externalReferences>
    <externalReference r:id="rId37"/>
    <externalReference r:id="rId38"/>
  </externalReferences>
  <definedNames>
    <definedName name="_eoh05" localSheetId="3">#REF!</definedName>
    <definedName name="_eoh05" localSheetId="34">#REF!</definedName>
    <definedName name="_eoh05" localSheetId="16">#REF!</definedName>
    <definedName name="_eoh05" localSheetId="11">#REF!</definedName>
    <definedName name="_eoh05" localSheetId="6">#REF!</definedName>
    <definedName name="_eoh05">#REF!</definedName>
    <definedName name="_eoh06" localSheetId="3">#REF!</definedName>
    <definedName name="_eoh06" localSheetId="34">#REF!</definedName>
    <definedName name="_eoh06" localSheetId="16">#REF!</definedName>
    <definedName name="_eoh06" localSheetId="11">#REF!</definedName>
    <definedName name="_eoh06" localSheetId="6">#REF!</definedName>
    <definedName name="_eoh06">#REF!</definedName>
    <definedName name="_xlnm.Print_Area" localSheetId="2">'Alojados por municipio'!$B$5:$G$27</definedName>
    <definedName name="_xlnm.Print_Area" localSheetId="4">'Alojados tipología y categoría'!$B$5:$N$50</definedName>
    <definedName name="_xlnm.Print_Area" localSheetId="31">'Cuotas Plazas Autorizadas05'!$B$5:$L$40</definedName>
    <definedName name="_xlnm.Print_Area" localSheetId="32">'Distrib Plazas Autor 03_04-05'!$B$5:$H$98</definedName>
    <definedName name="_xlnm.Print_Area" localSheetId="19">'EM municipio y catego'!$B$5:$K$50</definedName>
    <definedName name="_xlnm.Print_Area" localSheetId="17">'EM MUNICIPIO y tipología'!$B$5:$E$27</definedName>
    <definedName name="_xlnm.Print_Area" localSheetId="22">'evolucion nac zonas'!$B$5:$G$31</definedName>
    <definedName name="_xlnm.Print_Area" localSheetId="25">'Graf plazas estim zona tipologí'!$B$4:$J$31</definedName>
    <definedName name="_xlnm.Print_Area" localSheetId="30">'Gráfic Plazas Autoriz tipología'!$C$2:$J$27</definedName>
    <definedName name="_xlnm.Print_Area" localSheetId="3">'Gráfica alojados municipio'!$B$4:$J$29</definedName>
    <definedName name="_xlnm.Print_Area" localSheetId="33">'Gráfica Distrib Plazas Autoriza'!$B$4:$P$42</definedName>
    <definedName name="_xlnm.Print_Area" localSheetId="28">'Gráfica distrib plazas est tipo'!$B$2:$H$94</definedName>
    <definedName name="_xlnm.Print_Area" localSheetId="13">'gráfica IO MUNICIPI y tipología'!$B$3:$J$25</definedName>
    <definedName name="_xlnm.Print_Area" localSheetId="8">'Gráfica pernoct munic tipología'!$B$4:$J$29</definedName>
    <definedName name="_xlnm.Print_Area" localSheetId="27">'Gráfica plazas estim tipo categ'!$B$2:$I$112</definedName>
    <definedName name="_xlnm.Print_Area" localSheetId="5">'Gráfico aloj tipolog y categorí'!$B$5:$Q$62</definedName>
    <definedName name="_xlnm.Print_Area" localSheetId="20">'Gráfico EM munic y ca '!$B$5:$Q$60</definedName>
    <definedName name="_xlnm.Print_Area" localSheetId="18">'gráfico EM MUNICIPI y tipología'!$B$2:$J$26</definedName>
    <definedName name="_xlnm.Print_Area" localSheetId="15">'Gráfico IOa munic y ca '!$B$5:$Q$60</definedName>
    <definedName name="_xlnm.Print_Area" localSheetId="10">'Gráfico pernocta munic y cate'!$B$5:$Q$61</definedName>
    <definedName name="_xlnm.Print_Area" localSheetId="14">'IO municipio y catego'!$B$5:$K$50</definedName>
    <definedName name="_xlnm.Print_Area" localSheetId="12">'IO municipio y Tipología'!$B$5:$E$27</definedName>
    <definedName name="_xlnm.Print_Area" localSheetId="0">'Menú Principal'!$C$4:$G$40</definedName>
    <definedName name="_xlnm.Print_Area" localSheetId="23">'Nacionalidad-Zona'!$B$5:$G$31</definedName>
    <definedName name="_xlnm.Print_Area" localSheetId="21">'Nacionalidad-Zona (datos)'!$B$5:$G$31</definedName>
    <definedName name="_xlnm.Print_Area" localSheetId="24">'Ofe Aloj Estim zona cat '!$B$5:$G$39</definedName>
    <definedName name="_xlnm.Print_Area" localSheetId="26">'Oferta Alojat Estim tipol categ'!$B$5:$G$64</definedName>
    <definedName name="_xlnm.Print_Area" localSheetId="9">'pernocta municipio y catego'!$B$5:$N$51</definedName>
    <definedName name="_xlnm.Print_Area" localSheetId="7">'Pernoctaciones munic y tipologí'!$B$5:$G$27</definedName>
    <definedName name="_xlnm.Print_Area" localSheetId="29">'Plazas Autorizadas tipología'!$B$5:$G$40</definedName>
    <definedName name="_xlnm.Print_Area" localSheetId="1">'SERIE ALOJADOS MUNICIPIOS'!$B$5:$L$114</definedName>
    <definedName name="_xlnm.Print_Area" localSheetId="16">'SERIE EM MUNICIPIOS'!$B$5:$L$114</definedName>
    <definedName name="_xlnm.Print_Area" localSheetId="11">'SERIE IO MUNICIPIOS'!$B$5:$L$114</definedName>
    <definedName name="_xlnm.Print_Area" localSheetId="6">'SERIE PERNOCTACIONES MUN'!$B$5:$L$114</definedName>
    <definedName name="CANARIAS" localSheetId="3">#REF!</definedName>
    <definedName name="CANARIAS" localSheetId="34">#REF!</definedName>
    <definedName name="CANARIAS" localSheetId="16">#REF!</definedName>
    <definedName name="CANARIAS" localSheetId="11">#REF!</definedName>
    <definedName name="CANARIAS" localSheetId="6">#REF!</definedName>
    <definedName name="CANARIAS">#REF!</definedName>
    <definedName name="eoap05" localSheetId="3">#REF!</definedName>
    <definedName name="eoap05" localSheetId="34">#REF!</definedName>
    <definedName name="eoap05" localSheetId="16">#REF!</definedName>
    <definedName name="eoap05" localSheetId="11">#REF!</definedName>
    <definedName name="eoap05" localSheetId="6">#REF!</definedName>
    <definedName name="eoap05">#REF!</definedName>
    <definedName name="EOAP05B" localSheetId="3">#REF!</definedName>
    <definedName name="EOAP05B" localSheetId="34">#REF!</definedName>
    <definedName name="EOAP05B" localSheetId="16">#REF!</definedName>
    <definedName name="EOAP05B" localSheetId="11">#REF!</definedName>
    <definedName name="EOAP05B" localSheetId="6">#REF!</definedName>
    <definedName name="EOAP05B">#REF!</definedName>
    <definedName name="eoap06" localSheetId="3">#REF!</definedName>
    <definedName name="eoap06" localSheetId="34">#REF!</definedName>
    <definedName name="eoap06" localSheetId="16">#REF!</definedName>
    <definedName name="eoap06" localSheetId="11">#REF!</definedName>
    <definedName name="eoap06" localSheetId="6">#REF!</definedName>
    <definedName name="eoap06">#REF!</definedName>
    <definedName name="EOAP06B" localSheetId="3">#REF!</definedName>
    <definedName name="EOAP06B" localSheetId="34">#REF!</definedName>
    <definedName name="EOAP06B" localSheetId="16">#REF!</definedName>
    <definedName name="EOAP06B" localSheetId="11">#REF!</definedName>
    <definedName name="EOAP06B" localSheetId="6">#REF!</definedName>
    <definedName name="EOAP06B">#REF!</definedName>
    <definedName name="eoh05B" localSheetId="3">#REF!</definedName>
    <definedName name="eoh05B" localSheetId="34">#REF!</definedName>
    <definedName name="eoh05B" localSheetId="16">#REF!</definedName>
    <definedName name="eoh05B" localSheetId="11">#REF!</definedName>
    <definedName name="eoh05B" localSheetId="6">#REF!</definedName>
    <definedName name="eoh05B">#REF!</definedName>
    <definedName name="eoh06B" localSheetId="3">#REF!</definedName>
    <definedName name="eoh06B" localSheetId="34">#REF!</definedName>
    <definedName name="eoh06B" localSheetId="16">#REF!</definedName>
    <definedName name="eoh06B" localSheetId="11">#REF!</definedName>
    <definedName name="eoh06B" localSheetId="6">#REF!</definedName>
    <definedName name="eoh06B">#REF!</definedName>
    <definedName name="españafuerteventura">[2]ACTUALIZACIONES!$V$9:$AI$24</definedName>
    <definedName name="españafuerteventura0">[2]ACTUALIZACIONES!$U$223:$AI$246</definedName>
    <definedName name="españagrancanaria">[2]ACTUALIZACIONES!$V$46:$AI$70</definedName>
    <definedName name="españagrancanaria0">[2]ACTUALIZACIONES!$U$257:$AI$287</definedName>
    <definedName name="españalanzarote">[2]ACTUALIZACIONES!$V$108:$AI$127</definedName>
    <definedName name="españalanzarote0">[2]ACTUALIZACIONES!$U$327:$AI$350</definedName>
    <definedName name="españalapalma">[2]ACTUALIZACIONES!$V$85:$AI$93</definedName>
    <definedName name="españalapalma0">[2]ACTUALIZACIONES!$U$306:$AI$318</definedName>
    <definedName name="españaTFN">[2]ACTUALIZACIONES!$V$138:$AI$158</definedName>
    <definedName name="españaTFN0">[2]ACTUALIZACIONES!$U$356:$AI$388</definedName>
    <definedName name="españaTFS">[2]ACTUALIZACIONES!$V$168:$AI$192</definedName>
    <definedName name="españaTFS0">[2]ACTUALIZACIONES!$U$397:$AI$428</definedName>
    <definedName name="FT" localSheetId="3">#REF!</definedName>
    <definedName name="FT" localSheetId="34">#REF!</definedName>
    <definedName name="FT" localSheetId="16">#REF!</definedName>
    <definedName name="FT" localSheetId="11">#REF!</definedName>
    <definedName name="FT" localSheetId="6">#REF!</definedName>
    <definedName name="FT">#REF!</definedName>
    <definedName name="GC" localSheetId="3">#REF!</definedName>
    <definedName name="GC" localSheetId="34">#REF!</definedName>
    <definedName name="GC" localSheetId="16">#REF!</definedName>
    <definedName name="GC" localSheetId="11">#REF!</definedName>
    <definedName name="GC" localSheetId="6">#REF!</definedName>
    <definedName name="GC">#REF!</definedName>
    <definedName name="IPH" localSheetId="3">#REF!</definedName>
    <definedName name="IPH" localSheetId="34">#REF!</definedName>
    <definedName name="IPH" localSheetId="16">#REF!</definedName>
    <definedName name="IPH" localSheetId="11">#REF!</definedName>
    <definedName name="IPH" localSheetId="6">#REF!</definedName>
    <definedName name="IPH">#REF!</definedName>
    <definedName name="LP" localSheetId="3">#REF!</definedName>
    <definedName name="LP" localSheetId="34">#REF!</definedName>
    <definedName name="LP" localSheetId="16">#REF!</definedName>
    <definedName name="LP" localSheetId="11">#REF!</definedName>
    <definedName name="LP" localSheetId="6">#REF!</definedName>
    <definedName name="LP">#REF!</definedName>
    <definedName name="LZ" localSheetId="3">#REF!</definedName>
    <definedName name="LZ" localSheetId="34">#REF!</definedName>
    <definedName name="LZ" localSheetId="16">#REF!</definedName>
    <definedName name="LZ" localSheetId="11">#REF!</definedName>
    <definedName name="LZ" localSheetId="6">#REF!</definedName>
    <definedName name="LZ">#REF!</definedName>
    <definedName name="TF" localSheetId="3">#REF!</definedName>
    <definedName name="TF" localSheetId="34">#REF!</definedName>
    <definedName name="TF" localSheetId="16">#REF!</definedName>
    <definedName name="TF" localSheetId="11">#REF!</definedName>
    <definedName name="TF" localSheetId="6">#REF!</definedName>
    <definedName name="TF">#REF!</definedName>
  </definedNames>
  <calcPr calcId="145621"/>
</workbook>
</file>

<file path=xl/calcChain.xml><?xml version="1.0" encoding="utf-8"?>
<calcChain xmlns="http://schemas.openxmlformats.org/spreadsheetml/2006/main">
  <c r="C6" i="30" l="1"/>
  <c r="E55" i="27"/>
  <c r="C55" i="27"/>
  <c r="E43" i="27"/>
  <c r="C43" i="27"/>
  <c r="E32" i="27"/>
  <c r="C32" i="27"/>
  <c r="E19" i="27"/>
  <c r="C19" i="27"/>
  <c r="E6" i="27"/>
  <c r="C6" i="27"/>
  <c r="E6" i="25"/>
  <c r="C6" i="25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6" i="24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6" i="23"/>
  <c r="B6" i="22"/>
  <c r="D38" i="20"/>
  <c r="C38" i="20"/>
  <c r="J32" i="20"/>
  <c r="I22" i="20"/>
  <c r="H22" i="20"/>
  <c r="D22" i="20"/>
  <c r="C22" i="20"/>
  <c r="I6" i="20"/>
  <c r="H6" i="20"/>
  <c r="D6" i="20"/>
  <c r="C6" i="20"/>
  <c r="D6" i="18"/>
  <c r="C6" i="18"/>
  <c r="B9" i="17"/>
  <c r="D38" i="15"/>
  <c r="C38" i="15"/>
  <c r="I22" i="15"/>
  <c r="H22" i="15"/>
  <c r="D22" i="15"/>
  <c r="C22" i="15"/>
  <c r="I6" i="15"/>
  <c r="H6" i="15"/>
  <c r="D6" i="15"/>
  <c r="C6" i="15"/>
  <c r="D6" i="13"/>
  <c r="C6" i="13"/>
  <c r="B9" i="12"/>
  <c r="E38" i="10"/>
  <c r="C38" i="10"/>
  <c r="L22" i="10"/>
  <c r="J22" i="10"/>
  <c r="E22" i="10"/>
  <c r="C22" i="10"/>
  <c r="L6" i="10"/>
  <c r="J6" i="10"/>
  <c r="E6" i="10"/>
  <c r="C6" i="10"/>
  <c r="G26" i="8"/>
  <c r="E6" i="8"/>
  <c r="C6" i="8"/>
  <c r="B9" i="7"/>
  <c r="E38" i="5"/>
  <c r="C38" i="5"/>
  <c r="L22" i="5"/>
  <c r="J22" i="5"/>
  <c r="E22" i="5"/>
  <c r="C22" i="5"/>
  <c r="L6" i="5"/>
  <c r="J6" i="5"/>
  <c r="E6" i="5"/>
  <c r="C6" i="5"/>
  <c r="E6" i="3"/>
  <c r="C6" i="3"/>
  <c r="B9" i="2"/>
  <c r="D6" i="1"/>
  <c r="D8" i="2" l="1"/>
  <c r="H8" i="2"/>
  <c r="L8" i="2"/>
  <c r="D28" i="2"/>
  <c r="L28" i="2"/>
  <c r="J29" i="2"/>
  <c r="H30" i="2"/>
  <c r="F31" i="2"/>
  <c r="D32" i="2"/>
  <c r="L32" i="2"/>
  <c r="J33" i="2"/>
  <c r="H34" i="2"/>
  <c r="F35" i="2"/>
  <c r="D36" i="2"/>
  <c r="L36" i="2"/>
  <c r="J37" i="2"/>
  <c r="H38" i="2"/>
  <c r="F39" i="2"/>
  <c r="D40" i="2"/>
  <c r="L40" i="2"/>
  <c r="J41" i="2"/>
  <c r="H42" i="2"/>
  <c r="F43" i="2"/>
  <c r="D44" i="2"/>
  <c r="L44" i="2"/>
  <c r="J45" i="2"/>
  <c r="H46" i="2"/>
  <c r="F47" i="2"/>
  <c r="D48" i="2"/>
  <c r="L48" i="2"/>
  <c r="J49" i="2"/>
  <c r="H50" i="2"/>
  <c r="F51" i="2"/>
  <c r="D52" i="2"/>
  <c r="L52" i="2"/>
  <c r="J53" i="2"/>
  <c r="H54" i="2"/>
  <c r="F55" i="2"/>
  <c r="D56" i="2"/>
  <c r="L56" i="2"/>
  <c r="J57" i="2"/>
  <c r="H58" i="2"/>
  <c r="F59" i="2"/>
  <c r="D60" i="2"/>
  <c r="L60" i="2"/>
  <c r="J61" i="2"/>
  <c r="H62" i="2"/>
  <c r="F63" i="2"/>
  <c r="D64" i="2"/>
  <c r="L64" i="2"/>
  <c r="J65" i="2"/>
  <c r="H66" i="2"/>
  <c r="F67" i="2"/>
  <c r="D68" i="2"/>
  <c r="L68" i="2"/>
  <c r="J69" i="2"/>
  <c r="H70" i="2"/>
  <c r="F71" i="2"/>
  <c r="D10" i="2"/>
  <c r="H10" i="2"/>
  <c r="L10" i="2"/>
  <c r="F11" i="2"/>
  <c r="J11" i="2"/>
  <c r="D12" i="2"/>
  <c r="H12" i="2"/>
  <c r="L12" i="2"/>
  <c r="F13" i="2"/>
  <c r="J13" i="2"/>
  <c r="D14" i="2"/>
  <c r="H14" i="2"/>
  <c r="L14" i="2"/>
  <c r="F15" i="2"/>
  <c r="J15" i="2"/>
  <c r="D16" i="2"/>
  <c r="H16" i="2"/>
  <c r="L16" i="2"/>
  <c r="F17" i="2"/>
  <c r="J17" i="2"/>
  <c r="D18" i="2"/>
  <c r="H18" i="2"/>
  <c r="L18" i="2"/>
  <c r="F19" i="2"/>
  <c r="J19" i="2"/>
  <c r="D20" i="2"/>
  <c r="H20" i="2"/>
  <c r="L20" i="2"/>
  <c r="F21" i="2"/>
  <c r="J21" i="2"/>
  <c r="D22" i="2"/>
  <c r="H22" i="2"/>
  <c r="L22" i="2"/>
  <c r="F23" i="2"/>
  <c r="J23" i="2"/>
  <c r="D24" i="2"/>
  <c r="H24" i="2"/>
  <c r="L24" i="2"/>
  <c r="F25" i="2"/>
  <c r="J25" i="2"/>
  <c r="D26" i="2"/>
  <c r="H26" i="2"/>
  <c r="L26" i="2"/>
  <c r="F27" i="2"/>
  <c r="J27" i="2"/>
  <c r="F28" i="2"/>
  <c r="D29" i="2"/>
  <c r="L29" i="2"/>
  <c r="J30" i="2"/>
  <c r="H31" i="2"/>
  <c r="F32" i="2"/>
  <c r="D33" i="2"/>
  <c r="L33" i="2"/>
  <c r="J34" i="2"/>
  <c r="H35" i="2"/>
  <c r="F36" i="2"/>
  <c r="D37" i="2"/>
  <c r="L37" i="2"/>
  <c r="J38" i="2"/>
  <c r="H39" i="2"/>
  <c r="F40" i="2"/>
  <c r="D41" i="2"/>
  <c r="L41" i="2"/>
  <c r="J42" i="2"/>
  <c r="H43" i="2"/>
  <c r="F44" i="2"/>
  <c r="D45" i="2"/>
  <c r="L45" i="2"/>
  <c r="J46" i="2"/>
  <c r="H47" i="2"/>
  <c r="F48" i="2"/>
  <c r="D49" i="2"/>
  <c r="L49" i="2"/>
  <c r="J50" i="2"/>
  <c r="H51" i="2"/>
  <c r="F52" i="2"/>
  <c r="D53" i="2"/>
  <c r="L53" i="2"/>
  <c r="J54" i="2"/>
  <c r="H55" i="2"/>
  <c r="F56" i="2"/>
  <c r="D57" i="2"/>
  <c r="L57" i="2"/>
  <c r="J58" i="2"/>
  <c r="H59" i="2"/>
  <c r="F60" i="2"/>
  <c r="D61" i="2"/>
  <c r="L61" i="2"/>
  <c r="J62" i="2"/>
  <c r="H63" i="2"/>
  <c r="F64" i="2"/>
  <c r="D65" i="2"/>
  <c r="L65" i="2"/>
  <c r="J66" i="2"/>
  <c r="H67" i="2"/>
  <c r="F68" i="2"/>
  <c r="D69" i="2"/>
  <c r="L69" i="2"/>
  <c r="J70" i="2"/>
  <c r="F8" i="2"/>
  <c r="J8" i="2"/>
  <c r="H28" i="2"/>
  <c r="F29" i="2"/>
  <c r="D30" i="2"/>
  <c r="L30" i="2"/>
  <c r="J31" i="2"/>
  <c r="H32" i="2"/>
  <c r="F33" i="2"/>
  <c r="D34" i="2"/>
  <c r="L34" i="2"/>
  <c r="J35" i="2"/>
  <c r="H36" i="2"/>
  <c r="F37" i="2"/>
  <c r="D38" i="2"/>
  <c r="L38" i="2"/>
  <c r="J39" i="2"/>
  <c r="H40" i="2"/>
  <c r="F41" i="2"/>
  <c r="D42" i="2"/>
  <c r="L42" i="2"/>
  <c r="J43" i="2"/>
  <c r="H44" i="2"/>
  <c r="F45" i="2"/>
  <c r="D46" i="2"/>
  <c r="L46" i="2"/>
  <c r="J47" i="2"/>
  <c r="H48" i="2"/>
  <c r="F49" i="2"/>
  <c r="D50" i="2"/>
  <c r="L50" i="2"/>
  <c r="J51" i="2"/>
  <c r="H52" i="2"/>
  <c r="F53" i="2"/>
  <c r="D54" i="2"/>
  <c r="L54" i="2"/>
  <c r="J55" i="2"/>
  <c r="H56" i="2"/>
  <c r="F57" i="2"/>
  <c r="D58" i="2"/>
  <c r="L58" i="2"/>
  <c r="J59" i="2"/>
  <c r="H60" i="2"/>
  <c r="F61" i="2"/>
  <c r="D62" i="2"/>
  <c r="L62" i="2"/>
  <c r="J63" i="2"/>
  <c r="H64" i="2"/>
  <c r="F65" i="2"/>
  <c r="D66" i="2"/>
  <c r="L66" i="2"/>
  <c r="J67" i="2"/>
  <c r="H68" i="2"/>
  <c r="F69" i="2"/>
  <c r="D70" i="2"/>
  <c r="L70" i="2"/>
  <c r="F10" i="2"/>
  <c r="J10" i="2"/>
  <c r="D11" i="2"/>
  <c r="H11" i="2"/>
  <c r="L11" i="2"/>
  <c r="F12" i="2"/>
  <c r="J12" i="2"/>
  <c r="D13" i="2"/>
  <c r="H13" i="2"/>
  <c r="L13" i="2"/>
  <c r="F14" i="2"/>
  <c r="J14" i="2"/>
  <c r="D15" i="2"/>
  <c r="H15" i="2"/>
  <c r="L15" i="2"/>
  <c r="F16" i="2"/>
  <c r="J16" i="2"/>
  <c r="D17" i="2"/>
  <c r="H17" i="2"/>
  <c r="L17" i="2"/>
  <c r="F18" i="2"/>
  <c r="J18" i="2"/>
  <c r="D19" i="2"/>
  <c r="H19" i="2"/>
  <c r="L19" i="2"/>
  <c r="F20" i="2"/>
  <c r="J20" i="2"/>
  <c r="D21" i="2"/>
  <c r="H21" i="2"/>
  <c r="L21" i="2"/>
  <c r="F22" i="2"/>
  <c r="J22" i="2"/>
  <c r="D23" i="2"/>
  <c r="H23" i="2"/>
  <c r="L23" i="2"/>
  <c r="F24" i="2"/>
  <c r="J24" i="2"/>
  <c r="D25" i="2"/>
  <c r="H25" i="2"/>
  <c r="L25" i="2"/>
  <c r="F26" i="2"/>
  <c r="J26" i="2"/>
  <c r="D27" i="2"/>
  <c r="H27" i="2"/>
  <c r="L27" i="2"/>
  <c r="J28" i="2"/>
  <c r="H29" i="2"/>
  <c r="F30" i="2"/>
  <c r="D31" i="2"/>
  <c r="L31" i="2"/>
  <c r="J32" i="2"/>
  <c r="H33" i="2"/>
  <c r="F34" i="2"/>
  <c r="D35" i="2"/>
  <c r="L35" i="2"/>
  <c r="J36" i="2"/>
  <c r="H37" i="2"/>
  <c r="F38" i="2"/>
  <c r="D39" i="2"/>
  <c r="L39" i="2"/>
  <c r="J40" i="2"/>
  <c r="H41" i="2"/>
  <c r="F42" i="2"/>
  <c r="D43" i="2"/>
  <c r="L43" i="2"/>
  <c r="J44" i="2"/>
  <c r="H45" i="2"/>
  <c r="F46" i="2"/>
  <c r="D47" i="2"/>
  <c r="L47" i="2"/>
  <c r="J48" i="2"/>
  <c r="H49" i="2"/>
  <c r="F50" i="2"/>
  <c r="D51" i="2"/>
  <c r="L51" i="2"/>
  <c r="J52" i="2"/>
  <c r="H53" i="2"/>
  <c r="F54" i="2"/>
  <c r="D55" i="2"/>
  <c r="L55" i="2"/>
  <c r="J56" i="2"/>
  <c r="H57" i="2"/>
  <c r="F58" i="2"/>
  <c r="D59" i="2"/>
  <c r="L59" i="2"/>
  <c r="J60" i="2"/>
  <c r="H61" i="2"/>
  <c r="F62" i="2"/>
  <c r="D63" i="2"/>
  <c r="L63" i="2"/>
  <c r="J64" i="2"/>
  <c r="H65" i="2"/>
  <c r="F66" i="2"/>
  <c r="D67" i="2"/>
  <c r="L67" i="2"/>
  <c r="J68" i="2"/>
  <c r="H69" i="2"/>
  <c r="F70" i="2"/>
  <c r="D71" i="2"/>
  <c r="J71" i="2"/>
  <c r="D72" i="2"/>
  <c r="H72" i="2"/>
  <c r="L72" i="2"/>
  <c r="F73" i="2"/>
  <c r="J73" i="2"/>
  <c r="D74" i="2"/>
  <c r="H74" i="2"/>
  <c r="L74" i="2"/>
  <c r="F75" i="2"/>
  <c r="J75" i="2"/>
  <c r="D76" i="2"/>
  <c r="H76" i="2"/>
  <c r="L76" i="2"/>
  <c r="F77" i="2"/>
  <c r="J77" i="2"/>
  <c r="D78" i="2"/>
  <c r="H78" i="2"/>
  <c r="L78" i="2"/>
  <c r="F79" i="2"/>
  <c r="J79" i="2"/>
  <c r="D80" i="2"/>
  <c r="H80" i="2"/>
  <c r="L80" i="2"/>
  <c r="F81" i="2"/>
  <c r="J81" i="2"/>
  <c r="D82" i="2"/>
  <c r="H82" i="2"/>
  <c r="L82" i="2"/>
  <c r="F83" i="2"/>
  <c r="J83" i="2"/>
  <c r="D84" i="2"/>
  <c r="H84" i="2"/>
  <c r="L84" i="2"/>
  <c r="F85" i="2"/>
  <c r="J85" i="2"/>
  <c r="D86" i="2"/>
  <c r="H86" i="2"/>
  <c r="L86" i="2"/>
  <c r="F87" i="2"/>
  <c r="J87" i="2"/>
  <c r="D88" i="2"/>
  <c r="H88" i="2"/>
  <c r="L88" i="2"/>
  <c r="F89" i="2"/>
  <c r="J89" i="2"/>
  <c r="D90" i="2"/>
  <c r="H90" i="2"/>
  <c r="L90" i="2"/>
  <c r="F91" i="2"/>
  <c r="J91" i="2"/>
  <c r="D92" i="2"/>
  <c r="H92" i="2"/>
  <c r="L92" i="2"/>
  <c r="F93" i="2"/>
  <c r="J93" i="2"/>
  <c r="D94" i="2"/>
  <c r="H94" i="2"/>
  <c r="L94" i="2"/>
  <c r="F95" i="2"/>
  <c r="J95" i="2"/>
  <c r="D96" i="2"/>
  <c r="H96" i="2"/>
  <c r="L96" i="2"/>
  <c r="F97" i="2"/>
  <c r="J97" i="2"/>
  <c r="D98" i="2"/>
  <c r="H98" i="2"/>
  <c r="L98" i="2"/>
  <c r="F99" i="2"/>
  <c r="J99" i="2"/>
  <c r="D100" i="2"/>
  <c r="H100" i="2"/>
  <c r="L100" i="2"/>
  <c r="G9" i="3"/>
  <c r="F9" i="3"/>
  <c r="D12" i="3"/>
  <c r="G14" i="3"/>
  <c r="F14" i="3"/>
  <c r="D17" i="3"/>
  <c r="G20" i="3"/>
  <c r="F20" i="3"/>
  <c r="D22" i="3"/>
  <c r="G25" i="3"/>
  <c r="F25" i="3"/>
  <c r="D8" i="5"/>
  <c r="G10" i="5"/>
  <c r="F10" i="5"/>
  <c r="J13" i="5"/>
  <c r="K13" i="5" s="1"/>
  <c r="K11" i="5"/>
  <c r="G13" i="5"/>
  <c r="F13" i="5"/>
  <c r="D14" i="5"/>
  <c r="G15" i="5"/>
  <c r="F15" i="5"/>
  <c r="D16" i="5"/>
  <c r="G18" i="5"/>
  <c r="F18" i="5"/>
  <c r="K24" i="5"/>
  <c r="N26" i="5"/>
  <c r="M26" i="5"/>
  <c r="K27" i="5"/>
  <c r="N28" i="5"/>
  <c r="M28" i="5"/>
  <c r="K29" i="5"/>
  <c r="G31" i="5"/>
  <c r="F31" i="5"/>
  <c r="G40" i="5"/>
  <c r="F40" i="5"/>
  <c r="D43" i="5"/>
  <c r="G45" i="5"/>
  <c r="F45" i="5"/>
  <c r="D47" i="5"/>
  <c r="D8" i="7"/>
  <c r="H8" i="7"/>
  <c r="L8" i="7"/>
  <c r="L20" i="7"/>
  <c r="J21" i="7"/>
  <c r="H22" i="7"/>
  <c r="F23" i="7"/>
  <c r="D24" i="7"/>
  <c r="L24" i="7"/>
  <c r="J25" i="7"/>
  <c r="H26" i="7"/>
  <c r="F27" i="7"/>
  <c r="D28" i="7"/>
  <c r="L28" i="7"/>
  <c r="J29" i="7"/>
  <c r="H30" i="7"/>
  <c r="F31" i="7"/>
  <c r="D32" i="7"/>
  <c r="L32" i="7"/>
  <c r="J33" i="7"/>
  <c r="H34" i="7"/>
  <c r="F35" i="7"/>
  <c r="D36" i="7"/>
  <c r="L36" i="7"/>
  <c r="J37" i="7"/>
  <c r="H38" i="7"/>
  <c r="F39" i="7"/>
  <c r="D40" i="7"/>
  <c r="L40" i="7"/>
  <c r="J41" i="7"/>
  <c r="H42" i="7"/>
  <c r="F43" i="7"/>
  <c r="D44" i="7"/>
  <c r="L44" i="7"/>
  <c r="J45" i="7"/>
  <c r="H46" i="7"/>
  <c r="F47" i="7"/>
  <c r="D48" i="7"/>
  <c r="L48" i="7"/>
  <c r="J49" i="7"/>
  <c r="H50" i="7"/>
  <c r="F51" i="7"/>
  <c r="D52" i="7"/>
  <c r="L52" i="7"/>
  <c r="J53" i="7"/>
  <c r="H54" i="7"/>
  <c r="F55" i="7"/>
  <c r="D56" i="7"/>
  <c r="L56" i="7"/>
  <c r="J57" i="7"/>
  <c r="H58" i="7"/>
  <c r="F59" i="7"/>
  <c r="D60" i="7"/>
  <c r="L60" i="7"/>
  <c r="J61" i="7"/>
  <c r="H62" i="7"/>
  <c r="F63" i="7"/>
  <c r="D64" i="7"/>
  <c r="L64" i="7"/>
  <c r="J65" i="7"/>
  <c r="H66" i="7"/>
  <c r="F67" i="7"/>
  <c r="D68" i="7"/>
  <c r="L68" i="7"/>
  <c r="J69" i="7"/>
  <c r="J70" i="7"/>
  <c r="D8" i="3"/>
  <c r="G10" i="3"/>
  <c r="F10" i="3"/>
  <c r="D13" i="3"/>
  <c r="G16" i="3"/>
  <c r="F16" i="3"/>
  <c r="D18" i="3"/>
  <c r="G21" i="3"/>
  <c r="F21" i="3"/>
  <c r="D24" i="3"/>
  <c r="G26" i="3"/>
  <c r="F26" i="3"/>
  <c r="K8" i="5"/>
  <c r="N10" i="5"/>
  <c r="M10" i="5"/>
  <c r="K12" i="5"/>
  <c r="K14" i="5"/>
  <c r="N15" i="5"/>
  <c r="M15" i="5"/>
  <c r="K17" i="5"/>
  <c r="G24" i="5"/>
  <c r="F24" i="5"/>
  <c r="D26" i="5"/>
  <c r="G27" i="5"/>
  <c r="F27" i="5"/>
  <c r="D28" i="5"/>
  <c r="G29" i="5"/>
  <c r="F29" i="5"/>
  <c r="K30" i="5"/>
  <c r="N32" i="5"/>
  <c r="M32" i="5"/>
  <c r="G42" i="5"/>
  <c r="F42" i="5"/>
  <c r="D44" i="5"/>
  <c r="G46" i="5"/>
  <c r="F46" i="5"/>
  <c r="D49" i="5"/>
  <c r="D10" i="7"/>
  <c r="H10" i="7"/>
  <c r="L10" i="7"/>
  <c r="F11" i="7"/>
  <c r="J11" i="7"/>
  <c r="D12" i="7"/>
  <c r="H12" i="7"/>
  <c r="L12" i="7"/>
  <c r="F13" i="7"/>
  <c r="J13" i="7"/>
  <c r="D14" i="7"/>
  <c r="H14" i="7"/>
  <c r="L14" i="7"/>
  <c r="F15" i="7"/>
  <c r="J15" i="7"/>
  <c r="D16" i="7"/>
  <c r="H16" i="7"/>
  <c r="L16" i="7"/>
  <c r="F17" i="7"/>
  <c r="J17" i="7"/>
  <c r="D18" i="7"/>
  <c r="H18" i="7"/>
  <c r="L18" i="7"/>
  <c r="F19" i="7"/>
  <c r="J19" i="7"/>
  <c r="D20" i="7"/>
  <c r="H20" i="7"/>
  <c r="D21" i="7"/>
  <c r="L21" i="7"/>
  <c r="J22" i="7"/>
  <c r="H23" i="7"/>
  <c r="F24" i="7"/>
  <c r="D25" i="7"/>
  <c r="L25" i="7"/>
  <c r="J26" i="7"/>
  <c r="H27" i="7"/>
  <c r="F28" i="7"/>
  <c r="D29" i="7"/>
  <c r="L29" i="7"/>
  <c r="J30" i="7"/>
  <c r="H31" i="7"/>
  <c r="F32" i="7"/>
  <c r="D33" i="7"/>
  <c r="L33" i="7"/>
  <c r="J34" i="7"/>
  <c r="H35" i="7"/>
  <c r="F36" i="7"/>
  <c r="D37" i="7"/>
  <c r="L37" i="7"/>
  <c r="J38" i="7"/>
  <c r="H39" i="7"/>
  <c r="F40" i="7"/>
  <c r="D41" i="7"/>
  <c r="L41" i="7"/>
  <c r="J42" i="7"/>
  <c r="H43" i="7"/>
  <c r="F44" i="7"/>
  <c r="D45" i="7"/>
  <c r="L45" i="7"/>
  <c r="J46" i="7"/>
  <c r="H47" i="7"/>
  <c r="F48" i="7"/>
  <c r="D49" i="7"/>
  <c r="L49" i="7"/>
  <c r="J50" i="7"/>
  <c r="H51" i="7"/>
  <c r="F52" i="7"/>
  <c r="D53" i="7"/>
  <c r="L53" i="7"/>
  <c r="J54" i="7"/>
  <c r="H55" i="7"/>
  <c r="F56" i="7"/>
  <c r="D57" i="7"/>
  <c r="L57" i="7"/>
  <c r="J58" i="7"/>
  <c r="H59" i="7"/>
  <c r="F60" i="7"/>
  <c r="D61" i="7"/>
  <c r="L61" i="7"/>
  <c r="J62" i="7"/>
  <c r="H63" i="7"/>
  <c r="F64" i="7"/>
  <c r="D65" i="7"/>
  <c r="L65" i="7"/>
  <c r="J66" i="7"/>
  <c r="H67" i="7"/>
  <c r="F68" i="7"/>
  <c r="D69" i="7"/>
  <c r="L69" i="7"/>
  <c r="D71" i="7"/>
  <c r="H71" i="2"/>
  <c r="L71" i="2"/>
  <c r="F72" i="2"/>
  <c r="J72" i="2"/>
  <c r="D73" i="2"/>
  <c r="H73" i="2"/>
  <c r="L73" i="2"/>
  <c r="F74" i="2"/>
  <c r="J74" i="2"/>
  <c r="D75" i="2"/>
  <c r="H75" i="2"/>
  <c r="L75" i="2"/>
  <c r="F76" i="2"/>
  <c r="J76" i="2"/>
  <c r="D77" i="2"/>
  <c r="H77" i="2"/>
  <c r="L77" i="2"/>
  <c r="F78" i="2"/>
  <c r="J78" i="2"/>
  <c r="D79" i="2"/>
  <c r="H79" i="2"/>
  <c r="L79" i="2"/>
  <c r="F80" i="2"/>
  <c r="J80" i="2"/>
  <c r="D81" i="2"/>
  <c r="H81" i="2"/>
  <c r="L81" i="2"/>
  <c r="F82" i="2"/>
  <c r="J82" i="2"/>
  <c r="D83" i="2"/>
  <c r="H83" i="2"/>
  <c r="L83" i="2"/>
  <c r="F84" i="2"/>
  <c r="J84" i="2"/>
  <c r="D85" i="2"/>
  <c r="H85" i="2"/>
  <c r="L85" i="2"/>
  <c r="F86" i="2"/>
  <c r="J86" i="2"/>
  <c r="D87" i="2"/>
  <c r="H87" i="2"/>
  <c r="L87" i="2"/>
  <c r="F88" i="2"/>
  <c r="J88" i="2"/>
  <c r="D89" i="2"/>
  <c r="H89" i="2"/>
  <c r="L89" i="2"/>
  <c r="F90" i="2"/>
  <c r="J90" i="2"/>
  <c r="D91" i="2"/>
  <c r="H91" i="2"/>
  <c r="L91" i="2"/>
  <c r="F92" i="2"/>
  <c r="J92" i="2"/>
  <c r="D93" i="2"/>
  <c r="H93" i="2"/>
  <c r="L93" i="2"/>
  <c r="F94" i="2"/>
  <c r="J94" i="2"/>
  <c r="D95" i="2"/>
  <c r="H95" i="2"/>
  <c r="L95" i="2"/>
  <c r="F96" i="2"/>
  <c r="J96" i="2"/>
  <c r="D97" i="2"/>
  <c r="H97" i="2"/>
  <c r="L97" i="2"/>
  <c r="F98" i="2"/>
  <c r="J98" i="2"/>
  <c r="D99" i="2"/>
  <c r="H99" i="2"/>
  <c r="L99" i="2"/>
  <c r="F100" i="2"/>
  <c r="J100" i="2"/>
  <c r="D9" i="3"/>
  <c r="F12" i="3"/>
  <c r="G12" i="3"/>
  <c r="D14" i="3"/>
  <c r="F17" i="3"/>
  <c r="G17" i="3"/>
  <c r="D20" i="3"/>
  <c r="F22" i="3"/>
  <c r="G22" i="3"/>
  <c r="D25" i="3"/>
  <c r="F8" i="5"/>
  <c r="G8" i="5"/>
  <c r="D10" i="5"/>
  <c r="M11" i="5"/>
  <c r="L13" i="5"/>
  <c r="N11" i="5"/>
  <c r="D13" i="5"/>
  <c r="F14" i="5"/>
  <c r="G14" i="5"/>
  <c r="D15" i="5"/>
  <c r="F16" i="5"/>
  <c r="G16" i="5"/>
  <c r="D18" i="5"/>
  <c r="M24" i="5"/>
  <c r="N24" i="5"/>
  <c r="K26" i="5"/>
  <c r="M27" i="5"/>
  <c r="N27" i="5"/>
  <c r="K28" i="5"/>
  <c r="M29" i="5"/>
  <c r="N29" i="5"/>
  <c r="D31" i="5"/>
  <c r="D40" i="5"/>
  <c r="F43" i="5"/>
  <c r="G43" i="5"/>
  <c r="D45" i="5"/>
  <c r="F47" i="5"/>
  <c r="G47" i="5"/>
  <c r="F8" i="7"/>
  <c r="J8" i="7"/>
  <c r="F21" i="7"/>
  <c r="D22" i="7"/>
  <c r="L22" i="7"/>
  <c r="J23" i="7"/>
  <c r="H24" i="7"/>
  <c r="F25" i="7"/>
  <c r="D26" i="7"/>
  <c r="L26" i="7"/>
  <c r="J27" i="7"/>
  <c r="H28" i="7"/>
  <c r="F29" i="7"/>
  <c r="D30" i="7"/>
  <c r="L30" i="7"/>
  <c r="J31" i="7"/>
  <c r="H32" i="7"/>
  <c r="F33" i="7"/>
  <c r="D34" i="7"/>
  <c r="L34" i="7"/>
  <c r="J35" i="7"/>
  <c r="H36" i="7"/>
  <c r="F37" i="7"/>
  <c r="D38" i="7"/>
  <c r="L38" i="7"/>
  <c r="J39" i="7"/>
  <c r="H40" i="7"/>
  <c r="F41" i="7"/>
  <c r="D42" i="7"/>
  <c r="L42" i="7"/>
  <c r="J43" i="7"/>
  <c r="H44" i="7"/>
  <c r="F45" i="7"/>
  <c r="D46" i="7"/>
  <c r="L46" i="7"/>
  <c r="J47" i="7"/>
  <c r="H48" i="7"/>
  <c r="F49" i="7"/>
  <c r="D50" i="7"/>
  <c r="L50" i="7"/>
  <c r="J51" i="7"/>
  <c r="H52" i="7"/>
  <c r="F53" i="7"/>
  <c r="D54" i="7"/>
  <c r="L54" i="7"/>
  <c r="J55" i="7"/>
  <c r="H56" i="7"/>
  <c r="F57" i="7"/>
  <c r="D58" i="7"/>
  <c r="L58" i="7"/>
  <c r="J59" i="7"/>
  <c r="H60" i="7"/>
  <c r="F61" i="7"/>
  <c r="D62" i="7"/>
  <c r="L62" i="7"/>
  <c r="J63" i="7"/>
  <c r="H64" i="7"/>
  <c r="F65" i="7"/>
  <c r="D66" i="7"/>
  <c r="L66" i="7"/>
  <c r="J67" i="7"/>
  <c r="H68" i="7"/>
  <c r="F69" i="7"/>
  <c r="D70" i="7"/>
  <c r="G8" i="3"/>
  <c r="F8" i="3"/>
  <c r="D10" i="3"/>
  <c r="G13" i="3"/>
  <c r="F13" i="3"/>
  <c r="D16" i="3"/>
  <c r="G18" i="3"/>
  <c r="F18" i="3"/>
  <c r="D21" i="3"/>
  <c r="G24" i="3"/>
  <c r="F24" i="3"/>
  <c r="D26" i="3"/>
  <c r="N8" i="5"/>
  <c r="M8" i="5"/>
  <c r="K10" i="5"/>
  <c r="N12" i="5"/>
  <c r="M12" i="5"/>
  <c r="N14" i="5"/>
  <c r="M14" i="5"/>
  <c r="K15" i="5"/>
  <c r="N17" i="5"/>
  <c r="M17" i="5"/>
  <c r="D24" i="5"/>
  <c r="G26" i="5"/>
  <c r="F26" i="5"/>
  <c r="D27" i="5"/>
  <c r="G28" i="5"/>
  <c r="F28" i="5"/>
  <c r="D29" i="5"/>
  <c r="N30" i="5"/>
  <c r="M30" i="5"/>
  <c r="K32" i="5"/>
  <c r="D42" i="5"/>
  <c r="G44" i="5"/>
  <c r="F44" i="5"/>
  <c r="D46" i="5"/>
  <c r="G49" i="5"/>
  <c r="F49" i="5"/>
  <c r="F10" i="7"/>
  <c r="J10" i="7"/>
  <c r="D11" i="7"/>
  <c r="H11" i="7"/>
  <c r="L11" i="7"/>
  <c r="F12" i="7"/>
  <c r="J12" i="7"/>
  <c r="D13" i="7"/>
  <c r="H13" i="7"/>
  <c r="L13" i="7"/>
  <c r="F14" i="7"/>
  <c r="J14" i="7"/>
  <c r="D15" i="7"/>
  <c r="H15" i="7"/>
  <c r="L15" i="7"/>
  <c r="F16" i="7"/>
  <c r="J16" i="7"/>
  <c r="D17" i="7"/>
  <c r="H17" i="7"/>
  <c r="L17" i="7"/>
  <c r="F18" i="7"/>
  <c r="J18" i="7"/>
  <c r="D19" i="7"/>
  <c r="H19" i="7"/>
  <c r="L19" i="7"/>
  <c r="F20" i="7"/>
  <c r="J20" i="7"/>
  <c r="H21" i="7"/>
  <c r="F22" i="7"/>
  <c r="D23" i="7"/>
  <c r="L23" i="7"/>
  <c r="J24" i="7"/>
  <c r="H25" i="7"/>
  <c r="F26" i="7"/>
  <c r="D27" i="7"/>
  <c r="L27" i="7"/>
  <c r="J28" i="7"/>
  <c r="H29" i="7"/>
  <c r="F30" i="7"/>
  <c r="D31" i="7"/>
  <c r="L31" i="7"/>
  <c r="J32" i="7"/>
  <c r="H33" i="7"/>
  <c r="F34" i="7"/>
  <c r="D35" i="7"/>
  <c r="L35" i="7"/>
  <c r="J36" i="7"/>
  <c r="H37" i="7"/>
  <c r="F38" i="7"/>
  <c r="D39" i="7"/>
  <c r="L39" i="7"/>
  <c r="J40" i="7"/>
  <c r="H41" i="7"/>
  <c r="F42" i="7"/>
  <c r="D43" i="7"/>
  <c r="L43" i="7"/>
  <c r="J44" i="7"/>
  <c r="H45" i="7"/>
  <c r="F46" i="7"/>
  <c r="D47" i="7"/>
  <c r="L47" i="7"/>
  <c r="J48" i="7"/>
  <c r="H49" i="7"/>
  <c r="F50" i="7"/>
  <c r="D51" i="7"/>
  <c r="L51" i="7"/>
  <c r="J52" i="7"/>
  <c r="H53" i="7"/>
  <c r="F54" i="7"/>
  <c r="D55" i="7"/>
  <c r="L55" i="7"/>
  <c r="J56" i="7"/>
  <c r="H57" i="7"/>
  <c r="F58" i="7"/>
  <c r="D59" i="7"/>
  <c r="L59" i="7"/>
  <c r="J60" i="7"/>
  <c r="H61" i="7"/>
  <c r="F62" i="7"/>
  <c r="D63" i="7"/>
  <c r="L63" i="7"/>
  <c r="J64" i="7"/>
  <c r="H65" i="7"/>
  <c r="F66" i="7"/>
  <c r="D67" i="7"/>
  <c r="L67" i="7"/>
  <c r="J68" i="7"/>
  <c r="H69" i="7"/>
  <c r="F70" i="7"/>
  <c r="D8" i="8"/>
  <c r="G10" i="8"/>
  <c r="F10" i="8"/>
  <c r="D13" i="8"/>
  <c r="G16" i="8"/>
  <c r="F16" i="8"/>
  <c r="D18" i="8"/>
  <c r="G21" i="8"/>
  <c r="F21" i="8"/>
  <c r="D26" i="8"/>
  <c r="D24" i="8"/>
  <c r="N8" i="10"/>
  <c r="M8" i="10"/>
  <c r="K10" i="10"/>
  <c r="N12" i="10"/>
  <c r="M12" i="10"/>
  <c r="N14" i="10"/>
  <c r="M14" i="10"/>
  <c r="K15" i="10"/>
  <c r="N17" i="10"/>
  <c r="M17" i="10"/>
  <c r="D24" i="10"/>
  <c r="G26" i="10"/>
  <c r="F26" i="10"/>
  <c r="D27" i="10"/>
  <c r="G28" i="10"/>
  <c r="F28" i="10"/>
  <c r="D29" i="10"/>
  <c r="N30" i="10"/>
  <c r="M30" i="10"/>
  <c r="K32" i="10"/>
  <c r="D42" i="10"/>
  <c r="G44" i="10"/>
  <c r="F44" i="10"/>
  <c r="D46" i="10"/>
  <c r="G49" i="10"/>
  <c r="F49" i="10"/>
  <c r="F10" i="12"/>
  <c r="J10" i="12"/>
  <c r="D11" i="12"/>
  <c r="H11" i="12"/>
  <c r="L11" i="12"/>
  <c r="F12" i="12"/>
  <c r="J12" i="12"/>
  <c r="D13" i="12"/>
  <c r="H13" i="12"/>
  <c r="L13" i="12"/>
  <c r="F14" i="12"/>
  <c r="J14" i="12"/>
  <c r="F15" i="12"/>
  <c r="D16" i="12"/>
  <c r="L16" i="12"/>
  <c r="J17" i="12"/>
  <c r="H18" i="12"/>
  <c r="F19" i="12"/>
  <c r="D20" i="12"/>
  <c r="L20" i="12"/>
  <c r="J21" i="12"/>
  <c r="H22" i="12"/>
  <c r="F23" i="12"/>
  <c r="D24" i="12"/>
  <c r="L24" i="12"/>
  <c r="J25" i="12"/>
  <c r="H26" i="12"/>
  <c r="F27" i="12"/>
  <c r="D28" i="12"/>
  <c r="L28" i="12"/>
  <c r="J29" i="12"/>
  <c r="H30" i="12"/>
  <c r="F31" i="12"/>
  <c r="D32" i="12"/>
  <c r="L32" i="12"/>
  <c r="J33" i="12"/>
  <c r="H34" i="12"/>
  <c r="F35" i="12"/>
  <c r="D36" i="12"/>
  <c r="L36" i="12"/>
  <c r="J37" i="12"/>
  <c r="H38" i="12"/>
  <c r="F39" i="12"/>
  <c r="D40" i="12"/>
  <c r="L40" i="12"/>
  <c r="J41" i="12"/>
  <c r="H42" i="12"/>
  <c r="F43" i="12"/>
  <c r="D44" i="12"/>
  <c r="L44" i="12"/>
  <c r="J45" i="12"/>
  <c r="H46" i="12"/>
  <c r="F47" i="12"/>
  <c r="D48" i="12"/>
  <c r="L48" i="12"/>
  <c r="J49" i="12"/>
  <c r="H50" i="12"/>
  <c r="F51" i="12"/>
  <c r="D52" i="12"/>
  <c r="L52" i="12"/>
  <c r="J53" i="12"/>
  <c r="H54" i="12"/>
  <c r="F55" i="12"/>
  <c r="H71" i="7"/>
  <c r="L71" i="7"/>
  <c r="F72" i="7"/>
  <c r="J72" i="7"/>
  <c r="D73" i="7"/>
  <c r="H73" i="7"/>
  <c r="L73" i="7"/>
  <c r="F74" i="7"/>
  <c r="J74" i="7"/>
  <c r="D75" i="7"/>
  <c r="H75" i="7"/>
  <c r="L75" i="7"/>
  <c r="F76" i="7"/>
  <c r="J76" i="7"/>
  <c r="D77" i="7"/>
  <c r="H77" i="7"/>
  <c r="L77" i="7"/>
  <c r="F78" i="7"/>
  <c r="J78" i="7"/>
  <c r="D79" i="7"/>
  <c r="H79" i="7"/>
  <c r="L79" i="7"/>
  <c r="F80" i="7"/>
  <c r="J80" i="7"/>
  <c r="D81" i="7"/>
  <c r="H81" i="7"/>
  <c r="L81" i="7"/>
  <c r="F82" i="7"/>
  <c r="J82" i="7"/>
  <c r="D83" i="7"/>
  <c r="H83" i="7"/>
  <c r="L83" i="7"/>
  <c r="F84" i="7"/>
  <c r="J84" i="7"/>
  <c r="D85" i="7"/>
  <c r="H85" i="7"/>
  <c r="L85" i="7"/>
  <c r="F86" i="7"/>
  <c r="J86" i="7"/>
  <c r="D87" i="7"/>
  <c r="H87" i="7"/>
  <c r="L87" i="7"/>
  <c r="F88" i="7"/>
  <c r="J88" i="7"/>
  <c r="D89" i="7"/>
  <c r="H89" i="7"/>
  <c r="L89" i="7"/>
  <c r="F90" i="7"/>
  <c r="J90" i="7"/>
  <c r="D91" i="7"/>
  <c r="H91" i="7"/>
  <c r="L91" i="7"/>
  <c r="F92" i="7"/>
  <c r="J92" i="7"/>
  <c r="D93" i="7"/>
  <c r="H93" i="7"/>
  <c r="L93" i="7"/>
  <c r="F94" i="7"/>
  <c r="J94" i="7"/>
  <c r="D95" i="7"/>
  <c r="H95" i="7"/>
  <c r="L95" i="7"/>
  <c r="F96" i="7"/>
  <c r="J96" i="7"/>
  <c r="D97" i="7"/>
  <c r="H97" i="7"/>
  <c r="L97" i="7"/>
  <c r="F98" i="7"/>
  <c r="J98" i="7"/>
  <c r="D99" i="7"/>
  <c r="H99" i="7"/>
  <c r="L99" i="7"/>
  <c r="F100" i="7"/>
  <c r="J100" i="7"/>
  <c r="D9" i="8"/>
  <c r="G12" i="8"/>
  <c r="F12" i="8"/>
  <c r="D14" i="8"/>
  <c r="G17" i="8"/>
  <c r="F17" i="8"/>
  <c r="D20" i="8"/>
  <c r="G22" i="8"/>
  <c r="F22" i="8"/>
  <c r="D25" i="8"/>
  <c r="D8" i="10"/>
  <c r="G10" i="10"/>
  <c r="F10" i="10"/>
  <c r="K11" i="10"/>
  <c r="J13" i="10"/>
  <c r="G13" i="10"/>
  <c r="F13" i="10"/>
  <c r="D14" i="10"/>
  <c r="G15" i="10"/>
  <c r="F15" i="10"/>
  <c r="D16" i="10"/>
  <c r="G18" i="10"/>
  <c r="F18" i="10"/>
  <c r="K24" i="10"/>
  <c r="N26" i="10"/>
  <c r="M26" i="10"/>
  <c r="K27" i="10"/>
  <c r="N28" i="10"/>
  <c r="M28" i="10"/>
  <c r="K29" i="10"/>
  <c r="G31" i="10"/>
  <c r="F31" i="10"/>
  <c r="G40" i="10"/>
  <c r="F40" i="10"/>
  <c r="D43" i="10"/>
  <c r="G45" i="10"/>
  <c r="F45" i="10"/>
  <c r="D47" i="10"/>
  <c r="D8" i="12"/>
  <c r="H8" i="12"/>
  <c r="L8" i="12"/>
  <c r="H15" i="12"/>
  <c r="F16" i="12"/>
  <c r="D17" i="12"/>
  <c r="L17" i="12"/>
  <c r="J18" i="12"/>
  <c r="H19" i="12"/>
  <c r="F20" i="12"/>
  <c r="D21" i="12"/>
  <c r="L21" i="12"/>
  <c r="J22" i="12"/>
  <c r="H23" i="12"/>
  <c r="F24" i="12"/>
  <c r="D25" i="12"/>
  <c r="L25" i="12"/>
  <c r="J26" i="12"/>
  <c r="H27" i="12"/>
  <c r="F28" i="12"/>
  <c r="D29" i="12"/>
  <c r="L29" i="12"/>
  <c r="J30" i="12"/>
  <c r="H31" i="12"/>
  <c r="F32" i="12"/>
  <c r="D33" i="12"/>
  <c r="L33" i="12"/>
  <c r="J34" i="12"/>
  <c r="H35" i="12"/>
  <c r="F36" i="12"/>
  <c r="D37" i="12"/>
  <c r="L37" i="12"/>
  <c r="J38" i="12"/>
  <c r="H39" i="12"/>
  <c r="F40" i="12"/>
  <c r="D41" i="12"/>
  <c r="L41" i="12"/>
  <c r="J42" i="12"/>
  <c r="H43" i="12"/>
  <c r="F44" i="12"/>
  <c r="D45" i="12"/>
  <c r="L45" i="12"/>
  <c r="J46" i="12"/>
  <c r="H47" i="12"/>
  <c r="F48" i="12"/>
  <c r="D49" i="12"/>
  <c r="L49" i="12"/>
  <c r="J50" i="12"/>
  <c r="H51" i="12"/>
  <c r="F52" i="12"/>
  <c r="D53" i="12"/>
  <c r="L53" i="12"/>
  <c r="J54" i="12"/>
  <c r="H55" i="12"/>
  <c r="F8" i="8"/>
  <c r="G8" i="8"/>
  <c r="D10" i="8"/>
  <c r="F13" i="8"/>
  <c r="G13" i="8"/>
  <c r="D16" i="8"/>
  <c r="F18" i="8"/>
  <c r="G18" i="8"/>
  <c r="D21" i="8"/>
  <c r="F26" i="8"/>
  <c r="F24" i="8"/>
  <c r="G24" i="8"/>
  <c r="K8" i="10"/>
  <c r="M10" i="10"/>
  <c r="N10" i="10"/>
  <c r="K12" i="10"/>
  <c r="K14" i="10"/>
  <c r="M15" i="10"/>
  <c r="N15" i="10"/>
  <c r="K17" i="10"/>
  <c r="F24" i="10"/>
  <c r="G24" i="10"/>
  <c r="D26" i="10"/>
  <c r="F27" i="10"/>
  <c r="G27" i="10"/>
  <c r="D28" i="10"/>
  <c r="F29" i="10"/>
  <c r="G29" i="10"/>
  <c r="K30" i="10"/>
  <c r="M32" i="10"/>
  <c r="N32" i="10"/>
  <c r="F42" i="10"/>
  <c r="G42" i="10"/>
  <c r="D44" i="10"/>
  <c r="F46" i="10"/>
  <c r="G46" i="10"/>
  <c r="D49" i="10"/>
  <c r="D10" i="12"/>
  <c r="H10" i="12"/>
  <c r="L10" i="12"/>
  <c r="F11" i="12"/>
  <c r="J11" i="12"/>
  <c r="D12" i="12"/>
  <c r="H12" i="12"/>
  <c r="L12" i="12"/>
  <c r="F13" i="12"/>
  <c r="J13" i="12"/>
  <c r="D14" i="12"/>
  <c r="H14" i="12"/>
  <c r="L14" i="12"/>
  <c r="J15" i="12"/>
  <c r="H16" i="12"/>
  <c r="F17" i="12"/>
  <c r="D18" i="12"/>
  <c r="L18" i="12"/>
  <c r="J19" i="12"/>
  <c r="H20" i="12"/>
  <c r="F21" i="12"/>
  <c r="D22" i="12"/>
  <c r="L22" i="12"/>
  <c r="J23" i="12"/>
  <c r="H24" i="12"/>
  <c r="F25" i="12"/>
  <c r="D26" i="12"/>
  <c r="L26" i="12"/>
  <c r="J27" i="12"/>
  <c r="H28" i="12"/>
  <c r="F29" i="12"/>
  <c r="D30" i="12"/>
  <c r="L30" i="12"/>
  <c r="J31" i="12"/>
  <c r="H32" i="12"/>
  <c r="F33" i="12"/>
  <c r="D34" i="12"/>
  <c r="L34" i="12"/>
  <c r="J35" i="12"/>
  <c r="H36" i="12"/>
  <c r="F37" i="12"/>
  <c r="D38" i="12"/>
  <c r="L38" i="12"/>
  <c r="J39" i="12"/>
  <c r="H40" i="12"/>
  <c r="F41" i="12"/>
  <c r="D42" i="12"/>
  <c r="L42" i="12"/>
  <c r="J43" i="12"/>
  <c r="H44" i="12"/>
  <c r="F45" i="12"/>
  <c r="D46" i="12"/>
  <c r="L46" i="12"/>
  <c r="J47" i="12"/>
  <c r="H48" i="12"/>
  <c r="F49" i="12"/>
  <c r="D50" i="12"/>
  <c r="L50" i="12"/>
  <c r="J51" i="12"/>
  <c r="H52" i="12"/>
  <c r="F53" i="12"/>
  <c r="D54" i="12"/>
  <c r="L54" i="12"/>
  <c r="J55" i="12"/>
  <c r="H70" i="7"/>
  <c r="L70" i="7"/>
  <c r="F71" i="7"/>
  <c r="J71" i="7"/>
  <c r="D72" i="7"/>
  <c r="H72" i="7"/>
  <c r="L72" i="7"/>
  <c r="F73" i="7"/>
  <c r="J73" i="7"/>
  <c r="D74" i="7"/>
  <c r="H74" i="7"/>
  <c r="L74" i="7"/>
  <c r="F75" i="7"/>
  <c r="J75" i="7"/>
  <c r="D76" i="7"/>
  <c r="H76" i="7"/>
  <c r="L76" i="7"/>
  <c r="F77" i="7"/>
  <c r="J77" i="7"/>
  <c r="D78" i="7"/>
  <c r="H78" i="7"/>
  <c r="L78" i="7"/>
  <c r="F79" i="7"/>
  <c r="J79" i="7"/>
  <c r="D80" i="7"/>
  <c r="H80" i="7"/>
  <c r="L80" i="7"/>
  <c r="F81" i="7"/>
  <c r="J81" i="7"/>
  <c r="D82" i="7"/>
  <c r="H82" i="7"/>
  <c r="L82" i="7"/>
  <c r="F83" i="7"/>
  <c r="J83" i="7"/>
  <c r="D84" i="7"/>
  <c r="H84" i="7"/>
  <c r="L84" i="7"/>
  <c r="F85" i="7"/>
  <c r="J85" i="7"/>
  <c r="D86" i="7"/>
  <c r="H86" i="7"/>
  <c r="L86" i="7"/>
  <c r="F87" i="7"/>
  <c r="J87" i="7"/>
  <c r="D88" i="7"/>
  <c r="H88" i="7"/>
  <c r="L88" i="7"/>
  <c r="F89" i="7"/>
  <c r="J89" i="7"/>
  <c r="D90" i="7"/>
  <c r="H90" i="7"/>
  <c r="L90" i="7"/>
  <c r="F91" i="7"/>
  <c r="J91" i="7"/>
  <c r="D92" i="7"/>
  <c r="H92" i="7"/>
  <c r="L92" i="7"/>
  <c r="F93" i="7"/>
  <c r="J93" i="7"/>
  <c r="D94" i="7"/>
  <c r="H94" i="7"/>
  <c r="L94" i="7"/>
  <c r="F95" i="7"/>
  <c r="J95" i="7"/>
  <c r="D96" i="7"/>
  <c r="H96" i="7"/>
  <c r="L96" i="7"/>
  <c r="F97" i="7"/>
  <c r="J97" i="7"/>
  <c r="D98" i="7"/>
  <c r="H98" i="7"/>
  <c r="L98" i="7"/>
  <c r="F99" i="7"/>
  <c r="J99" i="7"/>
  <c r="D100" i="7"/>
  <c r="H100" i="7"/>
  <c r="L100" i="7"/>
  <c r="G9" i="8"/>
  <c r="F9" i="8"/>
  <c r="D12" i="8"/>
  <c r="G14" i="8"/>
  <c r="F14" i="8"/>
  <c r="D17" i="8"/>
  <c r="G20" i="8"/>
  <c r="F20" i="8"/>
  <c r="D22" i="8"/>
  <c r="G25" i="8"/>
  <c r="F25" i="8"/>
  <c r="G8" i="10"/>
  <c r="F8" i="10"/>
  <c r="D10" i="10"/>
  <c r="L13" i="10"/>
  <c r="N11" i="10"/>
  <c r="M11" i="10"/>
  <c r="D13" i="10"/>
  <c r="G14" i="10"/>
  <c r="F14" i="10"/>
  <c r="D15" i="10"/>
  <c r="G16" i="10"/>
  <c r="F16" i="10"/>
  <c r="D18" i="10"/>
  <c r="N24" i="10"/>
  <c r="M24" i="10"/>
  <c r="K26" i="10"/>
  <c r="N27" i="10"/>
  <c r="M27" i="10"/>
  <c r="K28" i="10"/>
  <c r="N29" i="10"/>
  <c r="M29" i="10"/>
  <c r="D31" i="10"/>
  <c r="D40" i="10"/>
  <c r="G43" i="10"/>
  <c r="F43" i="10"/>
  <c r="D45" i="10"/>
  <c r="G47" i="10"/>
  <c r="F47" i="10"/>
  <c r="F8" i="12"/>
  <c r="J8" i="12"/>
  <c r="D15" i="12"/>
  <c r="L15" i="12"/>
  <c r="J16" i="12"/>
  <c r="H17" i="12"/>
  <c r="F18" i="12"/>
  <c r="D19" i="12"/>
  <c r="L19" i="12"/>
  <c r="J20" i="12"/>
  <c r="H21" i="12"/>
  <c r="F22" i="12"/>
  <c r="D23" i="12"/>
  <c r="L23" i="12"/>
  <c r="J24" i="12"/>
  <c r="H25" i="12"/>
  <c r="F26" i="12"/>
  <c r="D27" i="12"/>
  <c r="L27" i="12"/>
  <c r="J28" i="12"/>
  <c r="H29" i="12"/>
  <c r="F30" i="12"/>
  <c r="D31" i="12"/>
  <c r="L31" i="12"/>
  <c r="J32" i="12"/>
  <c r="H33" i="12"/>
  <c r="F34" i="12"/>
  <c r="D35" i="12"/>
  <c r="L35" i="12"/>
  <c r="J36" i="12"/>
  <c r="H37" i="12"/>
  <c r="F38" i="12"/>
  <c r="D39" i="12"/>
  <c r="L39" i="12"/>
  <c r="J40" i="12"/>
  <c r="H41" i="12"/>
  <c r="F42" i="12"/>
  <c r="D43" i="12"/>
  <c r="L43" i="12"/>
  <c r="J44" i="12"/>
  <c r="H45" i="12"/>
  <c r="F46" i="12"/>
  <c r="D47" i="12"/>
  <c r="L47" i="12"/>
  <c r="J48" i="12"/>
  <c r="H49" i="12"/>
  <c r="F50" i="12"/>
  <c r="D51" i="12"/>
  <c r="L51" i="12"/>
  <c r="J52" i="12"/>
  <c r="H53" i="12"/>
  <c r="F54" i="12"/>
  <c r="D55" i="12"/>
  <c r="L55" i="12"/>
  <c r="J81" i="12"/>
  <c r="H82" i="12"/>
  <c r="F83" i="12"/>
  <c r="D84" i="12"/>
  <c r="L84" i="12"/>
  <c r="J85" i="12"/>
  <c r="H86" i="12"/>
  <c r="F56" i="12"/>
  <c r="J56" i="12"/>
  <c r="D57" i="12"/>
  <c r="H57" i="12"/>
  <c r="L57" i="12"/>
  <c r="F58" i="12"/>
  <c r="J58" i="12"/>
  <c r="D59" i="12"/>
  <c r="H59" i="12"/>
  <c r="L59" i="12"/>
  <c r="F60" i="12"/>
  <c r="J60" i="12"/>
  <c r="D61" i="12"/>
  <c r="H61" i="12"/>
  <c r="L61" i="12"/>
  <c r="F62" i="12"/>
  <c r="J62" i="12"/>
  <c r="D63" i="12"/>
  <c r="H63" i="12"/>
  <c r="L63" i="12"/>
  <c r="F64" i="12"/>
  <c r="J64" i="12"/>
  <c r="D65" i="12"/>
  <c r="H65" i="12"/>
  <c r="L65" i="12"/>
  <c r="F66" i="12"/>
  <c r="J66" i="12"/>
  <c r="D67" i="12"/>
  <c r="H67" i="12"/>
  <c r="L67" i="12"/>
  <c r="F68" i="12"/>
  <c r="J68" i="12"/>
  <c r="D69" i="12"/>
  <c r="H69" i="12"/>
  <c r="L69" i="12"/>
  <c r="F70" i="12"/>
  <c r="J70" i="12"/>
  <c r="D71" i="12"/>
  <c r="H71" i="12"/>
  <c r="L71" i="12"/>
  <c r="F72" i="12"/>
  <c r="J72" i="12"/>
  <c r="D73" i="12"/>
  <c r="H73" i="12"/>
  <c r="L73" i="12"/>
  <c r="F74" i="12"/>
  <c r="J74" i="12"/>
  <c r="D75" i="12"/>
  <c r="H75" i="12"/>
  <c r="L75" i="12"/>
  <c r="F76" i="12"/>
  <c r="J76" i="12"/>
  <c r="D77" i="12"/>
  <c r="H77" i="12"/>
  <c r="L77" i="12"/>
  <c r="F78" i="12"/>
  <c r="J78" i="12"/>
  <c r="D79" i="12"/>
  <c r="H79" i="12"/>
  <c r="L79" i="12"/>
  <c r="F80" i="12"/>
  <c r="J80" i="12"/>
  <c r="D81" i="12"/>
  <c r="L81" i="12"/>
  <c r="J82" i="12"/>
  <c r="H83" i="12"/>
  <c r="F84" i="12"/>
  <c r="D85" i="12"/>
  <c r="L85" i="12"/>
  <c r="J86" i="12"/>
  <c r="F81" i="12"/>
  <c r="D82" i="12"/>
  <c r="L82" i="12"/>
  <c r="J83" i="12"/>
  <c r="H84" i="12"/>
  <c r="F85" i="12"/>
  <c r="D86" i="12"/>
  <c r="L86" i="12"/>
  <c r="D56" i="12"/>
  <c r="H56" i="12"/>
  <c r="L56" i="12"/>
  <c r="F57" i="12"/>
  <c r="J57" i="12"/>
  <c r="D58" i="12"/>
  <c r="H58" i="12"/>
  <c r="L58" i="12"/>
  <c r="F59" i="12"/>
  <c r="J59" i="12"/>
  <c r="D60" i="12"/>
  <c r="H60" i="12"/>
  <c r="L60" i="12"/>
  <c r="F61" i="12"/>
  <c r="J61" i="12"/>
  <c r="D62" i="12"/>
  <c r="H62" i="12"/>
  <c r="L62" i="12"/>
  <c r="F63" i="12"/>
  <c r="J63" i="12"/>
  <c r="D64" i="12"/>
  <c r="H64" i="12"/>
  <c r="L64" i="12"/>
  <c r="F65" i="12"/>
  <c r="J65" i="12"/>
  <c r="D66" i="12"/>
  <c r="H66" i="12"/>
  <c r="L66" i="12"/>
  <c r="F67" i="12"/>
  <c r="J67" i="12"/>
  <c r="D68" i="12"/>
  <c r="H68" i="12"/>
  <c r="L68" i="12"/>
  <c r="F69" i="12"/>
  <c r="J69" i="12"/>
  <c r="D70" i="12"/>
  <c r="H70" i="12"/>
  <c r="L70" i="12"/>
  <c r="F71" i="12"/>
  <c r="J71" i="12"/>
  <c r="D72" i="12"/>
  <c r="H72" i="12"/>
  <c r="L72" i="12"/>
  <c r="F73" i="12"/>
  <c r="J73" i="12"/>
  <c r="D74" i="12"/>
  <c r="H74" i="12"/>
  <c r="L74" i="12"/>
  <c r="F75" i="12"/>
  <c r="J75" i="12"/>
  <c r="D76" i="12"/>
  <c r="H76" i="12"/>
  <c r="L76" i="12"/>
  <c r="F77" i="12"/>
  <c r="J77" i="12"/>
  <c r="D78" i="12"/>
  <c r="H78" i="12"/>
  <c r="L78" i="12"/>
  <c r="F79" i="12"/>
  <c r="J79" i="12"/>
  <c r="D80" i="12"/>
  <c r="H80" i="12"/>
  <c r="L80" i="12"/>
  <c r="H81" i="12"/>
  <c r="F82" i="12"/>
  <c r="D83" i="12"/>
  <c r="L83" i="12"/>
  <c r="J84" i="12"/>
  <c r="H85" i="12"/>
  <c r="F86" i="12"/>
  <c r="D87" i="12"/>
  <c r="H87" i="12"/>
  <c r="L87" i="12"/>
  <c r="F88" i="12"/>
  <c r="J88" i="12"/>
  <c r="D89" i="12"/>
  <c r="H89" i="12"/>
  <c r="L89" i="12"/>
  <c r="F90" i="12"/>
  <c r="J90" i="12"/>
  <c r="D91" i="12"/>
  <c r="H91" i="12"/>
  <c r="L91" i="12"/>
  <c r="F92" i="12"/>
  <c r="J92" i="12"/>
  <c r="D93" i="12"/>
  <c r="H93" i="12"/>
  <c r="L93" i="12"/>
  <c r="F94" i="12"/>
  <c r="J94" i="12"/>
  <c r="D95" i="12"/>
  <c r="H95" i="12"/>
  <c r="L95" i="12"/>
  <c r="F96" i="12"/>
  <c r="J96" i="12"/>
  <c r="D97" i="12"/>
  <c r="H97" i="12"/>
  <c r="L97" i="12"/>
  <c r="F98" i="12"/>
  <c r="J98" i="12"/>
  <c r="D99" i="12"/>
  <c r="H99" i="12"/>
  <c r="L99" i="12"/>
  <c r="F100" i="12"/>
  <c r="J100" i="12"/>
  <c r="E8" i="13"/>
  <c r="E13" i="13"/>
  <c r="E18" i="13"/>
  <c r="E24" i="13"/>
  <c r="E10" i="15"/>
  <c r="E13" i="15"/>
  <c r="E15" i="15"/>
  <c r="E18" i="15"/>
  <c r="J26" i="15"/>
  <c r="J28" i="15"/>
  <c r="E31" i="15"/>
  <c r="E40" i="15"/>
  <c r="E45" i="15"/>
  <c r="F10" i="17"/>
  <c r="J10" i="17"/>
  <c r="D11" i="17"/>
  <c r="H11" i="17"/>
  <c r="L11" i="17"/>
  <c r="F12" i="17"/>
  <c r="J12" i="17"/>
  <c r="D13" i="17"/>
  <c r="H13" i="17"/>
  <c r="L13" i="17"/>
  <c r="F14" i="17"/>
  <c r="J14" i="17"/>
  <c r="D15" i="17"/>
  <c r="H15" i="17"/>
  <c r="L15" i="17"/>
  <c r="F16" i="17"/>
  <c r="J16" i="17"/>
  <c r="D17" i="17"/>
  <c r="H17" i="17"/>
  <c r="L17" i="17"/>
  <c r="F18" i="17"/>
  <c r="J18" i="17"/>
  <c r="D19" i="17"/>
  <c r="H19" i="17"/>
  <c r="L19" i="17"/>
  <c r="F20" i="17"/>
  <c r="J20" i="17"/>
  <c r="D21" i="17"/>
  <c r="H21" i="17"/>
  <c r="L21" i="17"/>
  <c r="F22" i="17"/>
  <c r="J22" i="17"/>
  <c r="D23" i="17"/>
  <c r="J23" i="17"/>
  <c r="H24" i="17"/>
  <c r="F25" i="17"/>
  <c r="D26" i="17"/>
  <c r="L26" i="17"/>
  <c r="J27" i="17"/>
  <c r="H28" i="17"/>
  <c r="F29" i="17"/>
  <c r="D30" i="17"/>
  <c r="L30" i="17"/>
  <c r="J31" i="17"/>
  <c r="H32" i="17"/>
  <c r="F33" i="17"/>
  <c r="D34" i="17"/>
  <c r="L34" i="17"/>
  <c r="J35" i="17"/>
  <c r="H36" i="17"/>
  <c r="F37" i="17"/>
  <c r="D38" i="17"/>
  <c r="L38" i="17"/>
  <c r="J39" i="17"/>
  <c r="H40" i="17"/>
  <c r="F41" i="17"/>
  <c r="D42" i="17"/>
  <c r="L42" i="17"/>
  <c r="J43" i="17"/>
  <c r="H44" i="17"/>
  <c r="F45" i="17"/>
  <c r="D46" i="17"/>
  <c r="L46" i="17"/>
  <c r="J47" i="17"/>
  <c r="H48" i="17"/>
  <c r="F49" i="17"/>
  <c r="D50" i="17"/>
  <c r="L50" i="17"/>
  <c r="J51" i="17"/>
  <c r="H52" i="17"/>
  <c r="F53" i="17"/>
  <c r="D54" i="17"/>
  <c r="E12" i="13"/>
  <c r="E17" i="13"/>
  <c r="E22" i="13"/>
  <c r="J8" i="15"/>
  <c r="J12" i="15"/>
  <c r="J14" i="15"/>
  <c r="J17" i="15"/>
  <c r="E26" i="15"/>
  <c r="E28" i="15"/>
  <c r="J30" i="15"/>
  <c r="E44" i="15"/>
  <c r="E49" i="15"/>
  <c r="D8" i="17"/>
  <c r="H8" i="17"/>
  <c r="L8" i="17"/>
  <c r="L23" i="17"/>
  <c r="J24" i="17"/>
  <c r="H25" i="17"/>
  <c r="F26" i="17"/>
  <c r="D27" i="17"/>
  <c r="L27" i="17"/>
  <c r="J28" i="17"/>
  <c r="H29" i="17"/>
  <c r="F30" i="17"/>
  <c r="D31" i="17"/>
  <c r="L31" i="17"/>
  <c r="J32" i="17"/>
  <c r="H33" i="17"/>
  <c r="F34" i="17"/>
  <c r="D35" i="17"/>
  <c r="L35" i="17"/>
  <c r="J36" i="17"/>
  <c r="H37" i="17"/>
  <c r="F38" i="17"/>
  <c r="D39" i="17"/>
  <c r="L39" i="17"/>
  <c r="J40" i="17"/>
  <c r="H41" i="17"/>
  <c r="F42" i="17"/>
  <c r="D43" i="17"/>
  <c r="L43" i="17"/>
  <c r="J44" i="17"/>
  <c r="H45" i="17"/>
  <c r="F46" i="17"/>
  <c r="D47" i="17"/>
  <c r="L47" i="17"/>
  <c r="J48" i="17"/>
  <c r="H49" i="17"/>
  <c r="F50" i="17"/>
  <c r="D51" i="17"/>
  <c r="L51" i="17"/>
  <c r="J52" i="17"/>
  <c r="H53" i="17"/>
  <c r="F87" i="12"/>
  <c r="J87" i="12"/>
  <c r="D88" i="12"/>
  <c r="H88" i="12"/>
  <c r="L88" i="12"/>
  <c r="F89" i="12"/>
  <c r="J89" i="12"/>
  <c r="D90" i="12"/>
  <c r="H90" i="12"/>
  <c r="L90" i="12"/>
  <c r="F91" i="12"/>
  <c r="J91" i="12"/>
  <c r="D92" i="12"/>
  <c r="H92" i="12"/>
  <c r="L92" i="12"/>
  <c r="F93" i="12"/>
  <c r="J93" i="12"/>
  <c r="D94" i="12"/>
  <c r="H94" i="12"/>
  <c r="L94" i="12"/>
  <c r="F95" i="12"/>
  <c r="J95" i="12"/>
  <c r="D96" i="12"/>
  <c r="H96" i="12"/>
  <c r="L96" i="12"/>
  <c r="F97" i="12"/>
  <c r="J97" i="12"/>
  <c r="D98" i="12"/>
  <c r="H98" i="12"/>
  <c r="L98" i="12"/>
  <c r="F99" i="12"/>
  <c r="J99" i="12"/>
  <c r="D100" i="12"/>
  <c r="H100" i="12"/>
  <c r="L100" i="12"/>
  <c r="E10" i="13"/>
  <c r="E16" i="13"/>
  <c r="E21" i="13"/>
  <c r="E8" i="15"/>
  <c r="J11" i="15"/>
  <c r="E14" i="15"/>
  <c r="E16" i="15"/>
  <c r="J24" i="15"/>
  <c r="J27" i="15"/>
  <c r="J29" i="15"/>
  <c r="E43" i="15"/>
  <c r="E47" i="15"/>
  <c r="D10" i="17"/>
  <c r="H10" i="17"/>
  <c r="L10" i="17"/>
  <c r="F11" i="17"/>
  <c r="J11" i="17"/>
  <c r="D12" i="17"/>
  <c r="H12" i="17"/>
  <c r="L12" i="17"/>
  <c r="F13" i="17"/>
  <c r="J13" i="17"/>
  <c r="D14" i="17"/>
  <c r="H14" i="17"/>
  <c r="L14" i="17"/>
  <c r="F15" i="17"/>
  <c r="J15" i="17"/>
  <c r="D16" i="17"/>
  <c r="H16" i="17"/>
  <c r="L16" i="17"/>
  <c r="F17" i="17"/>
  <c r="J17" i="17"/>
  <c r="D18" i="17"/>
  <c r="H18" i="17"/>
  <c r="L18" i="17"/>
  <c r="F19" i="17"/>
  <c r="J19" i="17"/>
  <c r="D20" i="17"/>
  <c r="H20" i="17"/>
  <c r="L20" i="17"/>
  <c r="F21" i="17"/>
  <c r="J21" i="17"/>
  <c r="D22" i="17"/>
  <c r="H22" i="17"/>
  <c r="L22" i="17"/>
  <c r="F23" i="17"/>
  <c r="D24" i="17"/>
  <c r="L24" i="17"/>
  <c r="J25" i="17"/>
  <c r="H26" i="17"/>
  <c r="F27" i="17"/>
  <c r="D28" i="17"/>
  <c r="L28" i="17"/>
  <c r="J29" i="17"/>
  <c r="H30" i="17"/>
  <c r="F31" i="17"/>
  <c r="D32" i="17"/>
  <c r="L32" i="17"/>
  <c r="J33" i="17"/>
  <c r="H34" i="17"/>
  <c r="F35" i="17"/>
  <c r="D36" i="17"/>
  <c r="L36" i="17"/>
  <c r="J37" i="17"/>
  <c r="H38" i="17"/>
  <c r="F39" i="17"/>
  <c r="D40" i="17"/>
  <c r="L40" i="17"/>
  <c r="J41" i="17"/>
  <c r="H42" i="17"/>
  <c r="F43" i="17"/>
  <c r="D44" i="17"/>
  <c r="L44" i="17"/>
  <c r="J45" i="17"/>
  <c r="H46" i="17"/>
  <c r="F47" i="17"/>
  <c r="D48" i="17"/>
  <c r="L48" i="17"/>
  <c r="J49" i="17"/>
  <c r="H50" i="17"/>
  <c r="F51" i="17"/>
  <c r="D52" i="17"/>
  <c r="L52" i="17"/>
  <c r="J53" i="17"/>
  <c r="E9" i="13"/>
  <c r="E14" i="13"/>
  <c r="E20" i="13"/>
  <c r="E25" i="13"/>
  <c r="J10" i="15"/>
  <c r="J15" i="15"/>
  <c r="E24" i="15"/>
  <c r="E27" i="15"/>
  <c r="E29" i="15"/>
  <c r="J32" i="15"/>
  <c r="E42" i="15"/>
  <c r="E46" i="15"/>
  <c r="F8" i="17"/>
  <c r="J8" i="17"/>
  <c r="H23" i="17"/>
  <c r="F24" i="17"/>
  <c r="D25" i="17"/>
  <c r="L25" i="17"/>
  <c r="J26" i="17"/>
  <c r="H27" i="17"/>
  <c r="F28" i="17"/>
  <c r="D29" i="17"/>
  <c r="L29" i="17"/>
  <c r="J30" i="17"/>
  <c r="H31" i="17"/>
  <c r="F32" i="17"/>
  <c r="D33" i="17"/>
  <c r="L33" i="17"/>
  <c r="J34" i="17"/>
  <c r="H35" i="17"/>
  <c r="F36" i="17"/>
  <c r="D37" i="17"/>
  <c r="L37" i="17"/>
  <c r="J38" i="17"/>
  <c r="H39" i="17"/>
  <c r="F40" i="17"/>
  <c r="D41" i="17"/>
  <c r="L41" i="17"/>
  <c r="J42" i="17"/>
  <c r="H43" i="17"/>
  <c r="F44" i="17"/>
  <c r="D45" i="17"/>
  <c r="L45" i="17"/>
  <c r="J46" i="17"/>
  <c r="H47" i="17"/>
  <c r="F48" i="17"/>
  <c r="D49" i="17"/>
  <c r="L49" i="17"/>
  <c r="J50" i="17"/>
  <c r="H51" i="17"/>
  <c r="F52" i="17"/>
  <c r="D53" i="17"/>
  <c r="L53" i="17"/>
  <c r="F54" i="17"/>
  <c r="J54" i="17"/>
  <c r="D55" i="17"/>
  <c r="H55" i="17"/>
  <c r="L55" i="17"/>
  <c r="F56" i="17"/>
  <c r="J56" i="17"/>
  <c r="D57" i="17"/>
  <c r="H57" i="17"/>
  <c r="L57" i="17"/>
  <c r="F58" i="17"/>
  <c r="J58" i="17"/>
  <c r="D59" i="17"/>
  <c r="H59" i="17"/>
  <c r="L59" i="17"/>
  <c r="F60" i="17"/>
  <c r="J60" i="17"/>
  <c r="D61" i="17"/>
  <c r="H61" i="17"/>
  <c r="L61" i="17"/>
  <c r="F62" i="17"/>
  <c r="J62" i="17"/>
  <c r="D63" i="17"/>
  <c r="H63" i="17"/>
  <c r="L63" i="17"/>
  <c r="F64" i="17"/>
  <c r="J64" i="17"/>
  <c r="D65" i="17"/>
  <c r="H65" i="17"/>
  <c r="L65" i="17"/>
  <c r="F66" i="17"/>
  <c r="J66" i="17"/>
  <c r="D67" i="17"/>
  <c r="H67" i="17"/>
  <c r="L67" i="17"/>
  <c r="F68" i="17"/>
  <c r="J68" i="17"/>
  <c r="D69" i="17"/>
  <c r="H69" i="17"/>
  <c r="L69" i="17"/>
  <c r="F70" i="17"/>
  <c r="J70" i="17"/>
  <c r="D71" i="17"/>
  <c r="H71" i="17"/>
  <c r="L71" i="17"/>
  <c r="F72" i="17"/>
  <c r="J72" i="17"/>
  <c r="D73" i="17"/>
  <c r="H73" i="17"/>
  <c r="L73" i="17"/>
  <c r="F74" i="17"/>
  <c r="J74" i="17"/>
  <c r="D75" i="17"/>
  <c r="H75" i="17"/>
  <c r="L75" i="17"/>
  <c r="F76" i="17"/>
  <c r="J76" i="17"/>
  <c r="D77" i="17"/>
  <c r="H77" i="17"/>
  <c r="L77" i="17"/>
  <c r="F78" i="17"/>
  <c r="J78" i="17"/>
  <c r="D79" i="17"/>
  <c r="H79" i="17"/>
  <c r="L79" i="17"/>
  <c r="F80" i="17"/>
  <c r="J80" i="17"/>
  <c r="D81" i="17"/>
  <c r="H81" i="17"/>
  <c r="L81" i="17"/>
  <c r="F82" i="17"/>
  <c r="J82" i="17"/>
  <c r="D83" i="17"/>
  <c r="H83" i="17"/>
  <c r="L83" i="17"/>
  <c r="F84" i="17"/>
  <c r="J84" i="17"/>
  <c r="D85" i="17"/>
  <c r="H85" i="17"/>
  <c r="H86" i="17"/>
  <c r="D88" i="17"/>
  <c r="J89" i="17"/>
  <c r="F91" i="17"/>
  <c r="L92" i="17"/>
  <c r="H94" i="17"/>
  <c r="D96" i="17"/>
  <c r="J97" i="17"/>
  <c r="D86" i="17"/>
  <c r="J87" i="17"/>
  <c r="F89" i="17"/>
  <c r="J91" i="17"/>
  <c r="F93" i="17"/>
  <c r="L94" i="17"/>
  <c r="H96" i="17"/>
  <c r="H54" i="17"/>
  <c r="L54" i="17"/>
  <c r="F55" i="17"/>
  <c r="J55" i="17"/>
  <c r="D56" i="17"/>
  <c r="H56" i="17"/>
  <c r="L56" i="17"/>
  <c r="F57" i="17"/>
  <c r="J57" i="17"/>
  <c r="D58" i="17"/>
  <c r="H58" i="17"/>
  <c r="L58" i="17"/>
  <c r="F59" i="17"/>
  <c r="J59" i="17"/>
  <c r="D60" i="17"/>
  <c r="H60" i="17"/>
  <c r="L60" i="17"/>
  <c r="F61" i="17"/>
  <c r="J61" i="17"/>
  <c r="D62" i="17"/>
  <c r="H62" i="17"/>
  <c r="L62" i="17"/>
  <c r="F63" i="17"/>
  <c r="J63" i="17"/>
  <c r="D64" i="17"/>
  <c r="H64" i="17"/>
  <c r="L64" i="17"/>
  <c r="F65" i="17"/>
  <c r="J65" i="17"/>
  <c r="D66" i="17"/>
  <c r="H66" i="17"/>
  <c r="L66" i="17"/>
  <c r="F67" i="17"/>
  <c r="J67" i="17"/>
  <c r="D68" i="17"/>
  <c r="H68" i="17"/>
  <c r="L68" i="17"/>
  <c r="F69" i="17"/>
  <c r="J69" i="17"/>
  <c r="D70" i="17"/>
  <c r="H70" i="17"/>
  <c r="L70" i="17"/>
  <c r="F71" i="17"/>
  <c r="J71" i="17"/>
  <c r="D72" i="17"/>
  <c r="H72" i="17"/>
  <c r="L72" i="17"/>
  <c r="F73" i="17"/>
  <c r="J73" i="17"/>
  <c r="D74" i="17"/>
  <c r="H74" i="17"/>
  <c r="L74" i="17"/>
  <c r="F75" i="17"/>
  <c r="J75" i="17"/>
  <c r="D76" i="17"/>
  <c r="H76" i="17"/>
  <c r="L76" i="17"/>
  <c r="F77" i="17"/>
  <c r="J77" i="17"/>
  <c r="D78" i="17"/>
  <c r="H78" i="17"/>
  <c r="L78" i="17"/>
  <c r="F79" i="17"/>
  <c r="J79" i="17"/>
  <c r="D80" i="17"/>
  <c r="H80" i="17"/>
  <c r="L80" i="17"/>
  <c r="F81" i="17"/>
  <c r="J81" i="17"/>
  <c r="D82" i="17"/>
  <c r="H82" i="17"/>
  <c r="L82" i="17"/>
  <c r="F83" i="17"/>
  <c r="J83" i="17"/>
  <c r="D84" i="17"/>
  <c r="H84" i="17"/>
  <c r="L84" i="17"/>
  <c r="F85" i="17"/>
  <c r="J85" i="17"/>
  <c r="F87" i="17"/>
  <c r="L88" i="17"/>
  <c r="H90" i="17"/>
  <c r="D92" i="17"/>
  <c r="J93" i="17"/>
  <c r="F95" i="17"/>
  <c r="L96" i="17"/>
  <c r="L86" i="17"/>
  <c r="H88" i="17"/>
  <c r="D90" i="17"/>
  <c r="L90" i="17"/>
  <c r="H92" i="17"/>
  <c r="D94" i="17"/>
  <c r="J95" i="17"/>
  <c r="F97" i="17"/>
  <c r="L85" i="17"/>
  <c r="F86" i="17"/>
  <c r="J86" i="17"/>
  <c r="D87" i="17"/>
  <c r="H87" i="17"/>
  <c r="L87" i="17"/>
  <c r="F88" i="17"/>
  <c r="J88" i="17"/>
  <c r="D89" i="17"/>
  <c r="H89" i="17"/>
  <c r="L89" i="17"/>
  <c r="F90" i="17"/>
  <c r="J90" i="17"/>
  <c r="D91" i="17"/>
  <c r="H91" i="17"/>
  <c r="L91" i="17"/>
  <c r="F92" i="17"/>
  <c r="J92" i="17"/>
  <c r="D93" i="17"/>
  <c r="H93" i="17"/>
  <c r="L93" i="17"/>
  <c r="F94" i="17"/>
  <c r="J94" i="17"/>
  <c r="D95" i="17"/>
  <c r="H95" i="17"/>
  <c r="L95" i="17"/>
  <c r="F96" i="17"/>
  <c r="J96" i="17"/>
  <c r="D97" i="17"/>
  <c r="H97" i="17"/>
  <c r="L97" i="17"/>
  <c r="F98" i="17"/>
  <c r="J98" i="17"/>
  <c r="D99" i="17"/>
  <c r="H99" i="17"/>
  <c r="L99" i="17"/>
  <c r="F100" i="17"/>
  <c r="J100" i="17"/>
  <c r="E8" i="18"/>
  <c r="E13" i="18"/>
  <c r="E18" i="18"/>
  <c r="E24" i="18"/>
  <c r="E10" i="20"/>
  <c r="E13" i="20"/>
  <c r="E15" i="20"/>
  <c r="E18" i="20"/>
  <c r="J26" i="20"/>
  <c r="J28" i="20"/>
  <c r="E31" i="20"/>
  <c r="E43" i="20"/>
  <c r="E47" i="20"/>
  <c r="E8" i="24"/>
  <c r="D9" i="24"/>
  <c r="C10" i="24"/>
  <c r="G10" i="24"/>
  <c r="F11" i="24"/>
  <c r="E12" i="24"/>
  <c r="D13" i="24"/>
  <c r="C14" i="24"/>
  <c r="G14" i="24"/>
  <c r="F15" i="24"/>
  <c r="E16" i="24"/>
  <c r="D17" i="24"/>
  <c r="C18" i="24"/>
  <c r="G18" i="24"/>
  <c r="F19" i="24"/>
  <c r="E20" i="24"/>
  <c r="D21" i="24"/>
  <c r="C22" i="24"/>
  <c r="G22" i="24"/>
  <c r="F23" i="24"/>
  <c r="E24" i="24"/>
  <c r="D25" i="24"/>
  <c r="C26" i="24"/>
  <c r="G26" i="24"/>
  <c r="F27" i="24"/>
  <c r="E28" i="24"/>
  <c r="D29" i="24"/>
  <c r="C30" i="24"/>
  <c r="G30" i="24"/>
  <c r="G21" i="25"/>
  <c r="F21" i="25"/>
  <c r="F22" i="25"/>
  <c r="G22" i="25"/>
  <c r="E12" i="18"/>
  <c r="E17" i="18"/>
  <c r="E22" i="18"/>
  <c r="J8" i="20"/>
  <c r="J12" i="20"/>
  <c r="J14" i="20"/>
  <c r="J17" i="20"/>
  <c r="E26" i="20"/>
  <c r="E28" i="20"/>
  <c r="J30" i="20"/>
  <c r="E42" i="20"/>
  <c r="E46" i="20"/>
  <c r="F8" i="24"/>
  <c r="E9" i="24"/>
  <c r="D10" i="24"/>
  <c r="C11" i="24"/>
  <c r="G11" i="24"/>
  <c r="F12" i="24"/>
  <c r="E13" i="24"/>
  <c r="D14" i="24"/>
  <c r="C15" i="24"/>
  <c r="G15" i="24"/>
  <c r="F16" i="24"/>
  <c r="E17" i="24"/>
  <c r="D18" i="24"/>
  <c r="C19" i="24"/>
  <c r="G19" i="24"/>
  <c r="F20" i="24"/>
  <c r="E21" i="24"/>
  <c r="D22" i="24"/>
  <c r="C23" i="24"/>
  <c r="G23" i="24"/>
  <c r="F24" i="24"/>
  <c r="E25" i="24"/>
  <c r="D26" i="24"/>
  <c r="C27" i="24"/>
  <c r="G27" i="24"/>
  <c r="F28" i="24"/>
  <c r="E29" i="24"/>
  <c r="D30" i="24"/>
  <c r="G8" i="25"/>
  <c r="F8" i="25"/>
  <c r="D9" i="25"/>
  <c r="G10" i="25"/>
  <c r="F10" i="25"/>
  <c r="D12" i="25"/>
  <c r="G13" i="25"/>
  <c r="F13" i="25"/>
  <c r="D16" i="25"/>
  <c r="G17" i="25"/>
  <c r="F17" i="25"/>
  <c r="D18" i="25"/>
  <c r="F20" i="25"/>
  <c r="G20" i="25"/>
  <c r="D98" i="17"/>
  <c r="H98" i="17"/>
  <c r="L98" i="17"/>
  <c r="F99" i="17"/>
  <c r="J99" i="17"/>
  <c r="D100" i="17"/>
  <c r="H100" i="17"/>
  <c r="L100" i="17"/>
  <c r="E10" i="18"/>
  <c r="E16" i="18"/>
  <c r="E21" i="18"/>
  <c r="E8" i="20"/>
  <c r="J11" i="20"/>
  <c r="E14" i="20"/>
  <c r="E16" i="20"/>
  <c r="J24" i="20"/>
  <c r="J27" i="20"/>
  <c r="J29" i="20"/>
  <c r="E40" i="20"/>
  <c r="E45" i="20"/>
  <c r="C8" i="24"/>
  <c r="G8" i="24"/>
  <c r="F9" i="24"/>
  <c r="E10" i="24"/>
  <c r="D11" i="24"/>
  <c r="C12" i="24"/>
  <c r="G12" i="24"/>
  <c r="F13" i="24"/>
  <c r="E14" i="24"/>
  <c r="D15" i="24"/>
  <c r="C16" i="24"/>
  <c r="G16" i="24"/>
  <c r="F17" i="24"/>
  <c r="E18" i="24"/>
  <c r="D19" i="24"/>
  <c r="C20" i="24"/>
  <c r="G20" i="24"/>
  <c r="F21" i="24"/>
  <c r="E22" i="24"/>
  <c r="D23" i="24"/>
  <c r="C24" i="24"/>
  <c r="G24" i="24"/>
  <c r="F25" i="24"/>
  <c r="E26" i="24"/>
  <c r="D27" i="24"/>
  <c r="C28" i="24"/>
  <c r="G28" i="24"/>
  <c r="F29" i="24"/>
  <c r="E30" i="24"/>
  <c r="D22" i="25"/>
  <c r="E9" i="18"/>
  <c r="E14" i="18"/>
  <c r="E20" i="18"/>
  <c r="E25" i="18"/>
  <c r="J10" i="20"/>
  <c r="J15" i="20"/>
  <c r="E24" i="20"/>
  <c r="E27" i="20"/>
  <c r="E29" i="20"/>
  <c r="E44" i="20"/>
  <c r="E49" i="20"/>
  <c r="D8" i="24"/>
  <c r="C9" i="24"/>
  <c r="G9" i="24"/>
  <c r="F10" i="24"/>
  <c r="E11" i="24"/>
  <c r="D12" i="24"/>
  <c r="C13" i="24"/>
  <c r="G13" i="24"/>
  <c r="F14" i="24"/>
  <c r="E15" i="24"/>
  <c r="D16" i="24"/>
  <c r="C17" i="24"/>
  <c r="G17" i="24"/>
  <c r="F18" i="24"/>
  <c r="E19" i="24"/>
  <c r="D20" i="24"/>
  <c r="C21" i="24"/>
  <c r="G21" i="24"/>
  <c r="F22" i="24"/>
  <c r="E23" i="24"/>
  <c r="D24" i="24"/>
  <c r="C25" i="24"/>
  <c r="G25" i="24"/>
  <c r="F26" i="24"/>
  <c r="E27" i="24"/>
  <c r="D28" i="24"/>
  <c r="C29" i="24"/>
  <c r="G29" i="24"/>
  <c r="F30" i="24"/>
  <c r="D8" i="25"/>
  <c r="G9" i="25"/>
  <c r="F9" i="25"/>
  <c r="D10" i="25"/>
  <c r="G12" i="25"/>
  <c r="F12" i="25"/>
  <c r="D13" i="25"/>
  <c r="G16" i="25"/>
  <c r="F16" i="25"/>
  <c r="D17" i="25"/>
  <c r="G18" i="25"/>
  <c r="F18" i="25"/>
  <c r="D20" i="25"/>
  <c r="D21" i="25"/>
  <c r="D24" i="25"/>
  <c r="G25" i="25"/>
  <c r="F25" i="25"/>
  <c r="D26" i="25"/>
  <c r="G28" i="25"/>
  <c r="F28" i="25"/>
  <c r="D29" i="25"/>
  <c r="G30" i="25"/>
  <c r="F30" i="25"/>
  <c r="D32" i="25"/>
  <c r="G33" i="25"/>
  <c r="F33" i="25"/>
  <c r="D34" i="25"/>
  <c r="G36" i="25"/>
  <c r="F36" i="25"/>
  <c r="D37" i="25"/>
  <c r="G38" i="25"/>
  <c r="F38" i="25"/>
  <c r="D7" i="27"/>
  <c r="G8" i="27"/>
  <c r="F8" i="27"/>
  <c r="D9" i="27"/>
  <c r="G10" i="27"/>
  <c r="F10" i="27"/>
  <c r="D11" i="27"/>
  <c r="G12" i="27"/>
  <c r="F12" i="27"/>
  <c r="G21" i="27"/>
  <c r="F21" i="27"/>
  <c r="D26" i="27"/>
  <c r="G34" i="27"/>
  <c r="F34" i="27"/>
  <c r="D44" i="27"/>
  <c r="G47" i="27"/>
  <c r="F47" i="27"/>
  <c r="G57" i="27"/>
  <c r="F57" i="27"/>
  <c r="D60" i="27"/>
  <c r="F61" i="27"/>
  <c r="G61" i="27"/>
  <c r="G13" i="27"/>
  <c r="F13" i="27"/>
  <c r="G27" i="27"/>
  <c r="F27" i="27"/>
  <c r="D37" i="27"/>
  <c r="G45" i="27"/>
  <c r="F45" i="27"/>
  <c r="D50" i="27"/>
  <c r="F63" i="27"/>
  <c r="G63" i="27"/>
  <c r="G24" i="25"/>
  <c r="F24" i="25"/>
  <c r="D25" i="25"/>
  <c r="G26" i="25"/>
  <c r="F26" i="25"/>
  <c r="D28" i="25"/>
  <c r="G29" i="25"/>
  <c r="F29" i="25"/>
  <c r="D30" i="25"/>
  <c r="G32" i="25"/>
  <c r="F32" i="25"/>
  <c r="D33" i="25"/>
  <c r="G34" i="25"/>
  <c r="F34" i="25"/>
  <c r="D36" i="25"/>
  <c r="G37" i="25"/>
  <c r="F37" i="25"/>
  <c r="D38" i="25"/>
  <c r="G7" i="27"/>
  <c r="F7" i="27"/>
  <c r="D8" i="27"/>
  <c r="F9" i="27"/>
  <c r="G9" i="27"/>
  <c r="D10" i="27"/>
  <c r="F11" i="27"/>
  <c r="G11" i="27"/>
  <c r="D12" i="27"/>
  <c r="D22" i="27"/>
  <c r="C24" i="27"/>
  <c r="D24" i="27" s="1"/>
  <c r="G25" i="27"/>
  <c r="F25" i="27"/>
  <c r="D35" i="27"/>
  <c r="G38" i="27"/>
  <c r="F38" i="27"/>
  <c r="D48" i="27"/>
  <c r="D58" i="27"/>
  <c r="D62" i="27"/>
  <c r="D20" i="27"/>
  <c r="G23" i="27"/>
  <c r="F23" i="27"/>
  <c r="D33" i="27"/>
  <c r="G36" i="27"/>
  <c r="F36" i="27"/>
  <c r="D46" i="27"/>
  <c r="G49" i="27"/>
  <c r="F49" i="27"/>
  <c r="D56" i="27"/>
  <c r="G59" i="27"/>
  <c r="F59" i="27"/>
  <c r="D13" i="27"/>
  <c r="G20" i="27"/>
  <c r="F20" i="27"/>
  <c r="D21" i="27"/>
  <c r="E24" i="27"/>
  <c r="G22" i="27"/>
  <c r="F22" i="27"/>
  <c r="D23" i="27"/>
  <c r="D25" i="27"/>
  <c r="G26" i="27"/>
  <c r="F26" i="27"/>
  <c r="D27" i="27"/>
  <c r="G33" i="27"/>
  <c r="F33" i="27"/>
  <c r="D34" i="27"/>
  <c r="G35" i="27"/>
  <c r="F35" i="27"/>
  <c r="D36" i="27"/>
  <c r="F37" i="27"/>
  <c r="G37" i="27"/>
  <c r="D38" i="27"/>
  <c r="G44" i="27"/>
  <c r="F44" i="27"/>
  <c r="D45" i="27"/>
  <c r="G46" i="27"/>
  <c r="F46" i="27"/>
  <c r="D47" i="27"/>
  <c r="G48" i="27"/>
  <c r="F48" i="27"/>
  <c r="D49" i="27"/>
  <c r="F50" i="27"/>
  <c r="G56" i="27"/>
  <c r="F56" i="27"/>
  <c r="D57" i="27"/>
  <c r="G58" i="27"/>
  <c r="F58" i="27"/>
  <c r="D59" i="27"/>
  <c r="F60" i="27"/>
  <c r="G60" i="27"/>
  <c r="D61" i="27"/>
  <c r="F62" i="27"/>
  <c r="G62" i="27"/>
  <c r="D63" i="27"/>
  <c r="C8" i="30"/>
  <c r="C12" i="30"/>
  <c r="C16" i="30"/>
  <c r="C20" i="30"/>
  <c r="C24" i="30"/>
  <c r="C28" i="30"/>
  <c r="C32" i="30"/>
  <c r="C36" i="30"/>
  <c r="H10" i="33"/>
  <c r="D13" i="33"/>
  <c r="D24" i="33"/>
  <c r="D72" i="33"/>
  <c r="D88" i="33"/>
  <c r="C9" i="30"/>
  <c r="C13" i="30"/>
  <c r="C17" i="30"/>
  <c r="C21" i="30"/>
  <c r="C25" i="30"/>
  <c r="C29" i="30"/>
  <c r="C33" i="30"/>
  <c r="C37" i="30"/>
  <c r="D8" i="33"/>
  <c r="H13" i="33"/>
  <c r="D16" i="33"/>
  <c r="D19" i="33"/>
  <c r="D25" i="33"/>
  <c r="D74" i="33"/>
  <c r="D90" i="33"/>
  <c r="C10" i="30"/>
  <c r="C14" i="30"/>
  <c r="C18" i="30"/>
  <c r="C22" i="30"/>
  <c r="C26" i="30"/>
  <c r="C30" i="30"/>
  <c r="C34" i="30"/>
  <c r="C38" i="30"/>
  <c r="D9" i="33"/>
  <c r="H14" i="33"/>
  <c r="D17" i="33"/>
  <c r="D80" i="33"/>
  <c r="D96" i="33"/>
  <c r="C11" i="30"/>
  <c r="C15" i="30"/>
  <c r="C19" i="30"/>
  <c r="C23" i="30"/>
  <c r="C27" i="30"/>
  <c r="C31" i="30"/>
  <c r="C35" i="30"/>
  <c r="C39" i="30"/>
  <c r="H9" i="33"/>
  <c r="D12" i="33"/>
  <c r="H17" i="33"/>
  <c r="D21" i="33"/>
  <c r="D82" i="33"/>
  <c r="D98" i="33"/>
  <c r="D7" i="33"/>
  <c r="H8" i="33"/>
  <c r="D11" i="33"/>
  <c r="H12" i="33"/>
  <c r="D15" i="33"/>
  <c r="H16" i="33"/>
  <c r="D76" i="33"/>
  <c r="D84" i="33"/>
  <c r="D92" i="33"/>
  <c r="H7" i="33"/>
  <c r="D10" i="33"/>
  <c r="H11" i="33"/>
  <c r="D14" i="33"/>
  <c r="H15" i="33"/>
  <c r="D18" i="33"/>
  <c r="D20" i="33"/>
  <c r="D78" i="33"/>
  <c r="D86" i="33"/>
  <c r="D94" i="33"/>
  <c r="H24" i="33"/>
  <c r="D71" i="33"/>
  <c r="D73" i="33"/>
  <c r="D75" i="33"/>
  <c r="D77" i="33"/>
  <c r="D79" i="33"/>
  <c r="D81" i="33"/>
  <c r="D83" i="33"/>
  <c r="D85" i="33"/>
  <c r="D87" i="33"/>
  <c r="D89" i="33"/>
  <c r="D91" i="33"/>
  <c r="D93" i="33"/>
  <c r="D95" i="33"/>
  <c r="D97" i="33"/>
  <c r="H18" i="33"/>
  <c r="H19" i="33"/>
  <c r="H20" i="33"/>
  <c r="H21" i="33"/>
  <c r="H22" i="33"/>
  <c r="D26" i="33"/>
  <c r="D27" i="33"/>
  <c r="D28" i="33"/>
  <c r="D29" i="33"/>
  <c r="D30" i="33"/>
  <c r="D31" i="33"/>
  <c r="D32" i="33"/>
  <c r="D33" i="33"/>
  <c r="D34" i="33"/>
  <c r="H39" i="33"/>
  <c r="H40" i="33"/>
  <c r="H41" i="33"/>
  <c r="H42" i="33"/>
  <c r="H43" i="33"/>
  <c r="H44" i="33"/>
  <c r="H45" i="33"/>
  <c r="H46" i="33"/>
  <c r="H47" i="33"/>
  <c r="H48" i="33"/>
  <c r="H49" i="33"/>
  <c r="H50" i="33"/>
  <c r="H51" i="33"/>
  <c r="H52" i="33"/>
  <c r="H53" i="33"/>
  <c r="H54" i="33"/>
  <c r="H55" i="33"/>
  <c r="H56" i="33"/>
  <c r="H57" i="33"/>
  <c r="H58" i="33"/>
  <c r="H59" i="33"/>
  <c r="H60" i="33"/>
  <c r="H61" i="33"/>
  <c r="H62" i="33"/>
  <c r="H63" i="33"/>
  <c r="H64" i="33"/>
  <c r="H65" i="33"/>
  <c r="H66" i="33"/>
  <c r="D22" i="33"/>
  <c r="D23" i="33"/>
  <c r="H26" i="33"/>
  <c r="H27" i="33"/>
  <c r="H28" i="33"/>
  <c r="H29" i="33"/>
  <c r="H30" i="33"/>
  <c r="H31" i="33"/>
  <c r="H32" i="33"/>
  <c r="H33" i="33"/>
  <c r="H34" i="33"/>
  <c r="D39" i="33"/>
  <c r="D40" i="33"/>
  <c r="D41" i="33"/>
  <c r="D42" i="33"/>
  <c r="D43" i="33"/>
  <c r="D44" i="33"/>
  <c r="D45" i="33"/>
  <c r="D46" i="33"/>
  <c r="D47" i="33"/>
  <c r="D48" i="33"/>
  <c r="D49" i="33"/>
  <c r="D50" i="33"/>
  <c r="D51" i="33"/>
  <c r="D52" i="33"/>
  <c r="D53" i="33"/>
  <c r="D54" i="33"/>
  <c r="D55" i="33"/>
  <c r="D56" i="33"/>
  <c r="D57" i="33"/>
  <c r="D58" i="33"/>
  <c r="D59" i="33"/>
  <c r="D60" i="33"/>
  <c r="D61" i="33"/>
  <c r="D62" i="33"/>
  <c r="D63" i="33"/>
  <c r="D64" i="33"/>
  <c r="D65" i="33"/>
  <c r="D66" i="33"/>
  <c r="C70" i="33"/>
  <c r="C38" i="33"/>
  <c r="G38" i="33"/>
  <c r="G6" i="33"/>
  <c r="C6" i="33"/>
  <c r="H13" i="20" l="1"/>
  <c r="K13" i="10"/>
  <c r="F24" i="27"/>
  <c r="G24" i="27"/>
  <c r="I13" i="20"/>
  <c r="J13" i="20" s="1"/>
  <c r="M13" i="10"/>
  <c r="N13" i="10"/>
  <c r="N13" i="5"/>
  <c r="M13" i="5"/>
  <c r="J13" i="15" l="1"/>
</calcChain>
</file>

<file path=xl/comments1.xml><?xml version="1.0" encoding="utf-8"?>
<comments xmlns="http://schemas.openxmlformats.org/spreadsheetml/2006/main">
  <authors>
    <author>silvia</author>
  </authors>
  <commentList>
    <comment ref="E27" authorId="0">
      <text>
        <r>
          <rPr>
            <sz val="8"/>
            <color indexed="81"/>
            <rFont val="Tahoma"/>
            <family val="2"/>
          </rPr>
          <t>Los datos relativos a estas plazas son una estimación y no debe ser tomados como cifra de plazas autorizadas</t>
        </r>
      </text>
    </comment>
  </commentList>
</comments>
</file>

<file path=xl/comments2.xml><?xml version="1.0" encoding="utf-8"?>
<comments xmlns="http://schemas.openxmlformats.org/spreadsheetml/2006/main">
  <authors>
    <author>javiersuarez</author>
  </authors>
  <commentList>
    <comment ref="D8" authorId="0">
      <text>
        <r>
          <rPr>
            <b/>
            <sz val="8"/>
            <color indexed="81"/>
            <rFont val="Tahoma"/>
            <family val="2"/>
          </rPr>
          <t>javiersuarez:</t>
        </r>
        <r>
          <rPr>
            <sz val="8"/>
            <color indexed="81"/>
            <rFont val="Tahoma"/>
            <family val="2"/>
          </rPr>
          <t xml:space="preserve">
USADO PARA LA GRÁFICA DE TURISMO EXTRANJERO ENTRADO POR AEROPUERTOS</t>
        </r>
      </text>
    </comment>
  </commentList>
</comments>
</file>

<file path=xl/sharedStrings.xml><?xml version="1.0" encoding="utf-8"?>
<sst xmlns="http://schemas.openxmlformats.org/spreadsheetml/2006/main" count="1500" uniqueCount="285">
  <si>
    <t>TURISMO EN CIFRAS COMPARATIVO MUNICIPIOS TURISTICOS</t>
  </si>
  <si>
    <t>Municipios turísticos</t>
  </si>
  <si>
    <t>Evolución mensual de alojados por municipio turístico</t>
  </si>
  <si>
    <t>Alojados por municipio y tipología acumulado año en curso</t>
  </si>
  <si>
    <t>Alojados por municipio y categoría acumulado año en curso</t>
  </si>
  <si>
    <t>Evolución mensual de pernoctaciones por municipio turístico</t>
  </si>
  <si>
    <t>Pernoctaciones por municipio y tipología acumulado año en curso</t>
  </si>
  <si>
    <t>Pernoctaciones por municipio y categoría acumulado año en curso</t>
  </si>
  <si>
    <t>Evolución mensual indices de ocupación por municipio turístico</t>
  </si>
  <si>
    <t>Indices de ocupación por municipio y tipología acumulado año en curso</t>
  </si>
  <si>
    <t>Indices de ocupación por municipio y categoría acumulado año en curso</t>
  </si>
  <si>
    <t>Evolución mensual estancia media por municipio turístico</t>
  </si>
  <si>
    <t>Estancia media por municipio y tipología acumulado año en curso</t>
  </si>
  <si>
    <t>Estancia media por municipio y categoría acumulado año en curso</t>
  </si>
  <si>
    <t>Alojados por nacionalidad y municipio acumulado año en curso</t>
  </si>
  <si>
    <t>Evolución de turistas alojados por nacionalidad y municipio acumulado año en curso</t>
  </si>
  <si>
    <t>Distribución por nacionalidad según municipio acumulado año en curso</t>
  </si>
  <si>
    <t>Plazas alojativas estimadas</t>
  </si>
  <si>
    <t>Zona turística y tipología de establecimiento</t>
  </si>
  <si>
    <t>Tipología y categoría de establecimiento</t>
  </si>
  <si>
    <t>Plazas alojativas autorizadas</t>
  </si>
  <si>
    <t>Tipología del establecimiento - municipios</t>
  </si>
  <si>
    <t xml:space="preserve">Distribución por tipología de establecimiento - municipios </t>
  </si>
  <si>
    <t>Distribución según tipología y categoría alojativa</t>
  </si>
  <si>
    <t xml:space="preserve">Turismo de Tenerife </t>
  </si>
  <si>
    <t>TURISTAS ALOJADOS EN TENERIFE POR MUNICIPIO TURÍSTICO</t>
  </si>
  <si>
    <t>Tenerife</t>
  </si>
  <si>
    <t>Adeje</t>
  </si>
  <si>
    <t>Arona</t>
  </si>
  <si>
    <t>Puerto de la Cruz</t>
  </si>
  <si>
    <t>Santa Cruz</t>
  </si>
  <si>
    <t>turistas</t>
  </si>
  <si>
    <t>var. Interanual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</si>
  <si>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</si>
  <si>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</si>
  <si>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</si>
  <si>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</si>
  <si>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</si>
  <si>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</si>
  <si>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</si>
  <si>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</si>
  <si>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</si>
  <si>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</si>
  <si>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</si>
  <si>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</si>
  <si>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Gráfica</t>
  </si>
  <si>
    <t>FUENTE:Desarrollo Económico, Cabildo Insular de Tenerife.  ELABORACIÓN: Turismo de Tenerife.</t>
  </si>
  <si>
    <t>ALOJADOS POR MUNICIPIO TURÍSTICO Y TIPOLOGÍA DE ESTABLECIMIENTO</t>
  </si>
  <si>
    <t>MUNICIPIO</t>
  </si>
  <si>
    <t>%/s total</t>
  </si>
  <si>
    <t>var. interanual</t>
  </si>
  <si>
    <t>TENERIFE</t>
  </si>
  <si>
    <t>Alojados Totales</t>
  </si>
  <si>
    <t>Alojados Hoteleros</t>
  </si>
  <si>
    <t>Alojados Extrahoteleros</t>
  </si>
  <si>
    <t>ADEJE</t>
  </si>
  <si>
    <t>ARONA</t>
  </si>
  <si>
    <t>PUERTO DE LA CRUZ</t>
  </si>
  <si>
    <t>SANTA CRUZ</t>
  </si>
  <si>
    <t>FUENTE: Desarrollo Económico, Cabildo Insular de Tenerife. ELABORACIÓN: Turismo de Tenerife</t>
  </si>
  <si>
    <t>Tabla</t>
  </si>
  <si>
    <t>TURISMO ALOJADO EN ADEJE SEGÚN TIPOLOGÍA Y CATEGORÍA DE ESTABLECIMIENTO</t>
  </si>
  <si>
    <t>TURISMO ALOJADO EN ARONA SEGÚN TIPOLOGÍA Y CATEGORÍA DE ESTABLECIMIENTO</t>
  </si>
  <si>
    <t>CATEGORÍAS</t>
  </si>
  <si>
    <t>TOTAL CATEGORÍAS</t>
  </si>
  <si>
    <t>Total Alojados</t>
  </si>
  <si>
    <t>CATEGORÍA HOTELERA</t>
  </si>
  <si>
    <t>Hotelera</t>
  </si>
  <si>
    <t>5*</t>
  </si>
  <si>
    <t>4*</t>
  </si>
  <si>
    <t>4* y 5*</t>
  </si>
  <si>
    <t>3*</t>
  </si>
  <si>
    <t>1* y 2*</t>
  </si>
  <si>
    <t>CATEGORÍA EXTRAHOTELERA</t>
  </si>
  <si>
    <t>Extrahotelera</t>
  </si>
  <si>
    <t xml:space="preserve">FUENTE: Desarrollo Económico, Cabildo Insular de Tenerife. ELABORACIÓN: Turismo de Tenerife </t>
  </si>
  <si>
    <t>TURISMO ALOJADO EN PUERTO DE LA CRUZ SEGÚN TIPOLOGÍA Y CATEGORÍA DE ESTABLECIMIENTO</t>
  </si>
  <si>
    <t>TURISMO ALOJADO EN SANTA CRUZ SEGÚN TIPOLOGÍA Y CATEGORÍA DE ESTABLECIMIENTO</t>
  </si>
  <si>
    <t>2*</t>
  </si>
  <si>
    <t>1*</t>
  </si>
  <si>
    <t>TURISMO ALOJADO EN TENERIFE SEGÚN TIPOLOGÍA Y CATEGORÍA DE ESTABLECIMIENTO</t>
  </si>
  <si>
    <t>PERNOCTACIONES DE LOS TURISTAS ALOJADOS EN TENERIFE POR MUNICIPIO TURÍSTICO</t>
  </si>
  <si>
    <t>Pernoct.</t>
  </si>
  <si>
    <t>PERNOCTACIONES POR MUNICIPIO TURÍSTICO Y TIPOLOGÍA DE ESTABLECIMIENTO</t>
  </si>
  <si>
    <t>Pernoctaciones Totales</t>
  </si>
  <si>
    <t>Pernoctaciones Hoteleras</t>
  </si>
  <si>
    <t>Pernoctaciones Extrahoteleras</t>
  </si>
  <si>
    <t>-</t>
  </si>
  <si>
    <t>PERNOCTACIONES EN ADEJE SEGÚN TIPOLOGÍA Y CATEGORÍA DE ESTABLECIMIENTO</t>
  </si>
  <si>
    <t>PERNOCTACIONES EN ARONA SEGÚN TIPOLOGÍA Y CATEGORÍA DE ESTABLECIMIENTO</t>
  </si>
  <si>
    <t>Total Pernoctaciones</t>
  </si>
  <si>
    <t>PERNOCTACIONES EN PUERTO DE LA CRUZ SEGÚN TIPOLOGÍA Y CATEGORÍA DE ESTABLECIMIENTO</t>
  </si>
  <si>
    <t>PERNOCTACIONES EN SANTA CRUZ SEGÚN TIPOLOGÍA Y CATEGORÍA DE ESTABLECIMIENTO</t>
  </si>
  <si>
    <t>PERNOCTACIONES EN TENERIFE SEGÚN TIPOLOGÍA Y CATEGORÍA DE ESTABLECIMIENTO</t>
  </si>
  <si>
    <t xml:space="preserve">ÍNDICES DE OCUPACIÓN EN TENERIFE POR MUNICIPIO TURÍSTICO </t>
  </si>
  <si>
    <t>Ocupación</t>
  </si>
  <si>
    <t>ÍNDICES DE OCUPACIÓN POR MUNICIPIO TURÍSTICO Y TIPOLOGÍA DE ESTABLECIMIENTO (%)</t>
  </si>
  <si>
    <t>Var. interanual</t>
  </si>
  <si>
    <t>Total</t>
  </si>
  <si>
    <t>INDICES DE OCUPACIÓN EN ALOJAMIENTO DE ADEJE SEGÚN TIPOLOGÍA Y CATEGORÍA DE ESTABLECIMIENTO</t>
  </si>
  <si>
    <t>INDICES DE OCUPACIÓN EN ALOJAMIENTO DE ARONA SEGÚN TIPOLOGÍA Y CATEGORÍA DE ESTABLECIMIENTO</t>
  </si>
  <si>
    <t>Indice de ocupación total</t>
  </si>
  <si>
    <t>5*- 4*</t>
  </si>
  <si>
    <t xml:space="preserve">FUENTE: Desarrollo Económico, Cabildo Insular de Tenerife. 
ELABORACIÓN: Turismo de Tenerife </t>
  </si>
  <si>
    <t>INDICES DE OCUPACIÓN EN ALOJAMIENTO DE PUERTO DE LA CRUZ SEGÚN TIPOLOGÍA Y CATEGORÍA DE ESTABLECIMIENTO</t>
  </si>
  <si>
    <t>INDICES DE OCUPACIÓN EN ALOJAMIENTO DE SANTA CRUZ SEGÚN TIPOLOGÍA Y CATEGORÍA DE ESTABLECIMIENTO</t>
  </si>
  <si>
    <t>INDICES DE OCUPACIÓN EN ALOJAMIENTO DE TENERIFE SEGÚN TIPOLOGÍA Y CATEGORÍA DE ESTABLECIMIENTO</t>
  </si>
  <si>
    <t xml:space="preserve">ESTANCIA MEDIA EN TENERIFE POR MUNICIPIO TURÍSTICO </t>
  </si>
  <si>
    <t>Estancia media</t>
  </si>
  <si>
    <t>Dif. Interanual</t>
  </si>
  <si>
    <t>ESTANCIAS MEDIAS POR MUNICIPIO TURÍSTICO Y TIPOLOGÍA DE ESTABLECIMIENTO</t>
  </si>
  <si>
    <t>Dif. interanual</t>
  </si>
  <si>
    <t>Estancia Media Total</t>
  </si>
  <si>
    <t>Estancia Media Hotelera</t>
  </si>
  <si>
    <t>Estancia Media Extrahotelera</t>
  </si>
  <si>
    <t>FUENTE:Desarrollo Económico, Cabildo Insular de Tenerife.  
ELABORACIÓN: Turismo de Tenerife</t>
  </si>
  <si>
    <t>ESTANCIA MEDIA DE LOS TURISTAS ALOJADOS EN ADEJE SEGÚN TIPOLOGÍA Y CATEGORÍA DE ESTABLECIMIENTO</t>
  </si>
  <si>
    <t>ESTANCIA MEDIA DE LOS TURISTAS ALOJADOS EN  ARONA SEGÚN TIPOLOGÍA Y CATEGORÍA DE ESTABLECIMIENTO</t>
  </si>
  <si>
    <t>diferencia interanual</t>
  </si>
  <si>
    <t>Estancia media total</t>
  </si>
  <si>
    <t>ESTANCIA MEDIA DE LOS TURISTAS ALOJADOS EN  PUERTO DE LA CRUZ SEGÚN TIPOLOGÍA Y CATEGORÍA DE ESTABLECIMIENTO</t>
  </si>
  <si>
    <t>ESTANCIA MEDIA DE LOS TURISTAS ALOJADOS EN  SANTA CRUZ SEGÚN TIPOLOGÍA Y CATEGORÍA DE ESTABLECIMIENTO</t>
  </si>
  <si>
    <t>ESTANCIA MEDIA DE LOS TURISTAS ALOJADOS EN TENERIFE SEGÚN TIPOLOGÍA Y CATEGORÍA DE ESTABLECIMIENTO</t>
  </si>
  <si>
    <t>TURISTAS ALOJADOS POR NACIONALIDADES SEGÚN MUNICIPIO TURÍSTICO</t>
  </si>
  <si>
    <t>NACIONALIDAD</t>
  </si>
  <si>
    <t>Reino Unido</t>
  </si>
  <si>
    <t>España</t>
  </si>
  <si>
    <t>Alemania</t>
  </si>
  <si>
    <t>Países Nórdicos</t>
  </si>
  <si>
    <t>Suecia</t>
  </si>
  <si>
    <t>Noruega</t>
  </si>
  <si>
    <t>Finlandia</t>
  </si>
  <si>
    <t>Dinamarca</t>
  </si>
  <si>
    <t>Rusia</t>
  </si>
  <si>
    <t>Holanda</t>
  </si>
  <si>
    <t>Francia</t>
  </si>
  <si>
    <t>Bélgica</t>
  </si>
  <si>
    <t>Países del Este</t>
  </si>
  <si>
    <t>Italia</t>
  </si>
  <si>
    <t>Irlanda</t>
  </si>
  <si>
    <t>Suiza</t>
  </si>
  <si>
    <t>Austria</t>
  </si>
  <si>
    <t>Resto de Europa</t>
  </si>
  <si>
    <t>Usa</t>
  </si>
  <si>
    <t>Resto de América</t>
  </si>
  <si>
    <t>Resto del Mundo</t>
  </si>
  <si>
    <t>Total turismo extranjero</t>
  </si>
  <si>
    <t>FUENTE: Desarrollo Económico, Cabildo Insular de Tenerife.  ELABORACIÓN: Turismo de Tenerife</t>
  </si>
  <si>
    <t>EVOLUCIÓN DEL NÚMERO TURISTAS ALOJADOS POR NACIONALIDADES SEGÚN MUNICIPIO TURÍSTICO</t>
  </si>
  <si>
    <t>DISTRIBUCIÓN DE TURISTAS ALOJADOS POR NACIONALIDADES SEGÚN ZONAS TURÍSTICAS</t>
  </si>
  <si>
    <t>PLAZAS ALOJATIVAS ESTIMADAS SEGÚN ZONAS TURÍSTICAS Y TIPOLOGÍAS (*)</t>
  </si>
  <si>
    <t>%/s total zona</t>
  </si>
  <si>
    <t>TOTAL ZONAS</t>
  </si>
  <si>
    <t>Total plazas</t>
  </si>
  <si>
    <t>Hoteleras</t>
  </si>
  <si>
    <t>Extrahoteleras</t>
  </si>
  <si>
    <t>ZONA 1</t>
  </si>
  <si>
    <t>ZONA 2</t>
  </si>
  <si>
    <t>ZONA 3</t>
  </si>
  <si>
    <t>ZONA 4</t>
  </si>
  <si>
    <t>*Los Datos relativos a plazas son una estimación y no debe ser tomada como cifra de plazas autorizadas.
ZONA 1: S/C de Tenerife. ZONA 2: La Laguna, Bajamar, Punta del Hidalgo, Tacoronte
ZONA 3: Puerto de La Cruz y Resto del Norte. ZONA 4: Sur
FUENTE: Desarrollo Económico, Cabildo Insular de Tenerife. ELABORACIÓN: Turismo de Tenerife</t>
  </si>
  <si>
    <t>PLAZAS ALOJATIVAS ESTIMADAS EN ADEJE SEGÚN TIPOLOGÍA Y CATEGORÍA (*)</t>
  </si>
  <si>
    <t>TOTAL PLAZAS</t>
  </si>
  <si>
    <t>HOTELERAS</t>
  </si>
  <si>
    <t>5 estrellas</t>
  </si>
  <si>
    <t>4 estrellas</t>
  </si>
  <si>
    <t>3 estrellas</t>
  </si>
  <si>
    <t>1 Y 2 estrellas</t>
  </si>
  <si>
    <t>EXTRAHOTELERAS</t>
  </si>
  <si>
    <t>*Los Datos relativos a plazas son una estimación y no debe ser tomada como cifra de plazas autorizadas.
FUENTE: Desarrollo Económico, Cabildo Insular de Tenerife. ELABORACIÓN: Turismo de Tenerife</t>
  </si>
  <si>
    <t>Gráfica 1</t>
  </si>
  <si>
    <t>Gráfica 2</t>
  </si>
  <si>
    <t>PLAZAS ALOJATIVAS ESTIMADAS EN ARONA SEGÚN TIPOLOGÍA Y CATEGORÍA (*)</t>
  </si>
  <si>
    <t>5 y 4 estrellas</t>
  </si>
  <si>
    <t>1 y 2 estrellas</t>
  </si>
  <si>
    <t>PLAZAS ALOJATIVAS ESTIMADAS EN PUERTO DE LA CRUZ SEGÚN TIPOLOGÍA Y CATEGORÍA (*)</t>
  </si>
  <si>
    <t>4 y 5 estrellas</t>
  </si>
  <si>
    <t>PLAZAS ALOJATIVAS ESTIMADAS EN SANTA CRUZ SEGÚN TIPOLOGÍA Y CATEGORÍA (*)</t>
  </si>
  <si>
    <t>2 estrellas</t>
  </si>
  <si>
    <t>1 estrellas</t>
  </si>
  <si>
    <t>PLAZAS ALOJATIVAS ESTIMADAS EN TENERIFE SEGÚN TIPOLOGÍA Y CATEGORÍA (*)</t>
  </si>
  <si>
    <t>1 estrella</t>
  </si>
  <si>
    <t>PLAZAS TURISTICAS AUTORIZADAS SEGÚN TIPOLOGÍA DEL ESTABLECIMIENTO.
Municipios e Isla</t>
  </si>
  <si>
    <t>Municipio</t>
  </si>
  <si>
    <t>Total Plazas</t>
  </si>
  <si>
    <t>Apartamentos</t>
  </si>
  <si>
    <t>Hoteles Rurales</t>
  </si>
  <si>
    <t>Casas Rurales</t>
  </si>
  <si>
    <t>Arafo</t>
  </si>
  <si>
    <t>Arico</t>
  </si>
  <si>
    <t>Buena Vista del Norte</t>
  </si>
  <si>
    <t>Candelaria</t>
  </si>
  <si>
    <t>Fasnia</t>
  </si>
  <si>
    <t>Garachico</t>
  </si>
  <si>
    <t>Granadilla de Abona</t>
  </si>
  <si>
    <t>La Guancha</t>
  </si>
  <si>
    <t>Guia de Isora</t>
  </si>
  <si>
    <t>Güimar</t>
  </si>
  <si>
    <t>Icod de los Vinos</t>
  </si>
  <si>
    <t>La Laguana</t>
  </si>
  <si>
    <t>La Matanza de Acentejo</t>
  </si>
  <si>
    <t>La Orotava</t>
  </si>
  <si>
    <t>Realejos (Los)</t>
  </si>
  <si>
    <t>Rosario (El)</t>
  </si>
  <si>
    <t>San Juan de la Rambla</t>
  </si>
  <si>
    <t>San Miguel de Abona</t>
  </si>
  <si>
    <t>Santa Cruz de Tenerife</t>
  </si>
  <si>
    <t>Santa Ursula</t>
  </si>
  <si>
    <t>Santiago del Teide</t>
  </si>
  <si>
    <t>Sausal (El)</t>
  </si>
  <si>
    <t>Silos (Los)</t>
  </si>
  <si>
    <t>Tacoronte</t>
  </si>
  <si>
    <t>Tanque (El)</t>
  </si>
  <si>
    <t>Tegueste</t>
  </si>
  <si>
    <t>La Victoria de Acentejo</t>
  </si>
  <si>
    <t>Vilaflor</t>
  </si>
  <si>
    <t>Total Tenerife</t>
  </si>
  <si>
    <t xml:space="preserve">FUENTE: Policía Turística. Cabildo Insular de Tenerife. ELABORACIÓN: Turismo de Tenerife </t>
  </si>
  <si>
    <t>PLAZAS TURÍSTICAS AUTORIZADAS* SEGÚN TIPOLOGÍA  DEL ESTABLECIMIENTO. 
Distribución por Municipios</t>
  </si>
  <si>
    <t>Hoteleros</t>
  </si>
  <si>
    <t>cuota s/total insular</t>
  </si>
  <si>
    <t>Buenavista del Norte</t>
  </si>
  <si>
    <t>Guancha (La)</t>
  </si>
  <si>
    <t>Guía de Isora</t>
  </si>
  <si>
    <t>Güímar</t>
  </si>
  <si>
    <t>Laguna (La)</t>
  </si>
  <si>
    <t>Matanza de Acentejo (La)</t>
  </si>
  <si>
    <t>Orotava (La)</t>
  </si>
  <si>
    <t>Santa Cruz De Tenerife</t>
  </si>
  <si>
    <t>Sauzal (El)</t>
  </si>
  <si>
    <t>Victoria de Acentejo (La)</t>
  </si>
  <si>
    <t>Total Isla</t>
  </si>
  <si>
    <t xml:space="preserve">(*) Plazas Autorizadas conforme a Policía Turística.
FUENTE: Policía Turística. Cabildo Insular de Tenerife. ELABORACIÓN: Turismo de Tenerife </t>
  </si>
  <si>
    <t xml:space="preserve"> </t>
  </si>
  <si>
    <t xml:space="preserve">DISTRIBUCIÓN DE LAS PLAZAS TURÍSTICAS AUTORIZADAS EN ADEJE SEGÚN TIPOLOGÍA Y CATEGORÍA </t>
  </si>
  <si>
    <t xml:space="preserve">DISTRIBUCIÓN DE LAS PLAZAS TURÍSTICAS AUTORIZADAS EN ARONA SEGÚN TIPOLOGÍA Y CATEGORÍA </t>
  </si>
  <si>
    <t>1 Estrellas</t>
  </si>
  <si>
    <t>2 Estrellas</t>
  </si>
  <si>
    <t>3 Estrellas</t>
  </si>
  <si>
    <t>4 Estrellas</t>
  </si>
  <si>
    <t>5 Estrellas</t>
  </si>
  <si>
    <t>5 Estrellas lujo</t>
  </si>
  <si>
    <t>5 Estrellas gran lujo</t>
  </si>
  <si>
    <t>Categoría única</t>
  </si>
  <si>
    <t>1 Llave</t>
  </si>
  <si>
    <t>2 Llaves</t>
  </si>
  <si>
    <t>3 Llaves</t>
  </si>
  <si>
    <t>5 Llaves</t>
  </si>
  <si>
    <t>Sin dato</t>
  </si>
  <si>
    <t>Hotel Rural</t>
  </si>
  <si>
    <t>1 Palmera</t>
  </si>
  <si>
    <t>2 Palmeras</t>
  </si>
  <si>
    <t>Casa Rural</t>
  </si>
  <si>
    <t>Conjunto inmueble</t>
  </si>
  <si>
    <t>Compartido con propietarios</t>
  </si>
  <si>
    <t>Exclusivo</t>
  </si>
  <si>
    <t>Compartido con usuarios</t>
  </si>
  <si>
    <t xml:space="preserve">(*) Plazas Autorizadas conforme a Policía Turística 
FUENTE: Policía Turística. Cabildo Insular de Tenerife.
ELABORACIÓN: Turismo de Tenerife </t>
  </si>
  <si>
    <t xml:space="preserve">DISTRIBUCIÓN DE LAS PLAZAS TURÍSTICAS AUTORIZADAS EN PUERTO DE LA CRUZ SEGÚN TIPOLOGÍA Y CATEGORÍA </t>
  </si>
  <si>
    <t xml:space="preserve">DISTRIBUCIÓN DE LAS PLAZAS TURÍSTICAS AUTORIZADAS EN SANTA CRUZ SEGÚN TIPOLOGÍA Y CATEGORÍA </t>
  </si>
  <si>
    <t xml:space="preserve">DISTRIBUCIÓN DE LAS PLAZAS TURÍSTICAS AUTORIZADAS EN TENERIFE SEGÚN TIPOLOGÍA Y CATEGORÍA </t>
  </si>
  <si>
    <t>TOTAL</t>
  </si>
  <si>
    <t>Bares</t>
  </si>
  <si>
    <t>Extrahoteleros</t>
  </si>
  <si>
    <t>Cafeterías</t>
  </si>
  <si>
    <t>ZONA SUR</t>
  </si>
  <si>
    <t>Restaurantes</t>
  </si>
  <si>
    <t>Gran Canaria</t>
  </si>
  <si>
    <t>Fuerteventura</t>
  </si>
  <si>
    <t>Lanzarote</t>
  </si>
  <si>
    <t>La Palma</t>
  </si>
  <si>
    <t>Canarias</t>
  </si>
  <si>
    <t>TOTAL TURISMO ALOJADO</t>
  </si>
  <si>
    <t>Zona SUR</t>
  </si>
  <si>
    <t>ALOJADOS HOTELEROS</t>
  </si>
  <si>
    <t>ALOJADOS EXTRAHOTELEROS</t>
  </si>
  <si>
    <t>Mes</t>
  </si>
  <si>
    <t>enero 2014</t>
  </si>
  <si>
    <t>enero 2013</t>
  </si>
  <si>
    <t>I semestre 2013</t>
  </si>
  <si>
    <t>I semestre 2014</t>
  </si>
  <si>
    <t>II semestre 2013</t>
  </si>
  <si>
    <t>II semestre 2014</t>
  </si>
  <si>
    <t>indicar mes para plazas autorizadas</t>
  </si>
  <si>
    <t>año en 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</si>
</sst>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0.0%"/>
    <numFmt numFmtId="165" formatCode="#,##0_)"/>
    <numFmt numFmtId="166" formatCode="#,##0.0"/>
    <numFmt numFmtId="167" formatCode="#,##0.00_)"/>
    <numFmt numFmtId="168" formatCode="#,##0.0_)"/>
    <numFmt numFmtId="169" formatCode="_-* #,##0.00\ [$€-1]_-;\-* #,##0.00\ [$€-1]_-;_-* &quot;-&quot;??\ [$€-1]_-"/>
    <numFmt numFmtId="170" formatCode="#,#00"/>
    <numFmt numFmtId="171" formatCode="_-* #,##0\ _p_t_a_-;\-* #,##0\ _p_t_a_-;_-* &quot;-&quot;\ _p_t_a_-;_-@_-"/>
    <numFmt numFmtId="172" formatCode="\$#,#00"/>
    <numFmt numFmtId="173" formatCode="\$#,"/>
    <numFmt numFmtId="174" formatCode="#.##000"/>
    <numFmt numFmtId="175" formatCode="#.##0,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sz val="14"/>
      <color theme="1" tint="0.249977111117893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sz val="10"/>
      <color indexed="8"/>
      <name val="MS Sans Serif"/>
      <family val="2"/>
    </font>
    <font>
      <b/>
      <sz val="12"/>
      <color theme="0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u/>
      <sz val="7.5"/>
      <color indexed="12"/>
      <name val="Arial"/>
      <family val="2"/>
    </font>
    <font>
      <b/>
      <sz val="12"/>
      <color theme="3" tint="-0.249977111117893"/>
      <name val="Arial"/>
      <family val="2"/>
    </font>
    <font>
      <sz val="8"/>
      <color theme="1" tint="0.249977111117893"/>
      <name val="Calibri"/>
      <family val="2"/>
      <scheme val="minor"/>
    </font>
    <font>
      <b/>
      <sz val="12"/>
      <color theme="1" tint="0.249977111117893"/>
      <name val="Arial"/>
      <family val="2"/>
    </font>
    <font>
      <b/>
      <sz val="20"/>
      <color indexed="10"/>
      <name val="Arial"/>
      <family val="2"/>
    </font>
    <font>
      <sz val="10"/>
      <color theme="3" tint="-0.249977111117893"/>
      <name val="Calibri"/>
      <family val="2"/>
      <scheme val="minor"/>
    </font>
    <font>
      <sz val="10"/>
      <color theme="1" tint="0.249977111117893"/>
      <name val="Arial"/>
      <family val="2"/>
    </font>
    <font>
      <b/>
      <sz val="12"/>
      <color indexed="9"/>
      <name val="Calibri"/>
      <family val="2"/>
      <scheme val="minor"/>
    </font>
    <font>
      <i/>
      <sz val="8"/>
      <name val="Arial"/>
      <family val="2"/>
    </font>
    <font>
      <sz val="9"/>
      <name val="Arial"/>
      <family val="2"/>
    </font>
    <font>
      <b/>
      <sz val="10"/>
      <color theme="3" tint="-0.249977111117893"/>
      <name val="Calibri"/>
      <family val="2"/>
      <scheme val="minor"/>
    </font>
    <font>
      <b/>
      <i/>
      <sz val="10"/>
      <color theme="3" tint="-0.249977111117893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9"/>
      <name val="Arial"/>
      <family val="2"/>
    </font>
    <font>
      <sz val="7"/>
      <color theme="1" tint="0.249977111117893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14996795556505021"/>
      </patternFill>
    </fill>
    <fill>
      <patternFill patternType="solid">
        <fgColor theme="0" tint="-0.14999847407452621"/>
        <bgColor theme="0" tint="-0.14996795556505021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</borders>
  <cellStyleXfs count="187">
    <xf numFmtId="0" fontId="0" fillId="0" borderId="0"/>
    <xf numFmtId="9" fontId="1" fillId="0" borderId="0" applyFont="0" applyFill="0" applyBorder="0" applyAlignment="0" applyProtection="0"/>
    <xf numFmtId="1" fontId="2" fillId="0" borderId="0">
      <alignment vertical="center"/>
    </xf>
    <xf numFmtId="0" fontId="13" fillId="0" borderId="0" applyNumberFormat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Protection="0">
      <alignment vertical="center"/>
    </xf>
    <xf numFmtId="0" fontId="13" fillId="0" borderId="0"/>
    <xf numFmtId="0" fontId="13" fillId="0" borderId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1" fontId="39" fillId="0" borderId="0">
      <protection locked="0"/>
    </xf>
    <xf numFmtId="1" fontId="39" fillId="0" borderId="0">
      <protection locked="0"/>
    </xf>
    <xf numFmtId="0" fontId="40" fillId="32" borderId="11" applyNumberFormat="0" applyAlignment="0" applyProtection="0"/>
    <xf numFmtId="0" fontId="40" fillId="32" borderId="11" applyNumberFormat="0" applyAlignment="0" applyProtection="0"/>
    <xf numFmtId="0" fontId="40" fillId="32" borderId="11" applyNumberFormat="0" applyAlignment="0" applyProtection="0"/>
    <xf numFmtId="0" fontId="40" fillId="32" borderId="11" applyNumberFormat="0" applyAlignment="0" applyProtection="0"/>
    <xf numFmtId="0" fontId="41" fillId="33" borderId="12" applyNumberFormat="0" applyAlignment="0" applyProtection="0"/>
    <xf numFmtId="0" fontId="41" fillId="33" borderId="12" applyNumberFormat="0" applyAlignment="0" applyProtection="0"/>
    <xf numFmtId="0" fontId="41" fillId="33" borderId="12" applyNumberFormat="0" applyAlignment="0" applyProtection="0"/>
    <xf numFmtId="0" fontId="41" fillId="33" borderId="12" applyNumberFormat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44" fillId="23" borderId="11" applyNumberFormat="0" applyAlignment="0" applyProtection="0"/>
    <xf numFmtId="0" fontId="44" fillId="23" borderId="11" applyNumberFormat="0" applyAlignment="0" applyProtection="0"/>
    <xf numFmtId="0" fontId="44" fillId="23" borderId="11" applyNumberFormat="0" applyAlignment="0" applyProtection="0"/>
    <xf numFmtId="0" fontId="44" fillId="23" borderId="11" applyNumberFormat="0" applyAlignment="0" applyProtection="0"/>
    <xf numFmtId="0" fontId="2" fillId="0" borderId="0"/>
    <xf numFmtId="169" fontId="2" fillId="0" borderId="0" applyFont="0" applyFill="0" applyBorder="0" applyAlignment="0" applyProtection="0">
      <alignment vertical="center"/>
    </xf>
    <xf numFmtId="1" fontId="45" fillId="0" borderId="0">
      <protection locked="0"/>
    </xf>
    <xf numFmtId="170" fontId="45" fillId="0" borderId="0">
      <protection locked="0"/>
    </xf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171" fontId="2" fillId="0" borderId="0" applyFont="0" applyFill="0" applyBorder="0" applyAlignment="0" applyProtection="0"/>
    <xf numFmtId="172" fontId="45" fillId="0" borderId="0">
      <protection locked="0"/>
    </xf>
    <xf numFmtId="173" fontId="45" fillId="0" borderId="0">
      <protection locked="0"/>
    </xf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0" fontId="47" fillId="38" borderId="0" applyNumberFormat="0" applyBorder="0" applyAlignment="0" applyProtection="0"/>
    <xf numFmtId="1" fontId="2" fillId="0" borderId="0">
      <alignment vertical="center"/>
    </xf>
    <xf numFmtId="3" fontId="2" fillId="0" borderId="0">
      <alignment vertical="center"/>
    </xf>
    <xf numFmtId="3" fontId="2" fillId="0" borderId="0">
      <alignment vertical="center"/>
    </xf>
    <xf numFmtId="0" fontId="2" fillId="39" borderId="14" applyNumberFormat="0" applyFont="0" applyAlignment="0" applyProtection="0"/>
    <xf numFmtId="0" fontId="2" fillId="39" borderId="14" applyNumberFormat="0" applyFont="0" applyAlignment="0" applyProtection="0"/>
    <xf numFmtId="0" fontId="2" fillId="39" borderId="14" applyNumberFormat="0" applyFont="0" applyAlignment="0" applyProtection="0"/>
    <xf numFmtId="0" fontId="2" fillId="39" borderId="14" applyNumberFormat="0" applyFont="0" applyAlignment="0" applyProtection="0"/>
    <xf numFmtId="9" fontId="2" fillId="0" borderId="0" applyFont="0" applyFill="0" applyBorder="0" applyProtection="0">
      <alignment vertical="center"/>
    </xf>
    <xf numFmtId="174" fontId="45" fillId="0" borderId="0">
      <protection locked="0"/>
    </xf>
    <xf numFmtId="175" fontId="45" fillId="0" borderId="0">
      <protection locked="0"/>
    </xf>
    <xf numFmtId="0" fontId="48" fillId="32" borderId="15" applyNumberFormat="0" applyAlignment="0" applyProtection="0"/>
    <xf numFmtId="0" fontId="48" fillId="32" borderId="15" applyNumberFormat="0" applyAlignment="0" applyProtection="0"/>
    <xf numFmtId="0" fontId="48" fillId="32" borderId="15" applyNumberFormat="0" applyAlignment="0" applyProtection="0"/>
    <xf numFmtId="0" fontId="48" fillId="32" borderId="15" applyNumberFormat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16" applyNumberFormat="0" applyFill="0" applyAlignment="0" applyProtection="0"/>
    <xf numFmtId="0" fontId="51" fillId="0" borderId="16" applyNumberFormat="0" applyFill="0" applyAlignment="0" applyProtection="0"/>
    <xf numFmtId="0" fontId="51" fillId="0" borderId="16" applyNumberFormat="0" applyFill="0" applyAlignment="0" applyProtection="0"/>
    <xf numFmtId="0" fontId="51" fillId="0" borderId="16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" fontId="45" fillId="0" borderId="19">
      <protection locked="0"/>
    </xf>
    <xf numFmtId="1" fontId="45" fillId="0" borderId="19">
      <protection locked="0"/>
    </xf>
    <xf numFmtId="1" fontId="45" fillId="0" borderId="19">
      <protection locked="0"/>
    </xf>
    <xf numFmtId="1" fontId="45" fillId="0" borderId="19">
      <protection locked="0"/>
    </xf>
  </cellStyleXfs>
  <cellXfs count="261">
    <xf numFmtId="0" fontId="0" fillId="0" borderId="0" xfId="0"/>
    <xf numFmtId="1" fontId="2" fillId="2" borderId="0" xfId="2" applyFill="1">
      <alignment vertical="center"/>
    </xf>
    <xf numFmtId="1" fontId="2" fillId="0" borderId="0" xfId="2">
      <alignment vertical="center"/>
    </xf>
    <xf numFmtId="1" fontId="3" fillId="2" borderId="0" xfId="2" applyFont="1" applyFill="1">
      <alignment vertical="center"/>
    </xf>
    <xf numFmtId="1" fontId="4" fillId="3" borderId="0" xfId="2" applyFont="1" applyFill="1" applyAlignment="1">
      <alignment horizontal="center" vertical="center"/>
    </xf>
    <xf numFmtId="1" fontId="4" fillId="2" borderId="0" xfId="2" applyFont="1" applyFill="1" applyAlignment="1">
      <alignment horizontal="center" vertical="center"/>
    </xf>
    <xf numFmtId="1" fontId="5" fillId="4" borderId="0" xfId="2" applyFont="1" applyFill="1" applyAlignment="1">
      <alignment horizontal="left" vertical="center"/>
    </xf>
    <xf numFmtId="1" fontId="6" fillId="4" borderId="0" xfId="2" applyFont="1" applyFill="1">
      <alignment vertical="center"/>
    </xf>
    <xf numFmtId="1" fontId="7" fillId="2" borderId="0" xfId="2" applyFont="1" applyFill="1" applyAlignment="1">
      <alignment horizontal="left" vertical="center" indent="1"/>
    </xf>
    <xf numFmtId="1" fontId="3" fillId="4" borderId="0" xfId="2" applyFont="1" applyFill="1">
      <alignment vertical="center"/>
    </xf>
    <xf numFmtId="1" fontId="8" fillId="2" borderId="0" xfId="2" applyFont="1" applyFill="1" applyAlignment="1">
      <alignment horizontal="left" vertical="center" indent="1"/>
    </xf>
    <xf numFmtId="1" fontId="9" fillId="2" borderId="0" xfId="2" applyFont="1" applyFill="1" applyAlignment="1">
      <alignment horizontal="left" vertical="center" indent="8"/>
    </xf>
    <xf numFmtId="1" fontId="2" fillId="0" borderId="0" xfId="2" applyProtection="1">
      <alignment vertical="center"/>
      <protection hidden="1"/>
    </xf>
    <xf numFmtId="1" fontId="3" fillId="0" borderId="0" xfId="2" applyFont="1">
      <alignment vertical="center"/>
    </xf>
    <xf numFmtId="1" fontId="10" fillId="5" borderId="0" xfId="2" applyFont="1" applyFill="1" applyAlignment="1">
      <alignment horizontal="center" vertical="center"/>
    </xf>
    <xf numFmtId="1" fontId="11" fillId="0" borderId="0" xfId="2" applyFont="1">
      <alignment vertical="center"/>
    </xf>
    <xf numFmtId="3" fontId="14" fillId="3" borderId="0" xfId="3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/>
    </xf>
    <xf numFmtId="0" fontId="16" fillId="7" borderId="0" xfId="0" applyFont="1" applyFill="1" applyBorder="1" applyAlignment="1">
      <alignment horizontal="center" vertical="center" wrapText="1"/>
    </xf>
    <xf numFmtId="0" fontId="16" fillId="8" borderId="0" xfId="0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16" fillId="7" borderId="0" xfId="0" applyFont="1" applyFill="1" applyBorder="1" applyAlignment="1">
      <alignment horizontal="center" vertical="center" wrapText="1"/>
    </xf>
    <xf numFmtId="0" fontId="16" fillId="8" borderId="0" xfId="0" applyFont="1" applyFill="1" applyBorder="1" applyAlignment="1">
      <alignment horizontal="center" vertical="center" wrapText="1"/>
    </xf>
    <xf numFmtId="0" fontId="16" fillId="9" borderId="0" xfId="0" applyFont="1" applyFill="1" applyBorder="1" applyAlignment="1">
      <alignment horizontal="right"/>
    </xf>
    <xf numFmtId="3" fontId="15" fillId="0" borderId="0" xfId="0" applyNumberFormat="1" applyFont="1" applyBorder="1"/>
    <xf numFmtId="164" fontId="15" fillId="0" borderId="0" xfId="1" applyNumberFormat="1" applyFont="1" applyBorder="1"/>
    <xf numFmtId="3" fontId="15" fillId="6" borderId="0" xfId="0" applyNumberFormat="1" applyFont="1" applyFill="1" applyBorder="1"/>
    <xf numFmtId="164" fontId="15" fillId="6" borderId="0" xfId="1" applyNumberFormat="1" applyFont="1" applyFill="1" applyBorder="1"/>
    <xf numFmtId="3" fontId="0" fillId="0" borderId="0" xfId="0" applyNumberFormat="1"/>
    <xf numFmtId="1" fontId="16" fillId="4" borderId="0" xfId="0" applyNumberFormat="1" applyFont="1" applyFill="1" applyBorder="1" applyAlignment="1">
      <alignment horizontal="center" vertical="center" wrapText="1"/>
    </xf>
    <xf numFmtId="3" fontId="15" fillId="4" borderId="0" xfId="0" applyNumberFormat="1" applyFont="1" applyFill="1" applyBorder="1" applyAlignment="1">
      <alignment horizontal="right" vertical="center"/>
    </xf>
    <xf numFmtId="164" fontId="15" fillId="4" borderId="0" xfId="1" applyNumberFormat="1" applyFont="1" applyFill="1" applyBorder="1" applyAlignment="1">
      <alignment horizontal="right" vertical="center"/>
    </xf>
    <xf numFmtId="3" fontId="15" fillId="4" borderId="0" xfId="0" applyNumberFormat="1" applyFont="1" applyFill="1" applyBorder="1" applyAlignment="1">
      <alignment vertical="center"/>
    </xf>
    <xf numFmtId="164" fontId="15" fillId="4" borderId="0" xfId="0" applyNumberFormat="1" applyFont="1" applyFill="1" applyBorder="1" applyAlignment="1">
      <alignment vertical="center"/>
    </xf>
    <xf numFmtId="0" fontId="16" fillId="10" borderId="0" xfId="0" applyFont="1" applyFill="1" applyBorder="1" applyAlignment="1">
      <alignment horizontal="left" vertical="center" wrapText="1"/>
    </xf>
    <xf numFmtId="3" fontId="15" fillId="10" borderId="0" xfId="0" applyNumberFormat="1" applyFont="1" applyFill="1" applyBorder="1"/>
    <xf numFmtId="164" fontId="15" fillId="10" borderId="0" xfId="1" applyNumberFormat="1" applyFont="1" applyFill="1" applyBorder="1"/>
    <xf numFmtId="0" fontId="16" fillId="11" borderId="0" xfId="0" applyFont="1" applyFill="1" applyBorder="1" applyAlignment="1">
      <alignment horizontal="left" vertical="center" wrapText="1"/>
    </xf>
    <xf numFmtId="3" fontId="15" fillId="11" borderId="0" xfId="0" applyNumberFormat="1" applyFont="1" applyFill="1" applyBorder="1"/>
    <xf numFmtId="164" fontId="15" fillId="11" borderId="0" xfId="1" applyNumberFormat="1" applyFont="1" applyFill="1" applyBorder="1"/>
    <xf numFmtId="0" fontId="18" fillId="2" borderId="1" xfId="4" applyNumberFormat="1" applyFont="1" applyFill="1" applyBorder="1" applyAlignment="1" applyProtection="1">
      <alignment horizontal="center" vertical="center" wrapText="1"/>
    </xf>
    <xf numFmtId="0" fontId="19" fillId="6" borderId="0" xfId="3" applyNumberFormat="1" applyFont="1" applyFill="1" applyBorder="1" applyAlignment="1" applyProtection="1">
      <alignment horizontal="left" vertical="center" wrapText="1"/>
    </xf>
    <xf numFmtId="0" fontId="19" fillId="6" borderId="0" xfId="3" applyNumberFormat="1" applyFont="1" applyFill="1" applyBorder="1" applyAlignment="1" applyProtection="1">
      <alignment horizontal="left" vertical="center" wrapText="1"/>
    </xf>
    <xf numFmtId="1" fontId="2" fillId="0" borderId="0" xfId="2" applyFont="1">
      <alignment vertical="center"/>
    </xf>
    <xf numFmtId="1" fontId="14" fillId="3" borderId="0" xfId="2" applyFont="1" applyFill="1" applyBorder="1" applyAlignment="1" applyProtection="1">
      <alignment horizontal="center" vertical="center" wrapText="1"/>
      <protection hidden="1"/>
    </xf>
    <xf numFmtId="1" fontId="16" fillId="6" borderId="0" xfId="2" applyFont="1" applyFill="1" applyBorder="1" applyProtection="1">
      <alignment vertical="center"/>
      <protection hidden="1"/>
    </xf>
    <xf numFmtId="17" fontId="16" fillId="6" borderId="0" xfId="2" applyNumberFormat="1" applyFont="1" applyFill="1" applyBorder="1" applyAlignment="1" applyProtection="1">
      <alignment horizontal="center" vertical="center" wrapText="1"/>
      <protection hidden="1"/>
    </xf>
    <xf numFmtId="0" fontId="16" fillId="6" borderId="0" xfId="2" applyNumberFormat="1" applyFont="1" applyFill="1" applyBorder="1" applyAlignment="1" applyProtection="1">
      <alignment horizontal="center" vertical="center" wrapText="1"/>
      <protection hidden="1"/>
    </xf>
    <xf numFmtId="17" fontId="16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6" fillId="10" borderId="0" xfId="2" applyFont="1" applyFill="1" applyBorder="1" applyProtection="1">
      <alignment vertical="center"/>
      <protection hidden="1"/>
    </xf>
    <xf numFmtId="1" fontId="15" fillId="10" borderId="0" xfId="2" applyFont="1" applyFill="1" applyBorder="1" applyProtection="1">
      <alignment vertical="center"/>
      <protection hidden="1"/>
    </xf>
    <xf numFmtId="1" fontId="16" fillId="13" borderId="0" xfId="2" applyFont="1" applyFill="1" applyBorder="1" applyAlignment="1" applyProtection="1">
      <alignment horizontal="left" vertical="center" indent="1"/>
      <protection hidden="1"/>
    </xf>
    <xf numFmtId="165" fontId="15" fillId="13" borderId="0" xfId="2" applyNumberFormat="1" applyFont="1" applyFill="1" applyBorder="1" applyAlignment="1" applyProtection="1">
      <alignment horizontal="right" vertical="center" wrapText="1"/>
      <protection hidden="1"/>
    </xf>
    <xf numFmtId="164" fontId="15" fillId="13" borderId="0" xfId="5" applyNumberFormat="1" applyFont="1" applyFill="1" applyBorder="1" applyProtection="1">
      <alignment vertical="center"/>
      <protection hidden="1"/>
    </xf>
    <xf numFmtId="1" fontId="16" fillId="13" borderId="0" xfId="2" applyFont="1" applyFill="1" applyBorder="1" applyAlignment="1" applyProtection="1">
      <alignment horizontal="left" indent="1"/>
      <protection hidden="1"/>
    </xf>
    <xf numFmtId="1" fontId="16" fillId="0" borderId="0" xfId="2" applyFont="1" applyFill="1" applyBorder="1" applyAlignment="1" applyProtection="1">
      <alignment horizontal="left" vertical="center" indent="1"/>
      <protection hidden="1"/>
    </xf>
    <xf numFmtId="165" fontId="15" fillId="0" borderId="0" xfId="2" applyNumberFormat="1" applyFont="1" applyBorder="1" applyAlignment="1" applyProtection="1">
      <alignment horizontal="right" vertical="center" wrapText="1"/>
      <protection hidden="1"/>
    </xf>
    <xf numFmtId="164" fontId="15" fillId="0" borderId="0" xfId="5" applyNumberFormat="1" applyFont="1" applyBorder="1" applyProtection="1">
      <alignment vertical="center"/>
      <protection hidden="1"/>
    </xf>
    <xf numFmtId="164" fontId="15" fillId="6" borderId="0" xfId="5" applyNumberFormat="1" applyFont="1" applyFill="1" applyBorder="1" applyProtection="1">
      <alignment vertical="center"/>
      <protection hidden="1"/>
    </xf>
    <xf numFmtId="1" fontId="16" fillId="0" borderId="0" xfId="2" applyFont="1" applyFill="1" applyBorder="1" applyAlignment="1" applyProtection="1">
      <alignment horizontal="left" indent="1"/>
      <protection hidden="1"/>
    </xf>
    <xf numFmtId="1" fontId="19" fillId="6" borderId="0" xfId="2" applyFont="1" applyFill="1" applyBorder="1" applyAlignment="1" applyProtection="1">
      <alignment horizontal="left" vertical="center" wrapText="1"/>
      <protection hidden="1"/>
    </xf>
    <xf numFmtId="1" fontId="2" fillId="0" borderId="0" xfId="2" applyFont="1" applyProtection="1">
      <alignment vertical="center"/>
      <protection hidden="1"/>
    </xf>
    <xf numFmtId="0" fontId="20" fillId="2" borderId="0" xfId="4" applyNumberFormat="1" applyFont="1" applyFill="1" applyBorder="1" applyAlignment="1" applyProtection="1">
      <alignment horizontal="center" vertical="center" wrapText="1"/>
    </xf>
    <xf numFmtId="1" fontId="21" fillId="0" borderId="0" xfId="2" applyFont="1" applyAlignment="1">
      <alignment vertical="center"/>
    </xf>
    <xf numFmtId="1" fontId="2" fillId="0" borderId="0" xfId="2" applyFont="1" applyAlignment="1">
      <alignment vertical="center"/>
    </xf>
    <xf numFmtId="1" fontId="22" fillId="0" borderId="0" xfId="2" applyFont="1" applyBorder="1" applyAlignment="1">
      <alignment vertical="center"/>
    </xf>
    <xf numFmtId="1" fontId="16" fillId="6" borderId="0" xfId="2" applyFont="1" applyFill="1" applyBorder="1" applyAlignment="1" applyProtection="1">
      <alignment horizontal="center" vertical="center"/>
      <protection hidden="1"/>
    </xf>
    <xf numFmtId="49" fontId="16" fillId="6" borderId="0" xfId="2" applyNumberFormat="1" applyFont="1" applyFill="1" applyBorder="1" applyAlignment="1" applyProtection="1">
      <alignment horizontal="center" vertical="center" wrapText="1"/>
      <protection hidden="1"/>
    </xf>
    <xf numFmtId="49" fontId="16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5" fillId="0" borderId="0" xfId="2" applyFont="1" applyBorder="1" applyAlignment="1">
      <alignment vertical="center"/>
    </xf>
    <xf numFmtId="1" fontId="16" fillId="11" borderId="0" xfId="2" applyFont="1" applyFill="1" applyBorder="1" applyAlignment="1" applyProtection="1">
      <alignment vertical="center"/>
      <protection hidden="1"/>
    </xf>
    <xf numFmtId="1" fontId="15" fillId="11" borderId="0" xfId="2" applyFont="1" applyFill="1" applyBorder="1" applyAlignment="1" applyProtection="1">
      <alignment vertical="center"/>
      <protection hidden="1"/>
    </xf>
    <xf numFmtId="1" fontId="16" fillId="4" borderId="0" xfId="2" applyFont="1" applyFill="1" applyBorder="1" applyAlignment="1" applyProtection="1">
      <alignment horizontal="left" vertical="center"/>
      <protection hidden="1"/>
    </xf>
    <xf numFmtId="165" fontId="15" fillId="4" borderId="0" xfId="2" applyNumberFormat="1" applyFont="1" applyFill="1" applyBorder="1" applyAlignment="1" applyProtection="1">
      <alignment vertical="center"/>
      <protection hidden="1"/>
    </xf>
    <xf numFmtId="164" fontId="15" fillId="4" borderId="0" xfId="5" applyNumberFormat="1" applyFont="1" applyFill="1" applyBorder="1" applyAlignment="1" applyProtection="1">
      <alignment vertical="center"/>
      <protection hidden="1"/>
    </xf>
    <xf numFmtId="164" fontId="15" fillId="11" borderId="0" xfId="2" applyNumberFormat="1" applyFont="1" applyFill="1" applyBorder="1" applyAlignment="1" applyProtection="1">
      <alignment vertical="center"/>
      <protection hidden="1"/>
    </xf>
    <xf numFmtId="1" fontId="16" fillId="14" borderId="0" xfId="2" applyFont="1" applyFill="1" applyBorder="1" applyAlignment="1" applyProtection="1">
      <alignment horizontal="left" vertical="center"/>
      <protection hidden="1"/>
    </xf>
    <xf numFmtId="165" fontId="15" fillId="14" borderId="0" xfId="2" applyNumberFormat="1" applyFont="1" applyFill="1" applyBorder="1" applyAlignment="1" applyProtection="1">
      <alignment vertical="center"/>
      <protection hidden="1"/>
    </xf>
    <xf numFmtId="164" fontId="15" fillId="14" borderId="0" xfId="5" applyNumberFormat="1" applyFont="1" applyFill="1" applyBorder="1" applyAlignment="1" applyProtection="1">
      <alignment vertical="center"/>
      <protection hidden="1"/>
    </xf>
    <xf numFmtId="1" fontId="16" fillId="0" borderId="0" xfId="2" applyFont="1" applyBorder="1" applyAlignment="1" applyProtection="1">
      <alignment horizontal="left" vertical="center"/>
      <protection hidden="1"/>
    </xf>
    <xf numFmtId="165" fontId="15" fillId="0" borderId="0" xfId="2" applyNumberFormat="1" applyFont="1" applyBorder="1" applyAlignment="1" applyProtection="1">
      <alignment vertical="center"/>
      <protection hidden="1"/>
    </xf>
    <xf numFmtId="164" fontId="15" fillId="0" borderId="0" xfId="5" applyNumberFormat="1" applyFont="1" applyBorder="1" applyAlignment="1" applyProtection="1">
      <alignment vertical="center"/>
      <protection hidden="1"/>
    </xf>
    <xf numFmtId="164" fontId="15" fillId="6" borderId="0" xfId="5" applyNumberFormat="1" applyFont="1" applyFill="1" applyBorder="1" applyAlignment="1" applyProtection="1">
      <alignment vertical="center"/>
      <protection hidden="1"/>
    </xf>
    <xf numFmtId="1" fontId="19" fillId="6" borderId="0" xfId="2" applyFont="1" applyFill="1" applyBorder="1" applyAlignment="1" applyProtection="1">
      <alignment horizontal="left" vertical="center"/>
      <protection hidden="1"/>
    </xf>
    <xf numFmtId="1" fontId="19" fillId="6" borderId="0" xfId="2" applyFont="1" applyFill="1" applyBorder="1" applyAlignment="1" applyProtection="1">
      <alignment horizontal="left" vertical="center"/>
      <protection hidden="1"/>
    </xf>
    <xf numFmtId="164" fontId="15" fillId="14" borderId="0" xfId="5" applyNumberFormat="1" applyFont="1" applyFill="1" applyBorder="1" applyAlignment="1" applyProtection="1">
      <alignment horizontal="right" vertical="center"/>
      <protection hidden="1"/>
    </xf>
    <xf numFmtId="0" fontId="0" fillId="0" borderId="0" xfId="0" applyAlignment="1">
      <alignment vertical="center"/>
    </xf>
    <xf numFmtId="0" fontId="15" fillId="6" borderId="0" xfId="0" applyFont="1" applyFill="1" applyBorder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0" fontId="16" fillId="9" borderId="0" xfId="0" applyFont="1" applyFill="1" applyBorder="1" applyAlignment="1">
      <alignment horizontal="right" vertical="center"/>
    </xf>
    <xf numFmtId="3" fontId="15" fillId="0" borderId="0" xfId="0" applyNumberFormat="1" applyFont="1" applyBorder="1" applyAlignment="1">
      <alignment vertical="center"/>
    </xf>
    <xf numFmtId="164" fontId="15" fillId="0" borderId="0" xfId="1" applyNumberFormat="1" applyFont="1" applyBorder="1" applyAlignment="1">
      <alignment vertical="center"/>
    </xf>
    <xf numFmtId="3" fontId="15" fillId="6" borderId="0" xfId="0" applyNumberFormat="1" applyFont="1" applyFill="1" applyBorder="1" applyAlignment="1">
      <alignment vertical="center"/>
    </xf>
    <xf numFmtId="164" fontId="15" fillId="6" borderId="0" xfId="1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0" fontId="16" fillId="14" borderId="0" xfId="0" applyFont="1" applyFill="1" applyBorder="1" applyAlignment="1">
      <alignment horizontal="left" vertical="center" wrapText="1"/>
    </xf>
    <xf numFmtId="3" fontId="15" fillId="14" borderId="0" xfId="0" applyNumberFormat="1" applyFont="1" applyFill="1" applyBorder="1" applyAlignment="1">
      <alignment vertical="center"/>
    </xf>
    <xf numFmtId="164" fontId="15" fillId="14" borderId="0" xfId="1" applyNumberFormat="1" applyFont="1" applyFill="1" applyBorder="1" applyAlignment="1">
      <alignment vertical="center"/>
    </xf>
    <xf numFmtId="3" fontId="15" fillId="11" borderId="0" xfId="0" applyNumberFormat="1" applyFont="1" applyFill="1" applyBorder="1" applyAlignment="1">
      <alignment vertical="center"/>
    </xf>
    <xf numFmtId="164" fontId="15" fillId="11" borderId="0" xfId="1" applyNumberFormat="1" applyFont="1" applyFill="1" applyBorder="1" applyAlignment="1">
      <alignment vertical="center"/>
    </xf>
    <xf numFmtId="1" fontId="23" fillId="0" borderId="0" xfId="2" applyFont="1">
      <alignment vertical="center"/>
    </xf>
    <xf numFmtId="1" fontId="16" fillId="14" borderId="0" xfId="2" applyFont="1" applyFill="1" applyBorder="1" applyProtection="1">
      <alignment vertical="center"/>
      <protection hidden="1"/>
    </xf>
    <xf numFmtId="1" fontId="15" fillId="14" borderId="0" xfId="2" applyFont="1" applyFill="1" applyBorder="1" applyProtection="1">
      <alignment vertical="center"/>
      <protection hidden="1"/>
    </xf>
    <xf numFmtId="165" fontId="15" fillId="0" borderId="0" xfId="2" applyNumberFormat="1" applyFont="1" applyBorder="1" applyAlignment="1" applyProtection="1">
      <alignment horizontal="center" vertical="center" wrapText="1"/>
      <protection hidden="1"/>
    </xf>
    <xf numFmtId="164" fontId="15" fillId="0" borderId="0" xfId="5" applyNumberFormat="1" applyFont="1" applyBorder="1" applyAlignment="1" applyProtection="1">
      <alignment horizontal="center" vertical="center"/>
      <protection hidden="1"/>
    </xf>
    <xf numFmtId="164" fontId="15" fillId="6" borderId="0" xfId="5" applyNumberFormat="1" applyFont="1" applyFill="1" applyBorder="1" applyAlignment="1" applyProtection="1">
      <alignment horizontal="center" vertical="center"/>
      <protection hidden="1"/>
    </xf>
    <xf numFmtId="1" fontId="23" fillId="0" borderId="0" xfId="2" applyFont="1" applyProtection="1">
      <alignment vertical="center"/>
      <protection hidden="1"/>
    </xf>
    <xf numFmtId="1" fontId="23" fillId="0" borderId="0" xfId="2" applyFont="1" applyAlignment="1">
      <alignment vertical="center"/>
    </xf>
    <xf numFmtId="166" fontId="15" fillId="0" borderId="0" xfId="0" applyNumberFormat="1" applyFont="1" applyBorder="1"/>
    <xf numFmtId="166" fontId="15" fillId="6" borderId="0" xfId="0" applyNumberFormat="1" applyFont="1" applyFill="1" applyBorder="1"/>
    <xf numFmtId="166" fontId="15" fillId="4" borderId="0" xfId="0" applyNumberFormat="1" applyFont="1" applyFill="1" applyBorder="1" applyAlignment="1">
      <alignment horizontal="right" vertical="center"/>
    </xf>
    <xf numFmtId="166" fontId="15" fillId="4" borderId="0" xfId="0" applyNumberFormat="1" applyFont="1" applyFill="1" applyBorder="1" applyAlignment="1">
      <alignment vertical="center"/>
    </xf>
    <xf numFmtId="166" fontId="15" fillId="14" borderId="0" xfId="0" applyNumberFormat="1" applyFont="1" applyFill="1" applyBorder="1"/>
    <xf numFmtId="164" fontId="15" fillId="14" borderId="0" xfId="1" applyNumberFormat="1" applyFont="1" applyFill="1" applyBorder="1"/>
    <xf numFmtId="166" fontId="15" fillId="11" borderId="0" xfId="0" applyNumberFormat="1" applyFont="1" applyFill="1" applyBorder="1"/>
    <xf numFmtId="1" fontId="2" fillId="0" borderId="0" xfId="2" applyAlignment="1">
      <alignment vertical="center" wrapText="1"/>
    </xf>
    <xf numFmtId="1" fontId="24" fillId="3" borderId="0" xfId="2" applyFont="1" applyFill="1" applyBorder="1" applyAlignment="1" applyProtection="1">
      <alignment horizontal="center" vertical="center" wrapText="1"/>
      <protection hidden="1"/>
    </xf>
    <xf numFmtId="1" fontId="16" fillId="6" borderId="0" xfId="2" applyFont="1" applyFill="1" applyBorder="1" applyAlignment="1" applyProtection="1">
      <alignment horizontal="center" vertical="center" wrapText="1"/>
      <protection hidden="1"/>
    </xf>
    <xf numFmtId="1" fontId="16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6" fillId="11" borderId="0" xfId="2" applyFont="1" applyFill="1" applyBorder="1" applyAlignment="1" applyProtection="1">
      <alignment vertical="center" wrapText="1"/>
      <protection hidden="1"/>
    </xf>
    <xf numFmtId="1" fontId="15" fillId="11" borderId="0" xfId="2" applyFont="1" applyFill="1" applyBorder="1" applyAlignment="1" applyProtection="1">
      <alignment vertical="center" wrapText="1"/>
      <protection hidden="1"/>
    </xf>
    <xf numFmtId="1" fontId="16" fillId="14" borderId="0" xfId="2" applyFont="1" applyFill="1" applyBorder="1" applyAlignment="1" applyProtection="1">
      <alignment horizontal="left" wrapText="1"/>
      <protection hidden="1"/>
    </xf>
    <xf numFmtId="167" fontId="15" fillId="14" borderId="0" xfId="2" applyNumberFormat="1" applyFont="1" applyFill="1" applyBorder="1" applyAlignment="1" applyProtection="1">
      <alignment horizontal="right" vertical="center" wrapText="1"/>
      <protection hidden="1"/>
    </xf>
    <xf numFmtId="10" fontId="15" fillId="14" borderId="0" xfId="5" applyNumberFormat="1" applyFont="1" applyFill="1" applyBorder="1" applyAlignment="1" applyProtection="1">
      <alignment horizontal="right" vertical="center" wrapText="1"/>
      <protection hidden="1"/>
    </xf>
    <xf numFmtId="1" fontId="16" fillId="0" borderId="0" xfId="2" applyFont="1" applyBorder="1" applyAlignment="1" applyProtection="1">
      <alignment horizontal="left" wrapText="1"/>
      <protection hidden="1"/>
    </xf>
    <xf numFmtId="167" fontId="15" fillId="0" borderId="0" xfId="2" applyNumberFormat="1" applyFont="1" applyBorder="1" applyAlignment="1" applyProtection="1">
      <alignment horizontal="right" vertical="center" wrapText="1"/>
      <protection hidden="1"/>
    </xf>
    <xf numFmtId="10" fontId="15" fillId="6" borderId="0" xfId="5" applyNumberFormat="1" applyFont="1" applyFill="1" applyBorder="1" applyAlignment="1" applyProtection="1">
      <alignment horizontal="right" vertical="center" wrapText="1"/>
      <protection hidden="1"/>
    </xf>
    <xf numFmtId="4" fontId="2" fillId="0" borderId="0" xfId="2" applyNumberFormat="1" applyFont="1" applyAlignment="1">
      <alignment vertical="center" wrapText="1"/>
    </xf>
    <xf numFmtId="1" fontId="15" fillId="11" borderId="0" xfId="2" applyFont="1" applyFill="1" applyBorder="1" applyAlignment="1" applyProtection="1">
      <alignment horizontal="right" vertical="center" wrapText="1"/>
      <protection hidden="1"/>
    </xf>
    <xf numFmtId="10" fontId="15" fillId="11" borderId="0" xfId="2" applyNumberFormat="1" applyFont="1" applyFill="1" applyBorder="1" applyAlignment="1" applyProtection="1">
      <alignment horizontal="right" vertical="center" wrapText="1"/>
      <protection hidden="1"/>
    </xf>
    <xf numFmtId="1" fontId="25" fillId="0" borderId="0" xfId="2" applyFont="1" applyBorder="1" applyAlignment="1">
      <alignment wrapText="1"/>
    </xf>
    <xf numFmtId="1" fontId="2" fillId="0" borderId="0" xfId="2" applyFont="1" applyBorder="1" applyAlignment="1">
      <alignment vertical="center" wrapText="1"/>
    </xf>
    <xf numFmtId="1" fontId="2" fillId="0" borderId="0" xfId="2" applyAlignment="1" applyProtection="1">
      <alignment vertical="center" wrapText="1"/>
      <protection hidden="1"/>
    </xf>
    <xf numFmtId="4" fontId="2" fillId="0" borderId="0" xfId="2" applyNumberFormat="1" applyFont="1">
      <alignment vertical="center"/>
    </xf>
    <xf numFmtId="168" fontId="15" fillId="4" borderId="0" xfId="2" applyNumberFormat="1" applyFont="1" applyFill="1" applyBorder="1" applyAlignment="1" applyProtection="1">
      <alignment vertical="center"/>
      <protection hidden="1"/>
    </xf>
    <xf numFmtId="168" fontId="15" fillId="11" borderId="0" xfId="2" applyNumberFormat="1" applyFont="1" applyFill="1" applyBorder="1" applyAlignment="1" applyProtection="1">
      <alignment vertical="center"/>
      <protection hidden="1"/>
    </xf>
    <xf numFmtId="168" fontId="15" fillId="14" borderId="0" xfId="2" applyNumberFormat="1" applyFont="1" applyFill="1" applyBorder="1" applyAlignment="1" applyProtection="1">
      <alignment vertical="center"/>
      <protection hidden="1"/>
    </xf>
    <xf numFmtId="168" fontId="15" fillId="0" borderId="0" xfId="2" applyNumberFormat="1" applyFont="1" applyBorder="1" applyAlignment="1" applyProtection="1">
      <alignment vertical="center"/>
      <protection hidden="1"/>
    </xf>
    <xf numFmtId="1" fontId="14" fillId="3" borderId="2" xfId="2" applyFont="1" applyFill="1" applyBorder="1" applyAlignment="1" applyProtection="1">
      <alignment horizontal="center" vertical="center" wrapText="1"/>
      <protection hidden="1"/>
    </xf>
    <xf numFmtId="4" fontId="15" fillId="0" borderId="0" xfId="0" applyNumberFormat="1" applyFont="1" applyBorder="1" applyAlignment="1">
      <alignment vertical="center"/>
    </xf>
    <xf numFmtId="4" fontId="15" fillId="6" borderId="0" xfId="0" applyNumberFormat="1" applyFont="1" applyFill="1" applyBorder="1" applyAlignment="1">
      <alignment vertical="center"/>
    </xf>
    <xf numFmtId="4" fontId="15" fillId="4" borderId="0" xfId="0" applyNumberFormat="1" applyFont="1" applyFill="1" applyBorder="1" applyAlignment="1">
      <alignment horizontal="right" vertical="center"/>
    </xf>
    <xf numFmtId="4" fontId="15" fillId="14" borderId="0" xfId="0" applyNumberFormat="1" applyFont="1" applyFill="1" applyBorder="1" applyAlignment="1">
      <alignment vertical="center"/>
    </xf>
    <xf numFmtId="4" fontId="15" fillId="11" borderId="0" xfId="0" applyNumberFormat="1" applyFont="1" applyFill="1" applyBorder="1" applyAlignment="1">
      <alignment vertical="center"/>
    </xf>
    <xf numFmtId="10" fontId="15" fillId="0" borderId="0" xfId="0" applyNumberFormat="1" applyFont="1" applyBorder="1" applyAlignment="1">
      <alignment vertical="center"/>
    </xf>
    <xf numFmtId="10" fontId="15" fillId="11" borderId="0" xfId="0" applyNumberFormat="1" applyFont="1" applyFill="1" applyBorder="1" applyAlignment="1">
      <alignment vertical="center"/>
    </xf>
    <xf numFmtId="10" fontId="15" fillId="11" borderId="0" xfId="1" applyNumberFormat="1" applyFont="1" applyFill="1" applyBorder="1" applyAlignment="1">
      <alignment vertical="center"/>
    </xf>
    <xf numFmtId="1" fontId="16" fillId="14" borderId="0" xfId="2" applyFont="1" applyFill="1" applyBorder="1" applyAlignment="1" applyProtection="1">
      <alignment horizontal="left" vertical="center" wrapText="1"/>
      <protection hidden="1"/>
    </xf>
    <xf numFmtId="2" fontId="15" fillId="14" borderId="0" xfId="5" applyNumberFormat="1" applyFont="1" applyFill="1" applyBorder="1" applyAlignment="1" applyProtection="1">
      <alignment horizontal="right" vertical="center" wrapText="1"/>
      <protection hidden="1"/>
    </xf>
    <xf numFmtId="2" fontId="15" fillId="6" borderId="0" xfId="5" applyNumberFormat="1" applyFont="1" applyFill="1" applyBorder="1" applyAlignment="1" applyProtection="1">
      <alignment horizontal="right" vertical="center" wrapText="1"/>
      <protection hidden="1"/>
    </xf>
    <xf numFmtId="2" fontId="15" fillId="11" borderId="0" xfId="2" applyNumberFormat="1" applyFont="1" applyFill="1" applyBorder="1" applyAlignment="1" applyProtection="1">
      <alignment horizontal="right" vertical="center" wrapText="1"/>
      <protection hidden="1"/>
    </xf>
    <xf numFmtId="1" fontId="21" fillId="0" borderId="0" xfId="2" applyFont="1" applyAlignment="1">
      <alignment vertical="center" wrapText="1"/>
    </xf>
    <xf numFmtId="1" fontId="2" fillId="0" borderId="0" xfId="2" applyFont="1" applyAlignment="1">
      <alignment vertical="center" wrapText="1"/>
    </xf>
    <xf numFmtId="1" fontId="23" fillId="0" borderId="0" xfId="2" applyFont="1" applyAlignment="1">
      <alignment vertical="center" wrapText="1"/>
    </xf>
    <xf numFmtId="1" fontId="16" fillId="4" borderId="0" xfId="2" applyFont="1" applyFill="1" applyBorder="1" applyAlignment="1" applyProtection="1">
      <alignment horizontal="left" vertical="center" wrapText="1"/>
      <protection hidden="1"/>
    </xf>
    <xf numFmtId="2" fontId="15" fillId="4" borderId="0" xfId="2" applyNumberFormat="1" applyFont="1" applyFill="1" applyBorder="1" applyAlignment="1" applyProtection="1">
      <alignment vertical="center" wrapText="1"/>
      <protection hidden="1"/>
    </xf>
    <xf numFmtId="2" fontId="15" fillId="4" borderId="0" xfId="5" applyNumberFormat="1" applyFont="1" applyFill="1" applyBorder="1" applyAlignment="1" applyProtection="1">
      <alignment vertical="center" wrapText="1"/>
      <protection hidden="1"/>
    </xf>
    <xf numFmtId="2" fontId="15" fillId="11" borderId="0" xfId="2" applyNumberFormat="1" applyFont="1" applyFill="1" applyBorder="1" applyAlignment="1" applyProtection="1">
      <alignment vertical="center" wrapText="1"/>
      <protection hidden="1"/>
    </xf>
    <xf numFmtId="2" fontId="15" fillId="14" borderId="0" xfId="2" applyNumberFormat="1" applyFont="1" applyFill="1" applyBorder="1" applyAlignment="1" applyProtection="1">
      <alignment vertical="center" wrapText="1"/>
      <protection hidden="1"/>
    </xf>
    <xf numFmtId="2" fontId="15" fillId="14" borderId="0" xfId="5" applyNumberFormat="1" applyFont="1" applyFill="1" applyBorder="1" applyAlignment="1" applyProtection="1">
      <alignment vertical="center" wrapText="1"/>
      <protection hidden="1"/>
    </xf>
    <xf numFmtId="1" fontId="16" fillId="0" borderId="0" xfId="2" applyFont="1" applyBorder="1" applyAlignment="1" applyProtection="1">
      <alignment horizontal="left" vertical="center" wrapText="1"/>
      <protection hidden="1"/>
    </xf>
    <xf numFmtId="2" fontId="15" fillId="0" borderId="0" xfId="2" applyNumberFormat="1" applyFont="1" applyBorder="1" applyAlignment="1" applyProtection="1">
      <alignment vertical="center" wrapText="1"/>
      <protection hidden="1"/>
    </xf>
    <xf numFmtId="2" fontId="15" fillId="6" borderId="0" xfId="5" applyNumberFormat="1" applyFont="1" applyFill="1" applyBorder="1" applyAlignment="1" applyProtection="1">
      <alignment vertical="center" wrapText="1"/>
      <protection hidden="1"/>
    </xf>
    <xf numFmtId="164" fontId="15" fillId="11" borderId="0" xfId="2" applyNumberFormat="1" applyFont="1" applyFill="1" applyBorder="1" applyAlignment="1" applyProtection="1">
      <alignment vertical="center" wrapText="1"/>
      <protection hidden="1"/>
    </xf>
    <xf numFmtId="1" fontId="26" fillId="0" borderId="0" xfId="2" applyFont="1">
      <alignment vertical="center"/>
    </xf>
    <xf numFmtId="49" fontId="2" fillId="0" borderId="0" xfId="2" applyNumberFormat="1" applyFont="1">
      <alignment vertical="center"/>
    </xf>
    <xf numFmtId="1" fontId="16" fillId="0" borderId="0" xfId="2" applyFont="1" applyBorder="1" applyAlignment="1" applyProtection="1">
      <alignment horizontal="left"/>
      <protection hidden="1"/>
    </xf>
    <xf numFmtId="3" fontId="15" fillId="6" borderId="0" xfId="5" applyNumberFormat="1" applyFont="1" applyFill="1" applyBorder="1" applyAlignment="1" applyProtection="1">
      <alignment vertical="center"/>
      <protection hidden="1"/>
    </xf>
    <xf numFmtId="3" fontId="15" fillId="0" borderId="0" xfId="5" applyNumberFormat="1" applyFont="1" applyBorder="1" applyAlignment="1" applyProtection="1">
      <alignment vertical="center"/>
      <protection hidden="1"/>
    </xf>
    <xf numFmtId="1" fontId="27" fillId="0" borderId="0" xfId="2" applyFont="1" applyBorder="1" applyAlignment="1" applyProtection="1">
      <alignment horizontal="left"/>
      <protection hidden="1"/>
    </xf>
    <xf numFmtId="1" fontId="28" fillId="0" borderId="0" xfId="2" applyFont="1" applyFill="1" applyBorder="1" applyAlignment="1" applyProtection="1">
      <alignment horizontal="left" vertical="center" indent="1"/>
      <protection hidden="1"/>
    </xf>
    <xf numFmtId="3" fontId="15" fillId="11" borderId="0" xfId="5" applyNumberFormat="1" applyFont="1" applyFill="1" applyBorder="1" applyAlignment="1" applyProtection="1">
      <alignment vertical="center"/>
      <protection hidden="1"/>
    </xf>
    <xf numFmtId="3" fontId="16" fillId="14" borderId="0" xfId="5" applyNumberFormat="1" applyFont="1" applyFill="1" applyBorder="1" applyAlignment="1" applyProtection="1">
      <alignment vertical="center"/>
      <protection hidden="1"/>
    </xf>
    <xf numFmtId="1" fontId="26" fillId="0" borderId="0" xfId="2" applyFont="1" applyProtection="1">
      <alignment vertical="center"/>
      <protection hidden="1"/>
    </xf>
    <xf numFmtId="164" fontId="15" fillId="6" borderId="0" xfId="1" applyNumberFormat="1" applyFont="1" applyFill="1" applyBorder="1" applyAlignment="1" applyProtection="1">
      <alignment vertical="center"/>
      <protection hidden="1"/>
    </xf>
    <xf numFmtId="164" fontId="15" fillId="0" borderId="0" xfId="1" applyNumberFormat="1" applyFont="1" applyBorder="1" applyAlignment="1" applyProtection="1">
      <alignment vertical="center"/>
      <protection hidden="1"/>
    </xf>
    <xf numFmtId="164" fontId="15" fillId="11" borderId="0" xfId="1" applyNumberFormat="1" applyFont="1" applyFill="1" applyBorder="1" applyAlignment="1" applyProtection="1">
      <alignment vertical="center"/>
      <protection hidden="1"/>
    </xf>
    <xf numFmtId="164" fontId="16" fillId="14" borderId="0" xfId="1" applyNumberFormat="1" applyFont="1" applyFill="1" applyBorder="1" applyAlignment="1" applyProtection="1">
      <alignment vertical="center"/>
      <protection hidden="1"/>
    </xf>
    <xf numFmtId="164" fontId="26" fillId="0" borderId="0" xfId="5" applyNumberFormat="1" applyFont="1" applyBorder="1" applyAlignment="1" applyProtection="1">
      <alignment vertical="center"/>
      <protection hidden="1"/>
    </xf>
    <xf numFmtId="1" fontId="15" fillId="6" borderId="0" xfId="2" applyFont="1" applyFill="1" applyBorder="1" applyProtection="1">
      <alignment vertical="center"/>
      <protection hidden="1"/>
    </xf>
    <xf numFmtId="1" fontId="16" fillId="12" borderId="0" xfId="2" applyFont="1" applyFill="1" applyBorder="1" applyAlignment="1" applyProtection="1">
      <alignment horizontal="center" vertical="center" wrapText="1"/>
      <protection hidden="1"/>
    </xf>
    <xf numFmtId="1" fontId="16" fillId="4" borderId="0" xfId="2" applyFont="1" applyFill="1" applyBorder="1" applyAlignment="1" applyProtection="1">
      <alignment horizontal="left" vertical="center" indent="1"/>
      <protection hidden="1"/>
    </xf>
    <xf numFmtId="165" fontId="15" fillId="4" borderId="0" xfId="2" applyNumberFormat="1" applyFont="1" applyFill="1" applyBorder="1" applyAlignment="1" applyProtection="1">
      <alignment horizontal="right" vertical="center" wrapText="1"/>
      <protection hidden="1"/>
    </xf>
    <xf numFmtId="164" fontId="15" fillId="4" borderId="0" xfId="5" applyNumberFormat="1" applyFont="1" applyFill="1" applyBorder="1" applyProtection="1">
      <alignment vertical="center"/>
      <protection hidden="1"/>
    </xf>
    <xf numFmtId="1" fontId="15" fillId="14" borderId="0" xfId="2" applyFont="1" applyFill="1" applyBorder="1" applyAlignment="1" applyProtection="1">
      <alignment horizontal="left" vertical="center" indent="1"/>
      <protection hidden="1"/>
    </xf>
    <xf numFmtId="165" fontId="15" fillId="14" borderId="0" xfId="2" applyNumberFormat="1" applyFont="1" applyFill="1" applyBorder="1" applyAlignment="1" applyProtection="1">
      <alignment horizontal="right" vertical="center" wrapText="1"/>
      <protection hidden="1"/>
    </xf>
    <xf numFmtId="164" fontId="15" fillId="14" borderId="0" xfId="5" applyNumberFormat="1" applyFont="1" applyFill="1" applyBorder="1" applyProtection="1">
      <alignment vertical="center"/>
      <protection hidden="1"/>
    </xf>
    <xf numFmtId="1" fontId="15" fillId="0" borderId="0" xfId="2" applyFont="1" applyFill="1" applyBorder="1" applyAlignment="1" applyProtection="1">
      <alignment horizontal="left" vertical="center" indent="1"/>
      <protection hidden="1"/>
    </xf>
    <xf numFmtId="1" fontId="15" fillId="0" borderId="0" xfId="2" applyFont="1" applyFill="1" applyBorder="1" applyAlignment="1" applyProtection="1">
      <alignment horizontal="left" indent="1"/>
      <protection hidden="1"/>
    </xf>
    <xf numFmtId="165" fontId="15" fillId="0" borderId="0" xfId="2" applyNumberFormat="1" applyFont="1" applyBorder="1" applyAlignment="1" applyProtection="1">
      <alignment horizontal="right" wrapText="1"/>
      <protection hidden="1"/>
    </xf>
    <xf numFmtId="164" fontId="15" fillId="6" borderId="0" xfId="2" applyNumberFormat="1" applyFont="1" applyFill="1" applyBorder="1" applyAlignment="1" applyProtection="1">
      <alignment horizontal="center" vertical="center"/>
      <protection hidden="1"/>
    </xf>
    <xf numFmtId="1" fontId="15" fillId="13" borderId="0" xfId="2" applyFont="1" applyFill="1" applyBorder="1" applyProtection="1">
      <alignment vertical="center"/>
      <protection hidden="1"/>
    </xf>
    <xf numFmtId="164" fontId="15" fillId="13" borderId="0" xfId="2" applyNumberFormat="1" applyFont="1" applyFill="1" applyBorder="1" applyProtection="1">
      <alignment vertical="center"/>
      <protection hidden="1"/>
    </xf>
    <xf numFmtId="165" fontId="15" fillId="0" borderId="0" xfId="2" applyNumberFormat="1" applyFont="1" applyFill="1" applyBorder="1" applyAlignment="1" applyProtection="1">
      <alignment horizontal="right" vertical="center" wrapText="1"/>
      <protection hidden="1"/>
    </xf>
    <xf numFmtId="164" fontId="15" fillId="0" borderId="0" xfId="5" applyNumberFormat="1" applyFont="1" applyFill="1" applyBorder="1" applyProtection="1">
      <alignment vertical="center"/>
      <protection hidden="1"/>
    </xf>
    <xf numFmtId="1" fontId="16" fillId="14" borderId="0" xfId="2" applyFont="1" applyFill="1" applyBorder="1" applyAlignment="1" applyProtection="1">
      <alignment horizontal="left" vertical="center" indent="1"/>
      <protection hidden="1"/>
    </xf>
    <xf numFmtId="1" fontId="23" fillId="0" borderId="0" xfId="2" applyFont="1" applyBorder="1">
      <alignment vertical="center"/>
    </xf>
    <xf numFmtId="0" fontId="29" fillId="0" borderId="0" xfId="6" applyFont="1" applyAlignment="1" applyProtection="1">
      <alignment vertical="center"/>
      <protection hidden="1"/>
    </xf>
    <xf numFmtId="0" fontId="29" fillId="0" borderId="0" xfId="6" applyFont="1" applyAlignment="1" applyProtection="1">
      <alignment vertical="center" wrapText="1"/>
      <protection hidden="1"/>
    </xf>
    <xf numFmtId="49" fontId="24" fillId="3" borderId="0" xfId="2" applyNumberFormat="1" applyFont="1" applyFill="1" applyBorder="1" applyAlignment="1" applyProtection="1">
      <alignment vertical="center" wrapText="1"/>
      <protection hidden="1"/>
    </xf>
    <xf numFmtId="49" fontId="24" fillId="3" borderId="0" xfId="2" applyNumberFormat="1" applyFont="1" applyFill="1" applyBorder="1" applyAlignment="1" applyProtection="1">
      <alignment horizontal="center" vertical="center" wrapText="1"/>
      <protection hidden="1"/>
    </xf>
    <xf numFmtId="1" fontId="16" fillId="6" borderId="0" xfId="2" applyNumberFormat="1" applyFont="1" applyFill="1" applyBorder="1" applyAlignment="1" applyProtection="1">
      <alignment horizontal="center" vertical="center" wrapText="1"/>
      <protection hidden="1"/>
    </xf>
    <xf numFmtId="1" fontId="16" fillId="0" borderId="0" xfId="2" applyFont="1" applyBorder="1" applyProtection="1">
      <alignment vertical="center"/>
      <protection hidden="1"/>
    </xf>
    <xf numFmtId="165" fontId="15" fillId="6" borderId="0" xfId="2" applyNumberFormat="1" applyFont="1" applyFill="1" applyBorder="1" applyProtection="1">
      <alignment vertical="center"/>
      <protection hidden="1"/>
    </xf>
    <xf numFmtId="165" fontId="15" fillId="0" borderId="0" xfId="2" applyNumberFormat="1" applyFont="1" applyBorder="1" applyProtection="1">
      <alignment vertical="center"/>
      <protection hidden="1"/>
    </xf>
    <xf numFmtId="0" fontId="29" fillId="0" borderId="0" xfId="6" applyFont="1" applyFill="1" applyBorder="1" applyAlignment="1" applyProtection="1">
      <alignment vertical="center"/>
      <protection hidden="1"/>
    </xf>
    <xf numFmtId="0" fontId="30" fillId="0" borderId="0" xfId="7" applyFont="1" applyFill="1" applyBorder="1" applyAlignment="1" applyProtection="1">
      <alignment horizontal="center"/>
      <protection hidden="1"/>
    </xf>
    <xf numFmtId="3" fontId="30" fillId="0" borderId="0" xfId="7" applyNumberFormat="1" applyFont="1" applyFill="1" applyBorder="1" applyAlignment="1" applyProtection="1">
      <alignment horizontal="right" wrapText="1"/>
      <protection hidden="1"/>
    </xf>
    <xf numFmtId="0" fontId="16" fillId="14" borderId="0" xfId="6" applyFont="1" applyFill="1" applyBorder="1" applyAlignment="1" applyProtection="1">
      <alignment vertical="center"/>
      <protection hidden="1"/>
    </xf>
    <xf numFmtId="165" fontId="16" fillId="14" borderId="0" xfId="2" applyNumberFormat="1" applyFont="1" applyFill="1" applyBorder="1" applyProtection="1">
      <alignment vertical="center"/>
      <protection hidden="1"/>
    </xf>
    <xf numFmtId="1" fontId="25" fillId="0" borderId="0" xfId="2" applyFont="1" applyBorder="1" applyAlignment="1" applyProtection="1">
      <alignment wrapText="1"/>
      <protection hidden="1"/>
    </xf>
    <xf numFmtId="0" fontId="30" fillId="0" borderId="0" xfId="7" applyFont="1" applyFill="1" applyBorder="1" applyAlignment="1" applyProtection="1">
      <alignment horizontal="left" wrapText="1"/>
      <protection hidden="1"/>
    </xf>
    <xf numFmtId="0" fontId="30" fillId="0" borderId="0" xfId="7" applyFont="1" applyFill="1" applyBorder="1" applyAlignment="1" applyProtection="1">
      <alignment horizontal="center" wrapText="1"/>
      <protection hidden="1"/>
    </xf>
    <xf numFmtId="1" fontId="16" fillId="6" borderId="0" xfId="2" applyNumberFormat="1" applyFont="1" applyFill="1" applyBorder="1" applyAlignment="1" applyProtection="1">
      <alignment horizontal="center" vertical="center"/>
      <protection hidden="1"/>
    </xf>
    <xf numFmtId="1" fontId="16" fillId="12" borderId="0" xfId="2" applyFont="1" applyFill="1" applyBorder="1" applyAlignment="1" applyProtection="1">
      <alignment horizontal="center" vertical="center"/>
      <protection hidden="1"/>
    </xf>
    <xf numFmtId="1" fontId="16" fillId="6" borderId="0" xfId="2" applyFont="1" applyFill="1" applyBorder="1" applyAlignment="1" applyProtection="1">
      <alignment horizontal="center" vertical="center"/>
      <protection hidden="1"/>
    </xf>
    <xf numFmtId="0" fontId="16" fillId="0" borderId="0" xfId="6" applyFont="1" applyBorder="1" applyAlignment="1" applyProtection="1">
      <alignment vertical="center"/>
      <protection hidden="1"/>
    </xf>
    <xf numFmtId="3" fontId="15" fillId="6" borderId="0" xfId="6" applyNumberFormat="1" applyFont="1" applyFill="1" applyBorder="1" applyAlignment="1" applyProtection="1">
      <alignment horizontal="right" vertical="center" wrapText="1"/>
      <protection hidden="1"/>
    </xf>
    <xf numFmtId="3" fontId="15" fillId="15" borderId="0" xfId="6" applyNumberFormat="1" applyFont="1" applyFill="1" applyBorder="1" applyAlignment="1" applyProtection="1">
      <alignment horizontal="right" vertical="center" wrapText="1"/>
      <protection hidden="1"/>
    </xf>
    <xf numFmtId="164" fontId="15" fillId="15" borderId="0" xfId="5" applyNumberFormat="1" applyFont="1" applyFill="1" applyBorder="1" applyProtection="1">
      <alignment vertical="center"/>
      <protection hidden="1"/>
    </xf>
    <xf numFmtId="10" fontId="15" fillId="15" borderId="0" xfId="5" applyNumberFormat="1" applyFont="1" applyFill="1" applyBorder="1" applyProtection="1">
      <alignment vertical="center"/>
      <protection hidden="1"/>
    </xf>
    <xf numFmtId="0" fontId="29" fillId="15" borderId="0" xfId="6" applyFont="1" applyFill="1" applyAlignment="1" applyProtection="1">
      <alignment vertical="center"/>
      <protection hidden="1"/>
    </xf>
    <xf numFmtId="164" fontId="15" fillId="15" borderId="0" xfId="6" applyNumberFormat="1" applyFont="1" applyFill="1" applyBorder="1" applyAlignment="1" applyProtection="1">
      <alignment horizontal="right" vertical="center" wrapText="1"/>
      <protection hidden="1"/>
    </xf>
    <xf numFmtId="164" fontId="15" fillId="6" borderId="0" xfId="6" applyNumberFormat="1" applyFont="1" applyFill="1" applyBorder="1" applyAlignment="1" applyProtection="1">
      <alignment horizontal="right" vertical="center" wrapText="1"/>
      <protection hidden="1"/>
    </xf>
    <xf numFmtId="3" fontId="15" fillId="15" borderId="0" xfId="6" quotePrefix="1" applyNumberFormat="1" applyFont="1" applyFill="1" applyBorder="1" applyAlignment="1" applyProtection="1">
      <alignment horizontal="right" vertical="center" wrapText="1"/>
      <protection hidden="1"/>
    </xf>
    <xf numFmtId="164" fontId="15" fillId="6" borderId="0" xfId="6" quotePrefix="1" applyNumberFormat="1" applyFont="1" applyFill="1" applyBorder="1" applyAlignment="1" applyProtection="1">
      <alignment horizontal="right" vertical="center" wrapText="1"/>
      <protection hidden="1"/>
    </xf>
    <xf numFmtId="3" fontId="16" fillId="14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14" borderId="0" xfId="5" applyNumberFormat="1" applyFont="1" applyFill="1" applyBorder="1" applyProtection="1">
      <alignment vertical="center"/>
      <protection hidden="1"/>
    </xf>
    <xf numFmtId="10" fontId="16" fillId="14" borderId="0" xfId="5" applyNumberFormat="1" applyFont="1" applyFill="1" applyBorder="1" applyProtection="1">
      <alignment vertical="center"/>
      <protection hidden="1"/>
    </xf>
    <xf numFmtId="0" fontId="19" fillId="6" borderId="0" xfId="6" applyFont="1" applyFill="1" applyBorder="1" applyAlignment="1" applyProtection="1">
      <alignment horizontal="left" vertical="center" wrapText="1"/>
      <protection hidden="1"/>
    </xf>
    <xf numFmtId="0" fontId="30" fillId="0" borderId="0" xfId="6" applyFont="1" applyAlignment="1" applyProtection="1">
      <alignment vertical="center"/>
      <protection hidden="1"/>
    </xf>
    <xf numFmtId="1" fontId="31" fillId="0" borderId="0" xfId="2" applyFont="1" applyFill="1" applyBorder="1" applyAlignment="1" applyProtection="1">
      <alignment vertical="center" wrapText="1"/>
      <protection hidden="1"/>
    </xf>
    <xf numFmtId="49" fontId="16" fillId="6" borderId="0" xfId="2" applyNumberFormat="1" applyFont="1" applyFill="1" applyBorder="1" applyAlignment="1" applyProtection="1">
      <alignment horizontal="right" vertical="center" wrapText="1"/>
      <protection hidden="1"/>
    </xf>
    <xf numFmtId="0" fontId="16" fillId="6" borderId="0" xfId="2" applyNumberFormat="1" applyFont="1" applyFill="1" applyBorder="1" applyAlignment="1" applyProtection="1">
      <alignment horizontal="right" vertical="center" wrapText="1"/>
      <protection hidden="1"/>
    </xf>
    <xf numFmtId="0" fontId="23" fillId="0" borderId="0" xfId="6" applyFont="1" applyAlignment="1" applyProtection="1">
      <alignment vertical="center"/>
      <protection hidden="1"/>
    </xf>
    <xf numFmtId="3" fontId="16" fillId="4" borderId="0" xfId="2" applyNumberFormat="1" applyFont="1" applyFill="1" applyBorder="1" applyAlignment="1" applyProtection="1">
      <alignment horizontal="right" vertical="center"/>
      <protection hidden="1"/>
    </xf>
    <xf numFmtId="164" fontId="16" fillId="4" borderId="0" xfId="5" applyNumberFormat="1" applyFont="1" applyFill="1" applyBorder="1" applyAlignment="1" applyProtection="1">
      <alignment horizontal="right" vertical="center" wrapText="1"/>
      <protection hidden="1"/>
    </xf>
    <xf numFmtId="3" fontId="16" fillId="14" borderId="0" xfId="2" applyNumberFormat="1" applyFont="1" applyFill="1" applyBorder="1" applyAlignment="1" applyProtection="1">
      <alignment horizontal="right" vertical="center"/>
      <protection hidden="1"/>
    </xf>
    <xf numFmtId="164" fontId="16" fillId="14" borderId="0" xfId="5" applyNumberFormat="1" applyFont="1" applyFill="1" applyBorder="1" applyAlignment="1" applyProtection="1">
      <alignment horizontal="right" vertical="center" wrapText="1"/>
      <protection hidden="1"/>
    </xf>
    <xf numFmtId="0" fontId="23" fillId="15" borderId="0" xfId="6" applyFont="1" applyFill="1" applyAlignment="1" applyProtection="1">
      <alignment vertical="center"/>
      <protection hidden="1"/>
    </xf>
    <xf numFmtId="3" fontId="15" fillId="0" borderId="0" xfId="2" applyNumberFormat="1" applyFont="1" applyBorder="1" applyAlignment="1" applyProtection="1">
      <alignment horizontal="right" vertical="center"/>
      <protection hidden="1"/>
    </xf>
    <xf numFmtId="164" fontId="15" fillId="0" borderId="0" xfId="5" applyNumberFormat="1" applyFont="1" applyBorder="1" applyAlignment="1" applyProtection="1">
      <alignment horizontal="right" vertical="center" wrapText="1"/>
      <protection hidden="1"/>
    </xf>
    <xf numFmtId="3" fontId="15" fillId="0" borderId="0" xfId="6" applyNumberFormat="1" applyFont="1" applyBorder="1" applyAlignment="1" applyProtection="1">
      <alignment horizontal="right" vertical="center" wrapText="1"/>
      <protection hidden="1"/>
    </xf>
    <xf numFmtId="1" fontId="32" fillId="0" borderId="0" xfId="2" applyFont="1" applyBorder="1" applyAlignment="1" applyProtection="1">
      <alignment vertical="center" wrapText="1"/>
      <protection hidden="1"/>
    </xf>
    <xf numFmtId="0" fontId="29" fillId="15" borderId="0" xfId="6" applyFont="1" applyFill="1" applyAlignment="1" applyProtection="1">
      <alignment horizontal="right" vertical="center"/>
      <protection hidden="1"/>
    </xf>
    <xf numFmtId="0" fontId="29" fillId="0" borderId="0" xfId="6" applyFont="1" applyAlignment="1" applyProtection="1">
      <alignment horizontal="right" vertical="center"/>
      <protection hidden="1"/>
    </xf>
    <xf numFmtId="1" fontId="20" fillId="0" borderId="0" xfId="2" applyFont="1" applyFill="1" applyBorder="1" applyAlignment="1" applyProtection="1">
      <alignment vertical="center" wrapText="1"/>
      <protection hidden="1"/>
    </xf>
    <xf numFmtId="1" fontId="33" fillId="16" borderId="3" xfId="2" applyFont="1" applyFill="1" applyBorder="1" applyAlignment="1">
      <alignment horizontal="center" vertical="center"/>
    </xf>
    <xf numFmtId="1" fontId="2" fillId="0" borderId="4" xfId="2" applyFont="1" applyBorder="1" applyAlignment="1" applyProtection="1">
      <alignment horizontal="left"/>
    </xf>
    <xf numFmtId="1" fontId="26" fillId="16" borderId="5" xfId="2" applyFont="1" applyFill="1" applyBorder="1" applyAlignment="1">
      <alignment vertical="center"/>
    </xf>
    <xf numFmtId="1" fontId="33" fillId="16" borderId="6" xfId="2" applyFont="1" applyFill="1" applyBorder="1" applyAlignment="1">
      <alignment horizontal="center" vertical="center"/>
    </xf>
    <xf numFmtId="1" fontId="2" fillId="0" borderId="7" xfId="2" applyFont="1" applyBorder="1" applyAlignment="1" applyProtection="1">
      <alignment horizontal="left"/>
    </xf>
    <xf numFmtId="1" fontId="33" fillId="16" borderId="8" xfId="2" applyFont="1" applyFill="1" applyBorder="1" applyAlignment="1">
      <alignment horizontal="center" vertical="center"/>
    </xf>
    <xf numFmtId="1" fontId="2" fillId="0" borderId="9" xfId="2" applyFont="1" applyBorder="1" applyAlignment="1" applyProtection="1">
      <alignment horizontal="left"/>
    </xf>
    <xf numFmtId="1" fontId="34" fillId="16" borderId="10" xfId="2" applyNumberFormat="1" applyFont="1" applyFill="1" applyBorder="1" applyAlignment="1">
      <alignment horizontal="center" vertical="center" wrapText="1"/>
    </xf>
    <xf numFmtId="1" fontId="33" fillId="16" borderId="3" xfId="2" applyFont="1" applyFill="1" applyBorder="1" applyAlignment="1">
      <alignment horizontal="center" vertical="center" wrapText="1"/>
    </xf>
    <xf numFmtId="1" fontId="2" fillId="0" borderId="4" xfId="2" applyFont="1" applyFill="1" applyBorder="1" applyAlignment="1">
      <alignment horizontal="left" vertical="center" wrapText="1"/>
    </xf>
    <xf numFmtId="1" fontId="33" fillId="16" borderId="6" xfId="2" applyFont="1" applyFill="1" applyBorder="1" applyAlignment="1">
      <alignment horizontal="center" vertical="center" wrapText="1"/>
    </xf>
    <xf numFmtId="1" fontId="2" fillId="0" borderId="7" xfId="2" applyFont="1" applyFill="1" applyBorder="1" applyAlignment="1">
      <alignment horizontal="left" vertical="center" wrapText="1"/>
    </xf>
    <xf numFmtId="1" fontId="2" fillId="0" borderId="0" xfId="2" applyAlignment="1">
      <alignment horizontal="center" vertical="center"/>
    </xf>
    <xf numFmtId="49" fontId="2" fillId="17" borderId="0" xfId="2" applyNumberFormat="1" applyFont="1" applyFill="1">
      <alignment vertical="center"/>
    </xf>
  </cellXfs>
  <cellStyles count="187">
    <cellStyle name="20% - Énfasis1 2" xfId="8"/>
    <cellStyle name="20% - Énfasis1 3" xfId="9"/>
    <cellStyle name="20% - Énfasis1 4" xfId="10"/>
    <cellStyle name="20% - Énfasis1 5" xfId="11"/>
    <cellStyle name="20% - Énfasis2 2" xfId="12"/>
    <cellStyle name="20% - Énfasis2 3" xfId="13"/>
    <cellStyle name="20% - Énfasis2 4" xfId="14"/>
    <cellStyle name="20% - Énfasis2 5" xfId="15"/>
    <cellStyle name="20% - Énfasis3 2" xfId="16"/>
    <cellStyle name="20% - Énfasis3 3" xfId="17"/>
    <cellStyle name="20% - Énfasis3 4" xfId="18"/>
    <cellStyle name="20% - Énfasis3 5" xfId="19"/>
    <cellStyle name="20% - Énfasis4 2" xfId="20"/>
    <cellStyle name="20% - Énfasis4 3" xfId="21"/>
    <cellStyle name="20% - Énfasis4 4" xfId="22"/>
    <cellStyle name="20% - Énfasis4 5" xfId="23"/>
    <cellStyle name="20% - Énfasis5 2" xfId="24"/>
    <cellStyle name="20% - Énfasis5 3" xfId="25"/>
    <cellStyle name="20% - Énfasis5 4" xfId="26"/>
    <cellStyle name="20% - Énfasis5 5" xfId="27"/>
    <cellStyle name="20% - Énfasis6 2" xfId="28"/>
    <cellStyle name="20% - Énfasis6 3" xfId="29"/>
    <cellStyle name="20% - Énfasis6 4" xfId="30"/>
    <cellStyle name="20% - Énfasis6 5" xfId="31"/>
    <cellStyle name="40% - Énfasis1 2" xfId="32"/>
    <cellStyle name="40% - Énfasis1 3" xfId="33"/>
    <cellStyle name="40% - Énfasis1 4" xfId="34"/>
    <cellStyle name="40% - Énfasis1 5" xfId="35"/>
    <cellStyle name="40% - Énfasis2 2" xfId="36"/>
    <cellStyle name="40% - Énfasis2 3" xfId="37"/>
    <cellStyle name="40% - Énfasis2 4" xfId="38"/>
    <cellStyle name="40% - Énfasis2 5" xfId="39"/>
    <cellStyle name="40% - Énfasis3 2" xfId="40"/>
    <cellStyle name="40% - Énfasis3 3" xfId="41"/>
    <cellStyle name="40% - Énfasis3 4" xfId="42"/>
    <cellStyle name="40% - Énfasis3 5" xfId="43"/>
    <cellStyle name="40% - Énfasis4 2" xfId="44"/>
    <cellStyle name="40% - Énfasis4 3" xfId="45"/>
    <cellStyle name="40% - Énfasis4 4" xfId="46"/>
    <cellStyle name="40% - Énfasis4 5" xfId="47"/>
    <cellStyle name="40% - Énfasis5 2" xfId="48"/>
    <cellStyle name="40% - Énfasis5 3" xfId="49"/>
    <cellStyle name="40% - Énfasis5 4" xfId="50"/>
    <cellStyle name="40% - Énfasis5 5" xfId="51"/>
    <cellStyle name="40% - Énfasis6 2" xfId="52"/>
    <cellStyle name="40% - Énfasis6 3" xfId="53"/>
    <cellStyle name="40% - Énfasis6 4" xfId="54"/>
    <cellStyle name="40% - Énfasis6 5" xfId="55"/>
    <cellStyle name="60% - Énfasis1 2" xfId="56"/>
    <cellStyle name="60% - Énfasis1 3" xfId="57"/>
    <cellStyle name="60% - Énfasis1 4" xfId="58"/>
    <cellStyle name="60% - Énfasis1 5" xfId="59"/>
    <cellStyle name="60% - Énfasis2 2" xfId="60"/>
    <cellStyle name="60% - Énfasis2 3" xfId="61"/>
    <cellStyle name="60% - Énfasis2 4" xfId="62"/>
    <cellStyle name="60% - Énfasis2 5" xfId="63"/>
    <cellStyle name="60% - Énfasis3 2" xfId="64"/>
    <cellStyle name="60% - Énfasis3 3" xfId="65"/>
    <cellStyle name="60% - Énfasis3 4" xfId="66"/>
    <cellStyle name="60% - Énfasis3 5" xfId="67"/>
    <cellStyle name="60% - Énfasis4 2" xfId="68"/>
    <cellStyle name="60% - Énfasis4 3" xfId="69"/>
    <cellStyle name="60% - Énfasis4 4" xfId="70"/>
    <cellStyle name="60% - Énfasis4 5" xfId="71"/>
    <cellStyle name="60% - Énfasis5 2" xfId="72"/>
    <cellStyle name="60% - Énfasis5 3" xfId="73"/>
    <cellStyle name="60% - Énfasis5 4" xfId="74"/>
    <cellStyle name="60% - Énfasis5 5" xfId="75"/>
    <cellStyle name="60% - Énfasis6 2" xfId="76"/>
    <cellStyle name="60% - Énfasis6 3" xfId="77"/>
    <cellStyle name="60% - Énfasis6 4" xfId="78"/>
    <cellStyle name="60% - Énfasis6 5" xfId="79"/>
    <cellStyle name="Buena 2" xfId="80"/>
    <cellStyle name="Buena 3" xfId="81"/>
    <cellStyle name="Buena 4" xfId="82"/>
    <cellStyle name="Buena 5" xfId="83"/>
    <cellStyle name="Cabecera 1" xfId="84"/>
    <cellStyle name="Cabecera 2" xfId="85"/>
    <cellStyle name="Cálculo 2" xfId="86"/>
    <cellStyle name="Cálculo 3" xfId="87"/>
    <cellStyle name="Cálculo 4" xfId="88"/>
    <cellStyle name="Cálculo 5" xfId="89"/>
    <cellStyle name="Celda de comprobación 2" xfId="90"/>
    <cellStyle name="Celda de comprobación 3" xfId="91"/>
    <cellStyle name="Celda de comprobación 4" xfId="92"/>
    <cellStyle name="Celda de comprobación 5" xfId="93"/>
    <cellStyle name="Celda vinculada 2" xfId="94"/>
    <cellStyle name="Celda vinculada 3" xfId="95"/>
    <cellStyle name="Celda vinculada 4" xfId="96"/>
    <cellStyle name="Celda vinculada 5" xfId="97"/>
    <cellStyle name="Encabezado 4 2" xfId="98"/>
    <cellStyle name="Encabezado 4 3" xfId="99"/>
    <cellStyle name="Encabezado 4 4" xfId="100"/>
    <cellStyle name="Encabezado 4 5" xfId="101"/>
    <cellStyle name="Énfasis1 2" xfId="102"/>
    <cellStyle name="Énfasis1 3" xfId="103"/>
    <cellStyle name="Énfasis1 4" xfId="104"/>
    <cellStyle name="Énfasis1 5" xfId="105"/>
    <cellStyle name="Énfasis2 2" xfId="106"/>
    <cellStyle name="Énfasis2 3" xfId="107"/>
    <cellStyle name="Énfasis2 4" xfId="108"/>
    <cellStyle name="Énfasis2 5" xfId="109"/>
    <cellStyle name="Énfasis3 2" xfId="110"/>
    <cellStyle name="Énfasis3 3" xfId="111"/>
    <cellStyle name="Énfasis3 4" xfId="112"/>
    <cellStyle name="Énfasis3 5" xfId="113"/>
    <cellStyle name="Énfasis4 2" xfId="114"/>
    <cellStyle name="Énfasis4 3" xfId="115"/>
    <cellStyle name="Énfasis4 4" xfId="116"/>
    <cellStyle name="Énfasis4 5" xfId="117"/>
    <cellStyle name="Énfasis5 2" xfId="118"/>
    <cellStyle name="Énfasis5 3" xfId="119"/>
    <cellStyle name="Énfasis5 4" xfId="120"/>
    <cellStyle name="Énfasis5 5" xfId="121"/>
    <cellStyle name="Énfasis6 2" xfId="122"/>
    <cellStyle name="Énfasis6 3" xfId="123"/>
    <cellStyle name="Énfasis6 4" xfId="124"/>
    <cellStyle name="Énfasis6 5" xfId="125"/>
    <cellStyle name="Entrada 2" xfId="126"/>
    <cellStyle name="Entrada 3" xfId="127"/>
    <cellStyle name="Entrada 4" xfId="128"/>
    <cellStyle name="Entrada 5" xfId="129"/>
    <cellStyle name="Estilo 1" xfId="130"/>
    <cellStyle name="Euro" xfId="131"/>
    <cellStyle name="Fecha" xfId="132"/>
    <cellStyle name="Fijo" xfId="133"/>
    <cellStyle name="Hipervínculo 2" xfId="4"/>
    <cellStyle name="Incorrecto 2" xfId="134"/>
    <cellStyle name="Incorrecto 3" xfId="135"/>
    <cellStyle name="Incorrecto 4" xfId="136"/>
    <cellStyle name="Incorrecto 5" xfId="137"/>
    <cellStyle name="Millares [0] 2" xfId="138"/>
    <cellStyle name="Monetario" xfId="139"/>
    <cellStyle name="Monetario0" xfId="140"/>
    <cellStyle name="Neutral 2" xfId="141"/>
    <cellStyle name="Neutral 3" xfId="142"/>
    <cellStyle name="Neutral 4" xfId="143"/>
    <cellStyle name="Neutral 5" xfId="144"/>
    <cellStyle name="Normal" xfId="0" builtinId="0"/>
    <cellStyle name="Normal 2" xfId="145"/>
    <cellStyle name="Normal 2 2" xfId="2"/>
    <cellStyle name="Normal 3" xfId="146"/>
    <cellStyle name="Normal 3 2" xfId="147"/>
    <cellStyle name="Normal_Hoja1" xfId="7"/>
    <cellStyle name="Normal_PlazasEstablecimientosMunicipioAutAños" xfId="6"/>
    <cellStyle name="Normal_Series anuales Estadísticas de Turismo" xfId="3"/>
    <cellStyle name="Notas 2" xfId="148"/>
    <cellStyle name="Notas 3" xfId="149"/>
    <cellStyle name="Notas 4" xfId="150"/>
    <cellStyle name="Notas 5" xfId="151"/>
    <cellStyle name="Porcentaje" xfId="1" builtinId="5"/>
    <cellStyle name="Porcentual 2" xfId="152"/>
    <cellStyle name="Porcentual 2 2" xfId="5"/>
    <cellStyle name="Punto" xfId="153"/>
    <cellStyle name="Punto0" xfId="154"/>
    <cellStyle name="Salida 2" xfId="155"/>
    <cellStyle name="Salida 3" xfId="156"/>
    <cellStyle name="Salida 4" xfId="157"/>
    <cellStyle name="Salida 5" xfId="158"/>
    <cellStyle name="Texto de advertencia 2" xfId="159"/>
    <cellStyle name="Texto de advertencia 3" xfId="160"/>
    <cellStyle name="Texto de advertencia 4" xfId="161"/>
    <cellStyle name="Texto de advertencia 5" xfId="162"/>
    <cellStyle name="Texto explicativo 2" xfId="163"/>
    <cellStyle name="Texto explicativo 3" xfId="164"/>
    <cellStyle name="Texto explicativo 4" xfId="165"/>
    <cellStyle name="Texto explicativo 5" xfId="166"/>
    <cellStyle name="Título 1 2" xfId="167"/>
    <cellStyle name="Título 1 3" xfId="168"/>
    <cellStyle name="Título 1 4" xfId="169"/>
    <cellStyle name="Título 1 5" xfId="170"/>
    <cellStyle name="Título 2 2" xfId="171"/>
    <cellStyle name="Título 2 3" xfId="172"/>
    <cellStyle name="Título 2 4" xfId="173"/>
    <cellStyle name="Título 2 5" xfId="174"/>
    <cellStyle name="Título 3 2" xfId="175"/>
    <cellStyle name="Título 3 3" xfId="176"/>
    <cellStyle name="Título 3 4" xfId="177"/>
    <cellStyle name="Título 3 5" xfId="178"/>
    <cellStyle name="Título 4" xfId="179"/>
    <cellStyle name="Título 5" xfId="180"/>
    <cellStyle name="Título 6" xfId="181"/>
    <cellStyle name="Título 7" xfId="182"/>
    <cellStyle name="Total 2" xfId="183"/>
    <cellStyle name="Total 3" xfId="184"/>
    <cellStyle name="Total 4" xfId="185"/>
    <cellStyle name="Total 5" xfId="186"/>
  </cellStyles>
  <dxfs count="85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2.xml"/><Relationship Id="rId20" Type="http://schemas.openxmlformats.org/officeDocument/2006/relationships/worksheet" Target="worksheets/sheet20.xml"/><Relationship Id="rId41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actualizaciones!$A$2</c:f>
          <c:strCache>
            <c:ptCount val="1"/>
            <c:pt idx="0">
              <c:v>enero 2014</c:v>
            </c:pt>
          </c:strCache>
        </c:strRef>
      </c:tx>
      <c:layout>
        <c:manualLayout>
          <c:xMode val="edge"/>
          <c:yMode val="edge"/>
          <c:x val="0.40014383640458279"/>
          <c:y val="7.811098971480240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7383177570095308E-2"/>
          <c:y val="0.20975609756098149"/>
          <c:w val="0.93458086086699554"/>
          <c:h val="0.375609756097560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por municipio'!$E$6</c:f>
              <c:strCache>
                <c:ptCount val="1"/>
                <c:pt idx="0">
                  <c:v>enero 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('Alojados por municipio'!$E$8:$E$10,'Alojados por municipio'!$E$12:$E$14,'Alojados por municipio'!$E$16:$E$18,'Alojados por municipio'!$E$20:$E$22,'Alojados por municipio'!$E$24:$E$26)</c:f>
              <c:numCache>
                <c:formatCode>#,##0_)</c:formatCode>
                <c:ptCount val="15"/>
                <c:pt idx="0">
                  <c:v>405261</c:v>
                </c:pt>
                <c:pt idx="1">
                  <c:v>263040</c:v>
                </c:pt>
                <c:pt idx="2">
                  <c:v>142221</c:v>
                </c:pt>
                <c:pt idx="3">
                  <c:v>141718</c:v>
                </c:pt>
                <c:pt idx="4">
                  <c:v>99284</c:v>
                </c:pt>
                <c:pt idx="5">
                  <c:v>42434</c:v>
                </c:pt>
                <c:pt idx="6">
                  <c:v>112258</c:v>
                </c:pt>
                <c:pt idx="7">
                  <c:v>54322</c:v>
                </c:pt>
                <c:pt idx="8">
                  <c:v>57936</c:v>
                </c:pt>
                <c:pt idx="9">
                  <c:v>57174</c:v>
                </c:pt>
                <c:pt idx="10">
                  <c:v>43791</c:v>
                </c:pt>
                <c:pt idx="11">
                  <c:v>13383</c:v>
                </c:pt>
                <c:pt idx="12">
                  <c:v>18664</c:v>
                </c:pt>
                <c:pt idx="13">
                  <c:v>18664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167836672"/>
        <c:axId val="361958784"/>
      </c:barChart>
      <c:catAx>
        <c:axId val="167836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FUENTE: Desarrollo Económico,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s-ES"/>
          </a:p>
        </c:txPr>
        <c:crossAx val="361958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1958784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1678366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PERNOCTACIONES EN PUERTO DE LA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catego'!$E$22</c:f>
              <c:strCache>
                <c:ptCount val="1"/>
                <c:pt idx="0">
                  <c:v>enero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1.5065739330291764E-1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catego'!$B$24,'pernocta municipio y catego'!$B$26,'pernocta municipio y catego'!$B$27,'pernocta municipio y catego'!$B$28,'pernocta municipio y catego'!$B$29,'pernocta municipio y catego'!$B$31)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catego'!$E$24,'pernocta municipio y catego'!$E$26:$E$29,'pernocta municipio y catego'!$E$31)</c:f>
              <c:numCache>
                <c:formatCode>#,##0_)</c:formatCode>
                <c:ptCount val="6"/>
                <c:pt idx="0">
                  <c:v>572582</c:v>
                </c:pt>
                <c:pt idx="1">
                  <c:v>414596</c:v>
                </c:pt>
                <c:pt idx="2">
                  <c:v>341951</c:v>
                </c:pt>
                <c:pt idx="3">
                  <c:v>66053</c:v>
                </c:pt>
                <c:pt idx="4">
                  <c:v>6592</c:v>
                </c:pt>
                <c:pt idx="5">
                  <c:v>157986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catego'!$C$22</c:f>
              <c:strCache>
                <c:ptCount val="1"/>
                <c:pt idx="0">
                  <c:v>enero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0544427324088342E-3"/>
                  <c:y val="4.15767675610187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catego'!$B$24,'pernocta municipio y catego'!$B$26,'pernocta municipio y catego'!$B$27,'pernocta municipio y catego'!$B$28,'pernocta municipio y catego'!$B$29,'pernocta municipio y catego'!$B$31)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catego'!$C$24,'pernocta municipio y catego'!$C$26:$C$29,'pernocta municipio y catego'!$C$31)</c:f>
              <c:numCache>
                <c:formatCode>#,##0_)</c:formatCode>
                <c:ptCount val="6"/>
                <c:pt idx="0">
                  <c:v>544262</c:v>
                </c:pt>
                <c:pt idx="1">
                  <c:v>385377</c:v>
                </c:pt>
                <c:pt idx="2">
                  <c:v>322901</c:v>
                </c:pt>
                <c:pt idx="3">
                  <c:v>58629</c:v>
                </c:pt>
                <c:pt idx="4">
                  <c:v>3847</c:v>
                </c:pt>
                <c:pt idx="5">
                  <c:v>158885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6892032"/>
        <c:axId val="1076944192"/>
      </c:barChart>
      <c:lineChart>
        <c:grouping val="standard"/>
        <c:varyColors val="0"/>
        <c:ser>
          <c:idx val="1"/>
          <c:order val="2"/>
          <c:tx>
            <c:strRef>
              <c:f>'pernocta municipio y catego'!$G$22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2046516142338911E-2"/>
                  <c:y val="-0.557878108271809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591347884287964E-2"/>
                  <c:y val="-0.4352546368294399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4316149618431747E-2"/>
                  <c:y val="-0.4051032134496701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267909907543084E-2"/>
                  <c:y val="-0.2073953541670076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4061123715467771E-2"/>
                  <c:y val="0.150800333949940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170445951575004E-2"/>
                  <c:y val="-0.321177664642231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474809734175E-2"/>
                  <c:y val="-0.3066259596968259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catego'!$B$24,'pernocta municipio y catego'!$B$26:$B$29,'pernocta municipio y catego'!$B$31)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catego'!$G$24,'pernocta municipio y catego'!$G$26:$G$29,'pernocta municipio y catego'!$G$31)</c:f>
              <c:numCache>
                <c:formatCode>0.0%</c:formatCode>
                <c:ptCount val="6"/>
                <c:pt idx="0">
                  <c:v>5.2033763150835445E-2</c:v>
                </c:pt>
                <c:pt idx="1">
                  <c:v>7.581926269600936E-2</c:v>
                </c:pt>
                <c:pt idx="2">
                  <c:v>5.8996410664569017E-2</c:v>
                </c:pt>
                <c:pt idx="3">
                  <c:v>0.12662675467771922</c:v>
                </c:pt>
                <c:pt idx="4">
                  <c:v>0.71354302053548224</c:v>
                </c:pt>
                <c:pt idx="5">
                  <c:v>-5.6581804449759264E-3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6892544"/>
        <c:axId val="1078009856"/>
      </c:lineChart>
      <c:catAx>
        <c:axId val="246892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076944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694419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46892032"/>
        <c:crosses val="autoZero"/>
        <c:crossBetween val="between"/>
      </c:valAx>
      <c:catAx>
        <c:axId val="246892544"/>
        <c:scaling>
          <c:orientation val="minMax"/>
        </c:scaling>
        <c:delete val="1"/>
        <c:axPos val="b"/>
        <c:majorTickMark val="out"/>
        <c:minorTickMark val="none"/>
        <c:tickLblPos val="none"/>
        <c:crossAx val="1078009856"/>
        <c:crosses val="autoZero"/>
        <c:auto val="1"/>
        <c:lblAlgn val="ctr"/>
        <c:lblOffset val="100"/>
        <c:noMultiLvlLbl val="0"/>
      </c:catAx>
      <c:valAx>
        <c:axId val="107800985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4689254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PERNOCTACIONES EN SANTA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41939070505999637"/>
          <c:w val="0.93860452198157263"/>
          <c:h val="0.3971247564948352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catego'!$L$22</c:f>
              <c:strCache>
                <c:ptCount val="1"/>
                <c:pt idx="0">
                  <c:v>enero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catego'!$I$24,'pernocta municipio y catego'!$I$26:$I$30)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catego'!$L$24,'pernocta municipio y catego'!$L$26:$L$30)</c:f>
              <c:numCache>
                <c:formatCode>#,##0_)</c:formatCode>
                <c:ptCount val="6"/>
                <c:pt idx="0">
                  <c:v>52202</c:v>
                </c:pt>
                <c:pt idx="1">
                  <c:v>52202</c:v>
                </c:pt>
                <c:pt idx="2">
                  <c:v>17923</c:v>
                </c:pt>
                <c:pt idx="3">
                  <c:v>21751</c:v>
                </c:pt>
                <c:pt idx="4">
                  <c:v>8805</c:v>
                </c:pt>
                <c:pt idx="5">
                  <c:v>3723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catego'!$J$22</c:f>
              <c:strCache>
                <c:ptCount val="1"/>
                <c:pt idx="0">
                  <c:v>enero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catego'!$I$24,'pernocta municipio y catego'!$I$26:$I$30)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catego'!$J$24,'pernocta municipio y catego'!$J$26:$J$30)</c:f>
              <c:numCache>
                <c:formatCode>#,##0_)</c:formatCode>
                <c:ptCount val="6"/>
                <c:pt idx="0">
                  <c:v>35844</c:v>
                </c:pt>
                <c:pt idx="1">
                  <c:v>35844</c:v>
                </c:pt>
                <c:pt idx="2">
                  <c:v>13138</c:v>
                </c:pt>
                <c:pt idx="3">
                  <c:v>13737</c:v>
                </c:pt>
                <c:pt idx="4">
                  <c:v>6438</c:v>
                </c:pt>
                <c:pt idx="5">
                  <c:v>2531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8054784"/>
        <c:axId val="1078015616"/>
      </c:barChart>
      <c:lineChart>
        <c:grouping val="standard"/>
        <c:varyColors val="0"/>
        <c:ser>
          <c:idx val="1"/>
          <c:order val="2"/>
          <c:tx>
            <c:strRef>
              <c:f>'pernocta municipio y catego'!$N$22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2588607904806364E-2"/>
                  <c:y val="-0.312555862949563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430411100407465E-2"/>
                  <c:y val="-0.2855661597393880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074652750242898E-2"/>
                  <c:y val="-0.147307283055314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2679155222692888E-2"/>
                  <c:y val="-3.6917183688837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2006783980758343E-2"/>
                  <c:y val="-3.2151849002242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0549207305846652E-2"/>
                  <c:y val="1.97786763141093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474809734175E-2"/>
                  <c:y val="-0.3066259596968259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catego'!$N$24,'pernocta municipio y catego'!$N$26:$N$30)</c:f>
              <c:numCache>
                <c:formatCode>0.0%</c:formatCode>
                <c:ptCount val="6"/>
                <c:pt idx="0">
                  <c:v>0.45636647695569693</c:v>
                </c:pt>
                <c:pt idx="1">
                  <c:v>0.45636647695569693</c:v>
                </c:pt>
                <c:pt idx="2">
                  <c:v>0.36421068655807581</c:v>
                </c:pt>
                <c:pt idx="3">
                  <c:v>0.58338793040693016</c:v>
                </c:pt>
                <c:pt idx="4">
                  <c:v>0.36766076421248833</c:v>
                </c:pt>
                <c:pt idx="5">
                  <c:v>0.47096009482418016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8057344"/>
        <c:axId val="1078016192"/>
      </c:lineChart>
      <c:catAx>
        <c:axId val="248054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078015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801561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48054784"/>
        <c:crosses val="autoZero"/>
        <c:crossBetween val="between"/>
      </c:valAx>
      <c:catAx>
        <c:axId val="248057344"/>
        <c:scaling>
          <c:orientation val="minMax"/>
        </c:scaling>
        <c:delete val="1"/>
        <c:axPos val="b"/>
        <c:majorTickMark val="out"/>
        <c:minorTickMark val="none"/>
        <c:tickLblPos val="none"/>
        <c:crossAx val="1078016192"/>
        <c:crosses val="autoZero"/>
        <c:auto val="1"/>
        <c:lblAlgn val="ctr"/>
        <c:lblOffset val="100"/>
        <c:noMultiLvlLbl val="0"/>
      </c:catAx>
      <c:valAx>
        <c:axId val="107801619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4805734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PERNOCTACIONES EN TENERIFE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catego'!$E$38</c:f>
              <c:strCache>
                <c:ptCount val="1"/>
                <c:pt idx="0">
                  <c:v>enero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catego'!$B$40,'pernocta municipio y catego'!$B$42:$B$47,'pernocta municipio y catego'!$B$49)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catego'!$E$40,'pernocta municipio y catego'!$E$42:$E$47,'pernocta municipio y catego'!$E$49)</c:f>
              <c:numCache>
                <c:formatCode>#,##0_)</c:formatCode>
                <c:ptCount val="8"/>
                <c:pt idx="0">
                  <c:v>3610138</c:v>
                </c:pt>
                <c:pt idx="1">
                  <c:v>2213612</c:v>
                </c:pt>
                <c:pt idx="2">
                  <c:v>303589</c:v>
                </c:pt>
                <c:pt idx="3">
                  <c:v>1414414</c:v>
                </c:pt>
                <c:pt idx="4">
                  <c:v>432297</c:v>
                </c:pt>
                <c:pt idx="5">
                  <c:v>42143</c:v>
                </c:pt>
                <c:pt idx="6">
                  <c:v>21169</c:v>
                </c:pt>
                <c:pt idx="7">
                  <c:v>1396526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catego'!$C$38</c:f>
              <c:strCache>
                <c:ptCount val="1"/>
                <c:pt idx="0">
                  <c:v>enero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catego'!$B$40,'pernocta municipio y catego'!$B$42:$B$47,'pernocta municipio y catego'!$B$49)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catego'!$C$40,'pernocta municipio y catego'!$C$42:$C$47,'pernocta municipio y catego'!$C$49)</c:f>
              <c:numCache>
                <c:formatCode>#,##0_)</c:formatCode>
                <c:ptCount val="8"/>
                <c:pt idx="0">
                  <c:v>3483725</c:v>
                </c:pt>
                <c:pt idx="1">
                  <c:v>2091020</c:v>
                </c:pt>
                <c:pt idx="2">
                  <c:v>297664</c:v>
                </c:pt>
                <c:pt idx="3">
                  <c:v>1319977</c:v>
                </c:pt>
                <c:pt idx="4">
                  <c:v>418756</c:v>
                </c:pt>
                <c:pt idx="5">
                  <c:v>37218</c:v>
                </c:pt>
                <c:pt idx="6">
                  <c:v>17405</c:v>
                </c:pt>
                <c:pt idx="7">
                  <c:v>1392705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8446464"/>
        <c:axId val="1078013312"/>
      </c:barChart>
      <c:lineChart>
        <c:grouping val="standard"/>
        <c:varyColors val="0"/>
        <c:ser>
          <c:idx val="1"/>
          <c:order val="2"/>
          <c:tx>
            <c:strRef>
              <c:f>'pernocta municipio y catego'!$G$38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264287071974244E-2"/>
                  <c:y val="-0.6202481706418714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591347884287964E-2"/>
                  <c:y val="-0.4352543094275377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8425035083249418E-2"/>
                  <c:y val="-0.2512570596035162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2679025676489978E-2"/>
                  <c:y val="-0.2905554373270909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3516696391379427E-2"/>
                  <c:y val="-0.2317360485864422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170445951575004E-2"/>
                  <c:y val="-4.25917134578551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6302326615952819E-2"/>
                  <c:y val="9.25424394715733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4006972163918648E-2"/>
                  <c:y val="-0.448202399855943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catego'!$B$40,'pernocta municipio y catego'!$B$42:$B$47)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('pernocta municipio y catego'!$G$40,'pernocta municipio y catego'!$G$42:$G$47,'pernocta municipio y catego'!$G$49)</c:f>
              <c:numCache>
                <c:formatCode>0.0%</c:formatCode>
                <c:ptCount val="8"/>
                <c:pt idx="0">
                  <c:v>3.6286733309891073E-2</c:v>
                </c:pt>
                <c:pt idx="1">
                  <c:v>5.8627846696827302E-2</c:v>
                </c:pt>
                <c:pt idx="2">
                  <c:v>1.9904993549774153E-2</c:v>
                </c:pt>
                <c:pt idx="3">
                  <c:v>7.1544428425646789E-2</c:v>
                </c:pt>
                <c:pt idx="4">
                  <c:v>3.2336253092493106E-2</c:v>
                </c:pt>
                <c:pt idx="5">
                  <c:v>0.13232844322639581</c:v>
                </c:pt>
                <c:pt idx="6">
                  <c:v>0.21625969548980173</c:v>
                </c:pt>
                <c:pt idx="7">
                  <c:v>2.7435817348253622E-3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60926976"/>
        <c:axId val="1078017344"/>
      </c:lineChart>
      <c:catAx>
        <c:axId val="248446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07801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801331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48446464"/>
        <c:crosses val="autoZero"/>
        <c:crossBetween val="between"/>
      </c:valAx>
      <c:catAx>
        <c:axId val="260926976"/>
        <c:scaling>
          <c:orientation val="minMax"/>
        </c:scaling>
        <c:delete val="1"/>
        <c:axPos val="b"/>
        <c:majorTickMark val="out"/>
        <c:minorTickMark val="none"/>
        <c:tickLblPos val="none"/>
        <c:crossAx val="1078017344"/>
        <c:crosses val="autoZero"/>
        <c:auto val="1"/>
        <c:lblAlgn val="ctr"/>
        <c:lblOffset val="100"/>
        <c:noMultiLvlLbl val="0"/>
      </c:catAx>
      <c:valAx>
        <c:axId val="107801734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6092697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/>
              <a:t>enero 2014</a:t>
            </a:r>
          </a:p>
        </c:rich>
      </c:tx>
      <c:layout>
        <c:manualLayout>
          <c:xMode val="edge"/>
          <c:yMode val="edge"/>
          <c:x val="0.40222719816272967"/>
          <c:y val="0.1434171300016069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7383177570095308E-2"/>
          <c:y val="0.30444994375703038"/>
          <c:w val="0.93458086086699554"/>
          <c:h val="0.3128137554234292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Tipología'!$D$6</c:f>
              <c:strCache>
                <c:ptCount val="1"/>
                <c:pt idx="0">
                  <c:v>enero 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('IO municipio y Tipología'!$D$8:$D$10,'IO municipio y Tipología'!$D$12:$D$14,'IO municipio y Tipología'!$D$16:$D$18,'IO municipio y Tipología'!$D$20:$D$22,'IO municipio y Tipología'!$D$24:$D$26)</c:f>
              <c:numCache>
                <c:formatCode>#,##0.00_)</c:formatCode>
                <c:ptCount val="15"/>
                <c:pt idx="0">
                  <c:v>71.849999999999994</c:v>
                </c:pt>
                <c:pt idx="1">
                  <c:v>79</c:v>
                </c:pt>
                <c:pt idx="2">
                  <c:v>62.83</c:v>
                </c:pt>
                <c:pt idx="3">
                  <c:v>73.569999999999993</c:v>
                </c:pt>
                <c:pt idx="4">
                  <c:v>81.5</c:v>
                </c:pt>
                <c:pt idx="5">
                  <c:v>61.19</c:v>
                </c:pt>
                <c:pt idx="6">
                  <c:v>73.31</c:v>
                </c:pt>
                <c:pt idx="7">
                  <c:v>81.760000000000005</c:v>
                </c:pt>
                <c:pt idx="8">
                  <c:v>66.95</c:v>
                </c:pt>
                <c:pt idx="9">
                  <c:v>74.72</c:v>
                </c:pt>
                <c:pt idx="10">
                  <c:v>80.315064353405191</c:v>
                </c:pt>
                <c:pt idx="11">
                  <c:v>63.18</c:v>
                </c:pt>
                <c:pt idx="12">
                  <c:v>63.96</c:v>
                </c:pt>
                <c:pt idx="13">
                  <c:v>63.96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226157568"/>
        <c:axId val="363732288"/>
      </c:barChart>
      <c:catAx>
        <c:axId val="226157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FUENTE: Desarrollo Económico,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363732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3732288"/>
        <c:scaling>
          <c:orientation val="minMax"/>
        </c:scaling>
        <c:delete val="1"/>
        <c:axPos val="l"/>
        <c:numFmt formatCode="#,##0.00_)" sourceLinked="1"/>
        <c:majorTickMark val="out"/>
        <c:minorTickMark val="none"/>
        <c:tickLblPos val="none"/>
        <c:crossAx val="226157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INDICES DE OCUPACIÓN EN ALOJAMIENTO DE ADEJE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catego'!$D$6</c:f>
              <c:strCache>
                <c:ptCount val="1"/>
                <c:pt idx="0">
                  <c:v>enero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catego'!$B$8,'IO municipio y catego'!$B$10:$B$16,'IO municipio y catego'!$B$18)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catego'!$D$8,'IO municipio y catego'!$D$10:$D$16,'IO municipio y catego'!$D$18)</c:f>
              <c:numCache>
                <c:formatCode>#,##0.0_)</c:formatCode>
                <c:ptCount val="7"/>
                <c:pt idx="0">
                  <c:v>73.569999999999993</c:v>
                </c:pt>
                <c:pt idx="1">
                  <c:v>81.5</c:v>
                </c:pt>
                <c:pt idx="2">
                  <c:v>75.08</c:v>
                </c:pt>
                <c:pt idx="3">
                  <c:v>87.38</c:v>
                </c:pt>
                <c:pt idx="4">
                  <c:v>71.25</c:v>
                </c:pt>
                <c:pt idx="5">
                  <c:v>76.086240947992096</c:v>
                </c:pt>
                <c:pt idx="6">
                  <c:v>61.19</c:v>
                </c:pt>
              </c:numCache>
            </c:numRef>
          </c:val>
        </c:ser>
        <c:ser>
          <c:idx val="0"/>
          <c:order val="1"/>
          <c:tx>
            <c:strRef>
              <c:f>'IO municipio y catego'!$C$6</c:f>
              <c:strCache>
                <c:ptCount val="1"/>
                <c:pt idx="0">
                  <c:v>enero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catego'!$B$8,'IO municipio y catego'!$B$10:$B$16,'IO municipio y catego'!$B$18)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catego'!$C$8,'IO municipio y catego'!$C$10:$C$16,'IO municipio y catego'!$C$18)</c:f>
              <c:numCache>
                <c:formatCode>#,##0.0_)</c:formatCode>
                <c:ptCount val="7"/>
                <c:pt idx="0">
                  <c:v>69.710219594366777</c:v>
                </c:pt>
                <c:pt idx="1">
                  <c:v>80.28705497929252</c:v>
                </c:pt>
                <c:pt idx="2">
                  <c:v>72.220859397358851</c:v>
                </c:pt>
                <c:pt idx="3">
                  <c:v>85.625215943713286</c:v>
                </c:pt>
                <c:pt idx="4">
                  <c:v>71.138432614288547</c:v>
                </c:pt>
                <c:pt idx="5">
                  <c:v>81.846609611586572</c:v>
                </c:pt>
                <c:pt idx="6">
                  <c:v>55.807013491325222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349627904"/>
        <c:axId val="1080734208"/>
      </c:barChart>
      <c:lineChart>
        <c:grouping val="standard"/>
        <c:varyColors val="0"/>
        <c:ser>
          <c:idx val="1"/>
          <c:order val="2"/>
          <c:tx>
            <c:strRef>
              <c:f>'IO municipio y catego'!$E$6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5"/>
              <c:layout>
                <c:manualLayout>
                  <c:x val="-5.1100173012885976E-2"/>
                  <c:y val="-4.85445348437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3645372543151507E-2"/>
                  <c:y val="0.300727814428601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catego'!$E$8,'IO municipio y catego'!$E$10:$E$16,'IO municipio y catego'!$E$18)</c:f>
              <c:numCache>
                <c:formatCode>0.0%</c:formatCode>
                <c:ptCount val="7"/>
                <c:pt idx="0">
                  <c:v>5.5368931959943524E-2</c:v>
                </c:pt>
                <c:pt idx="1">
                  <c:v>1.5107603847473561E-2</c:v>
                </c:pt>
                <c:pt idx="2">
                  <c:v>3.9588847688867501E-2</c:v>
                </c:pt>
                <c:pt idx="3">
                  <c:v>2.0493776709891609E-2</c:v>
                </c:pt>
                <c:pt idx="4">
                  <c:v>1.5683138018569576E-3</c:v>
                </c:pt>
                <c:pt idx="5">
                  <c:v>-7.0380052282324579E-2</c:v>
                </c:pt>
                <c:pt idx="6">
                  <c:v>9.6457168587090303E-2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36753408"/>
        <c:axId val="1080734784"/>
      </c:lineChart>
      <c:catAx>
        <c:axId val="349627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080734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0734208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349627904"/>
        <c:crosses val="autoZero"/>
        <c:crossBetween val="between"/>
      </c:valAx>
      <c:catAx>
        <c:axId val="836753408"/>
        <c:scaling>
          <c:orientation val="minMax"/>
        </c:scaling>
        <c:delete val="1"/>
        <c:axPos val="b"/>
        <c:majorTickMark val="out"/>
        <c:minorTickMark val="none"/>
        <c:tickLblPos val="none"/>
        <c:crossAx val="1080734784"/>
        <c:crosses val="autoZero"/>
        <c:auto val="1"/>
        <c:lblAlgn val="ctr"/>
        <c:lblOffset val="100"/>
        <c:noMultiLvlLbl val="0"/>
      </c:catAx>
      <c:valAx>
        <c:axId val="108073478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83675340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INDICES DE OCUPACIÓN EN ALOJAMIENTO DE ARONA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catego'!$I$6</c:f>
              <c:strCache>
                <c:ptCount val="1"/>
                <c:pt idx="0">
                  <c:v>enero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catego'!$G$8,'IO municipio y catego'!$G$10:$G$15,'IO municipio y catego'!$G$17)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5*- 4*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catego'!$I$8,'IO municipio y catego'!$I$10:$I$15,'IO municipio y catego'!$I$17)</c:f>
              <c:numCache>
                <c:formatCode>#,##0.0_)</c:formatCode>
                <c:ptCount val="6"/>
                <c:pt idx="0">
                  <c:v>73.31</c:v>
                </c:pt>
                <c:pt idx="1">
                  <c:v>81.760000000000005</c:v>
                </c:pt>
                <c:pt idx="2">
                  <c:v>86.102390931767658</c:v>
                </c:pt>
                <c:pt idx="3">
                  <c:v>74.23</c:v>
                </c:pt>
                <c:pt idx="4">
                  <c:v>61.727438720743649</c:v>
                </c:pt>
                <c:pt idx="5">
                  <c:v>66.95</c:v>
                </c:pt>
              </c:numCache>
            </c:numRef>
          </c:val>
        </c:ser>
        <c:ser>
          <c:idx val="0"/>
          <c:order val="1"/>
          <c:tx>
            <c:strRef>
              <c:f>'IO municipio y catego'!$H$6</c:f>
              <c:strCache>
                <c:ptCount val="1"/>
                <c:pt idx="0">
                  <c:v>enero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catego'!$G$8,'IO municipio y catego'!$G$10:$G$15,'IO municipio y catego'!$G$17)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5*- 4*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catego'!$H$8,'IO municipio y catego'!$H$10:$H$15,'IO municipio y catego'!$H$17)</c:f>
              <c:numCache>
                <c:formatCode>#,##0.0_)</c:formatCode>
                <c:ptCount val="6"/>
                <c:pt idx="0">
                  <c:v>71.478669246983131</c:v>
                </c:pt>
                <c:pt idx="1">
                  <c:v>83.196234075457582</c:v>
                </c:pt>
                <c:pt idx="2">
                  <c:v>87.299065821806579</c:v>
                </c:pt>
                <c:pt idx="3">
                  <c:v>76.623698040082985</c:v>
                </c:pt>
                <c:pt idx="4">
                  <c:v>62.369280141647764</c:v>
                </c:pt>
                <c:pt idx="5">
                  <c:v>63.214782844277536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836754944"/>
        <c:axId val="1138000448"/>
      </c:barChart>
      <c:lineChart>
        <c:grouping val="standard"/>
        <c:varyColors val="0"/>
        <c:ser>
          <c:idx val="1"/>
          <c:order val="2"/>
          <c:tx>
            <c:strRef>
              <c:f>'IO municipio y catego'!$J$6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1"/>
              <c:layout>
                <c:manualLayout>
                  <c:x val="-4.8910791135727195E-2"/>
                  <c:y val="3.87732250724376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1455990665992726E-2"/>
                  <c:y val="5.50470640234419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5478936767203543E-2"/>
                  <c:y val="-1.1122497421710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7668318644362324E-2"/>
                  <c:y val="7.61952624944750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910791135727195E-2"/>
                  <c:y val="0.238357752058539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3645372543151507E-2"/>
                  <c:y val="0.300727814428601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catego'!$J$8,'IO municipio y catego'!$J$10:$J$15,'IO municipio y catego'!$J$17)</c:f>
              <c:numCache>
                <c:formatCode>0.0%</c:formatCode>
                <c:ptCount val="6"/>
                <c:pt idx="0">
                  <c:v>2.5620660993127986E-2</c:v>
                </c:pt>
                <c:pt idx="1">
                  <c:v>-1.7263210185150202E-2</c:v>
                </c:pt>
                <c:pt idx="2">
                  <c:v>-1.3707762835418524E-2</c:v>
                </c:pt>
                <c:pt idx="3">
                  <c:v>-3.123965693786801E-2</c:v>
                </c:pt>
                <c:pt idx="4">
                  <c:v>-1.029098651525906E-2</c:v>
                </c:pt>
                <c:pt idx="5">
                  <c:v>5.9087716316668315E-2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36857856"/>
        <c:axId val="1138001024"/>
      </c:lineChart>
      <c:catAx>
        <c:axId val="836754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138000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8000448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836754944"/>
        <c:crosses val="autoZero"/>
        <c:crossBetween val="between"/>
      </c:valAx>
      <c:catAx>
        <c:axId val="836857856"/>
        <c:scaling>
          <c:orientation val="minMax"/>
        </c:scaling>
        <c:delete val="1"/>
        <c:axPos val="b"/>
        <c:majorTickMark val="out"/>
        <c:minorTickMark val="none"/>
        <c:tickLblPos val="none"/>
        <c:crossAx val="1138001024"/>
        <c:crosses val="autoZero"/>
        <c:auto val="1"/>
        <c:lblAlgn val="ctr"/>
        <c:lblOffset val="100"/>
        <c:noMultiLvlLbl val="0"/>
      </c:catAx>
      <c:valAx>
        <c:axId val="113800102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83685785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INDICES DE OCUPACIÓN EN ALOJAMIENTO DE PUERTO DE LA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41107469674398806"/>
          <c:w val="0.93860452198157263"/>
          <c:h val="0.4054407648108435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catego'!$D$22</c:f>
              <c:strCache>
                <c:ptCount val="1"/>
                <c:pt idx="0">
                  <c:v>enero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catego'!$B$24,'IO municipio y catego'!$B$26,'IO municipio y catego'!$B$27,'IO municipio y catego'!$B$28,'IO municipio y catego'!$B$29,'IO municipio y catego'!$B$31)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catego'!$D$24,'IO municipio y catego'!$D$26:$D$29,'IO municipio y catego'!$D$31)</c:f>
              <c:numCache>
                <c:formatCode>#,##0.0_)</c:formatCode>
                <c:ptCount val="6"/>
                <c:pt idx="0">
                  <c:v>74.72</c:v>
                </c:pt>
                <c:pt idx="1">
                  <c:v>80.315064353405191</c:v>
                </c:pt>
                <c:pt idx="2">
                  <c:v>80.692592679991506</c:v>
                </c:pt>
                <c:pt idx="3">
                  <c:v>82.81</c:v>
                </c:pt>
                <c:pt idx="4">
                  <c:v>51.991481978073999</c:v>
                </c:pt>
                <c:pt idx="5">
                  <c:v>63.18</c:v>
                </c:pt>
              </c:numCache>
            </c:numRef>
          </c:val>
        </c:ser>
        <c:ser>
          <c:idx val="0"/>
          <c:order val="1"/>
          <c:tx>
            <c:strRef>
              <c:f>'IO municipio y catego'!$C$22</c:f>
              <c:strCache>
                <c:ptCount val="1"/>
                <c:pt idx="0">
                  <c:v>enero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catego'!$B$24,'IO municipio y catego'!$B$26,'IO municipio y catego'!$B$27,'IO municipio y catego'!$B$28,'IO municipio y catego'!$B$29,'IO municipio y catego'!$B$31)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catego'!$C$24,'IO municipio y catego'!$C$26:$C$29,'IO municipio y catego'!$C$31)</c:f>
              <c:numCache>
                <c:formatCode>#,##0.0_)</c:formatCode>
                <c:ptCount val="6"/>
                <c:pt idx="0">
                  <c:v>70.52921989988117</c:v>
                </c:pt>
                <c:pt idx="1">
                  <c:v>74.857085138991138</c:v>
                </c:pt>
                <c:pt idx="2">
                  <c:v>76.197229629280031</c:v>
                </c:pt>
                <c:pt idx="3">
                  <c:v>73.50400561663929</c:v>
                </c:pt>
                <c:pt idx="4">
                  <c:v>34.092520382842963</c:v>
                </c:pt>
                <c:pt idx="5">
                  <c:v>61.855208552319105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836859904"/>
        <c:axId val="1138003904"/>
      </c:barChart>
      <c:lineChart>
        <c:grouping val="standard"/>
        <c:varyColors val="0"/>
        <c:ser>
          <c:idx val="1"/>
          <c:order val="2"/>
          <c:tx>
            <c:strRef>
              <c:f>'IO municipio y catego'!$E$22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2675105131912187E-2"/>
                  <c:y val="-0.4741807585902074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0486920947452737E-2"/>
                  <c:y val="-0.4733792787336094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3616026054209419E-2"/>
                  <c:y val="-0.4786245846088365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327185052668907E-2"/>
                  <c:y val="-0.4477132614140488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1159746232661792E-2"/>
                  <c:y val="-6.93345556337681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5476499504901633E-2"/>
                  <c:y val="-0.5025334359192626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3645372543151507E-2"/>
                  <c:y val="0.300727814428601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catego'!$B$24,'IO municipio y catego'!$B$26:$B$29,'IO municipio y catego'!$B$31)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catego'!$E$24,'IO municipio y catego'!$E$26:$E$29,'IO municipio y catego'!$E$31)</c:f>
              <c:numCache>
                <c:formatCode>0.0%</c:formatCode>
                <c:ptCount val="6"/>
                <c:pt idx="0">
                  <c:v>5.9419062142864965E-2</c:v>
                </c:pt>
                <c:pt idx="1">
                  <c:v>7.2911992288771765E-2</c:v>
                </c:pt>
                <c:pt idx="2">
                  <c:v>5.8996410664569066E-2</c:v>
                </c:pt>
                <c:pt idx="3">
                  <c:v>0.12660526872366917</c:v>
                </c:pt>
                <c:pt idx="4">
                  <c:v>0.52501139235920724</c:v>
                </c:pt>
                <c:pt idx="5">
                  <c:v>2.141762155017779E-2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36860416"/>
        <c:axId val="1138004480"/>
      </c:lineChart>
      <c:catAx>
        <c:axId val="836859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8.5590049034278512E-2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138003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8003904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836859904"/>
        <c:crosses val="autoZero"/>
        <c:crossBetween val="between"/>
      </c:valAx>
      <c:catAx>
        <c:axId val="836860416"/>
        <c:scaling>
          <c:orientation val="minMax"/>
        </c:scaling>
        <c:delete val="1"/>
        <c:axPos val="b"/>
        <c:majorTickMark val="out"/>
        <c:minorTickMark val="none"/>
        <c:tickLblPos val="none"/>
        <c:crossAx val="1138004480"/>
        <c:crosses val="autoZero"/>
        <c:auto val="1"/>
        <c:lblAlgn val="ctr"/>
        <c:lblOffset val="100"/>
        <c:noMultiLvlLbl val="0"/>
      </c:catAx>
      <c:valAx>
        <c:axId val="113800448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83686041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INDICES DE OCUPACIÓN EN ALOJAMIENTO DE SANTA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catego'!$I$22</c:f>
              <c:strCache>
                <c:ptCount val="1"/>
                <c:pt idx="0">
                  <c:v>enero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catego'!$G$24,'IO municipio y catego'!$G$26:$G$30)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catego'!$I$24,'IO municipio y catego'!$I$26:$I$30)</c:f>
              <c:numCache>
                <c:formatCode>#,##0.0_)</c:formatCode>
                <c:ptCount val="6"/>
                <c:pt idx="0">
                  <c:v>63.96</c:v>
                </c:pt>
                <c:pt idx="1">
                  <c:v>63.96</c:v>
                </c:pt>
                <c:pt idx="2">
                  <c:v>59.298593879239043</c:v>
                </c:pt>
                <c:pt idx="3">
                  <c:v>75.94</c:v>
                </c:pt>
                <c:pt idx="4">
                  <c:v>58.56</c:v>
                </c:pt>
                <c:pt idx="5">
                  <c:v>48.23</c:v>
                </c:pt>
              </c:numCache>
            </c:numRef>
          </c:val>
        </c:ser>
        <c:ser>
          <c:idx val="0"/>
          <c:order val="1"/>
          <c:tx>
            <c:strRef>
              <c:f>'IO municipio y catego'!$H$22</c:f>
              <c:strCache>
                <c:ptCount val="1"/>
                <c:pt idx="0">
                  <c:v>enero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catego'!$G$24,'IO municipio y catego'!$G$26:$G$30)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catego'!$H$24,'IO municipio y catego'!$H$26:$H$30)</c:f>
              <c:numCache>
                <c:formatCode>#,##0.0_)</c:formatCode>
                <c:ptCount val="6"/>
                <c:pt idx="0">
                  <c:v>45.343453510436433</c:v>
                </c:pt>
                <c:pt idx="1">
                  <c:v>45.343453510436433</c:v>
                </c:pt>
                <c:pt idx="2">
                  <c:v>38.633222571823445</c:v>
                </c:pt>
                <c:pt idx="3">
                  <c:v>55.252996540905798</c:v>
                </c:pt>
                <c:pt idx="4">
                  <c:v>42.8200864649152</c:v>
                </c:pt>
                <c:pt idx="5">
                  <c:v>49.183832102603965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837471232"/>
        <c:axId val="1147512512"/>
      </c:barChart>
      <c:lineChart>
        <c:grouping val="standard"/>
        <c:varyColors val="0"/>
        <c:ser>
          <c:idx val="1"/>
          <c:order val="2"/>
          <c:tx>
            <c:strRef>
              <c:f>'IO municipio y catego'!$J$22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3732947818237863E-2"/>
                  <c:y val="0.2092517229525104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3732947818237863E-2"/>
                  <c:y val="0.254989768690556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4679857204031854E-2"/>
                  <c:y val="0.3339918476926350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543565941079159E-2"/>
                  <c:y val="0.192619706320493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2786038432443947E-2"/>
                  <c:y val="0.1967777104784978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1100173012885976E-2"/>
                  <c:y val="-4.85445348437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3645372543151507E-2"/>
                  <c:y val="0.300727814428601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catego'!$J$24,'IO municipio y catego'!$J$26:$J$30)</c:f>
              <c:numCache>
                <c:formatCode>0.0%</c:formatCode>
                <c:ptCount val="6"/>
                <c:pt idx="0">
                  <c:v>0.41056745898895208</c:v>
                </c:pt>
                <c:pt idx="1">
                  <c:v>0.41056745898895208</c:v>
                </c:pt>
                <c:pt idx="2">
                  <c:v>0.53491192118380448</c:v>
                </c:pt>
                <c:pt idx="3">
                  <c:v>0.37440509572686897</c:v>
                </c:pt>
                <c:pt idx="4">
                  <c:v>0.36758247903075492</c:v>
                </c:pt>
                <c:pt idx="5">
                  <c:v>-1.9393204267088238E-2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37471744"/>
        <c:axId val="1147513088"/>
      </c:lineChart>
      <c:catAx>
        <c:axId val="837471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147512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7512512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837471232"/>
        <c:crosses val="autoZero"/>
        <c:crossBetween val="between"/>
      </c:valAx>
      <c:catAx>
        <c:axId val="837471744"/>
        <c:scaling>
          <c:orientation val="minMax"/>
        </c:scaling>
        <c:delete val="1"/>
        <c:axPos val="b"/>
        <c:majorTickMark val="out"/>
        <c:minorTickMark val="none"/>
        <c:tickLblPos val="none"/>
        <c:crossAx val="1147513088"/>
        <c:crosses val="autoZero"/>
        <c:auto val="1"/>
        <c:lblAlgn val="ctr"/>
        <c:lblOffset val="100"/>
        <c:noMultiLvlLbl val="0"/>
      </c:catAx>
      <c:valAx>
        <c:axId val="114751308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83747174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INDICES DE OCUPACIÓN EN ALOJAMIENTO DE TENERIFE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catego'!$D$38</c:f>
              <c:strCache>
                <c:ptCount val="1"/>
                <c:pt idx="0">
                  <c:v>enero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catego'!$B$40,'IO municipio y catego'!$B$42:$B$47,'IO municipio y catego'!$B$49)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catego'!$D$40,'IO municipio y catego'!$D$42:$D$47,'IO municipio y catego'!$D$49)</c:f>
              <c:numCache>
                <c:formatCode>#,##0.0_)</c:formatCode>
                <c:ptCount val="8"/>
                <c:pt idx="0">
                  <c:v>71.849999999999994</c:v>
                </c:pt>
                <c:pt idx="1">
                  <c:v>79</c:v>
                </c:pt>
                <c:pt idx="2">
                  <c:v>72.069999999999993</c:v>
                </c:pt>
                <c:pt idx="3">
                  <c:v>83.64</c:v>
                </c:pt>
                <c:pt idx="4">
                  <c:v>74.010000000000005</c:v>
                </c:pt>
                <c:pt idx="5">
                  <c:v>62.08</c:v>
                </c:pt>
                <c:pt idx="6">
                  <c:v>56.48</c:v>
                </c:pt>
                <c:pt idx="7">
                  <c:v>62.83</c:v>
                </c:pt>
              </c:numCache>
            </c:numRef>
          </c:val>
        </c:ser>
        <c:ser>
          <c:idx val="0"/>
          <c:order val="1"/>
          <c:tx>
            <c:strRef>
              <c:f>'IO municipio y catego'!$C$38</c:f>
              <c:strCache>
                <c:ptCount val="1"/>
                <c:pt idx="0">
                  <c:v>enero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catego'!$B$40,'IO municipio y catego'!$B$42:$B$47,'IO municipio y catego'!$B$49)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catego'!$C$40,'IO municipio y catego'!$C$42:$C$47,'IO municipio y catego'!$C$49)</c:f>
              <c:numCache>
                <c:formatCode>#,##0.0_)</c:formatCode>
                <c:ptCount val="8"/>
                <c:pt idx="0">
                  <c:v>68.418178047422018</c:v>
                </c:pt>
                <c:pt idx="1">
                  <c:v>76.647680266031983</c:v>
                </c:pt>
                <c:pt idx="2">
                  <c:v>68.434641266688274</c:v>
                </c:pt>
                <c:pt idx="3">
                  <c:v>80.660560392897096</c:v>
                </c:pt>
                <c:pt idx="4">
                  <c:v>75.259112287682484</c:v>
                </c:pt>
                <c:pt idx="5">
                  <c:v>55.763151191885292</c:v>
                </c:pt>
                <c:pt idx="6">
                  <c:v>51.938169556265109</c:v>
                </c:pt>
                <c:pt idx="7">
                  <c:v>58.92007467892757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837470208"/>
        <c:axId val="1147513664"/>
      </c:barChart>
      <c:lineChart>
        <c:grouping val="standard"/>
        <c:varyColors val="0"/>
        <c:ser>
          <c:idx val="1"/>
          <c:order val="2"/>
          <c:tx>
            <c:strRef>
              <c:f>'IO municipio y catego'!$E$38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4"/>
              <c:layout>
                <c:manualLayout>
                  <c:x val="-4.8398133748056064E-2"/>
                  <c:y val="-2.3621064016321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1100198789303747E-2"/>
                  <c:y val="0.355201520725622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3645372543151507E-2"/>
                  <c:y val="0.300727814428601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4587910181522798E-2"/>
                  <c:y val="0.176170819438413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catego'!$B$40,'IO municipio y catego'!$B$42:$B$47)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('IO municipio y catego'!$E$40,'IO municipio y catego'!$E$42:$E$47,'IO municipio y catego'!$E$49)</c:f>
              <c:numCache>
                <c:formatCode>0.0%</c:formatCode>
                <c:ptCount val="8"/>
                <c:pt idx="0">
                  <c:v>5.0159505127413739E-2</c:v>
                </c:pt>
                <c:pt idx="1">
                  <c:v>3.0690031659190264E-2</c:v>
                </c:pt>
                <c:pt idx="2">
                  <c:v>5.3121615983121817E-2</c:v>
                </c:pt>
                <c:pt idx="3">
                  <c:v>3.6937997859053606E-2</c:v>
                </c:pt>
                <c:pt idx="4">
                  <c:v>-1.6597488991202503E-2</c:v>
                </c:pt>
                <c:pt idx="5">
                  <c:v>0.11327998280401941</c:v>
                </c:pt>
                <c:pt idx="6">
                  <c:v>8.7446871588623853E-2</c:v>
                </c:pt>
                <c:pt idx="7">
                  <c:v>6.6359816113247261E-2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37470720"/>
        <c:axId val="1147514240"/>
      </c:lineChart>
      <c:catAx>
        <c:axId val="837470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147513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7513664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837470208"/>
        <c:crosses val="autoZero"/>
        <c:crossBetween val="between"/>
      </c:valAx>
      <c:catAx>
        <c:axId val="837470720"/>
        <c:scaling>
          <c:orientation val="minMax"/>
        </c:scaling>
        <c:delete val="1"/>
        <c:axPos val="b"/>
        <c:majorTickMark val="out"/>
        <c:minorTickMark val="none"/>
        <c:tickLblPos val="none"/>
        <c:crossAx val="1147514240"/>
        <c:crosses val="autoZero"/>
        <c:auto val="1"/>
        <c:lblAlgn val="ctr"/>
        <c:lblOffset val="100"/>
        <c:noMultiLvlLbl val="0"/>
      </c:catAx>
      <c:valAx>
        <c:axId val="114751424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83747072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/>
              <a:t>enero 2014</a:t>
            </a:r>
          </a:p>
        </c:rich>
      </c:tx>
      <c:layout>
        <c:manualLayout>
          <c:xMode val="edge"/>
          <c:yMode val="edge"/>
          <c:x val="0.40222719816272967"/>
          <c:y val="0.1434171300016069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7383177570095308E-2"/>
          <c:y val="0.26861935417681909"/>
          <c:w val="0.93458086086699554"/>
          <c:h val="0.34864448947138937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('EM MUNICIPIO y tipología'!$D$8:$D$10,'EM MUNICIPIO y tipología'!$D$12:$D$14,'EM MUNICIPIO y tipología'!$D$16:$D$18,'EM MUNICIPIO y tipología'!$D$20:$D$22,'EM MUNICIPIO y tipología'!$D$24:$D$26)</c:f>
              <c:numCache>
                <c:formatCode>#,##0.00_)</c:formatCode>
                <c:ptCount val="15"/>
                <c:pt idx="0">
                  <c:v>8.91</c:v>
                </c:pt>
                <c:pt idx="1">
                  <c:v>8.42</c:v>
                </c:pt>
                <c:pt idx="2">
                  <c:v>9.82</c:v>
                </c:pt>
                <c:pt idx="3">
                  <c:v>9.42</c:v>
                </c:pt>
                <c:pt idx="4">
                  <c:v>9.08</c:v>
                </c:pt>
                <c:pt idx="5">
                  <c:v>10.220000000000001</c:v>
                </c:pt>
                <c:pt idx="6">
                  <c:v>9.4427924958577556</c:v>
                </c:pt>
                <c:pt idx="7">
                  <c:v>9.3391075439048628</c:v>
                </c:pt>
                <c:pt idx="8">
                  <c:v>9.5400096658381663</c:v>
                </c:pt>
                <c:pt idx="9">
                  <c:v>10.01</c:v>
                </c:pt>
                <c:pt idx="10">
                  <c:v>9.4700000000000006</c:v>
                </c:pt>
                <c:pt idx="11">
                  <c:v>11.8</c:v>
                </c:pt>
                <c:pt idx="12">
                  <c:v>2.7969352764680671</c:v>
                </c:pt>
                <c:pt idx="13">
                  <c:v>2.7969352764680671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234076160"/>
        <c:axId val="1080692672"/>
      </c:barChart>
      <c:catAx>
        <c:axId val="234076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FUENTE: Desarrollo Económico,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080692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0692672"/>
        <c:scaling>
          <c:orientation val="minMax"/>
        </c:scaling>
        <c:delete val="1"/>
        <c:axPos val="l"/>
        <c:numFmt formatCode="#,##0.00_)" sourceLinked="1"/>
        <c:majorTickMark val="out"/>
        <c:minorTickMark val="none"/>
        <c:tickLblPos val="none"/>
        <c:crossAx val="2340761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categoría'!$B$5:$G$5</c:f>
          <c:strCache>
            <c:ptCount val="1"/>
            <c:pt idx="0">
              <c:v>TURISMO ALOJADO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categoría'!$E$6</c:f>
              <c:strCache>
                <c:ptCount val="1"/>
                <c:pt idx="0">
                  <c:v>enero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categoría'!$B$8,'Alojados tipología y categoría'!$B$10:$B$16,'Alojados tipología y categoría'!$B$18)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categoría'!$E$8,'Alojados tipología y categoría'!$E$10:$E$16,'Alojados tipología y categoría'!$E$18)</c:f>
              <c:numCache>
                <c:formatCode>#,##0_)</c:formatCode>
                <c:ptCount val="7"/>
                <c:pt idx="0">
                  <c:v>141718</c:v>
                </c:pt>
                <c:pt idx="1">
                  <c:v>99284</c:v>
                </c:pt>
                <c:pt idx="2">
                  <c:v>19189</c:v>
                </c:pt>
                <c:pt idx="3">
                  <c:v>61608</c:v>
                </c:pt>
                <c:pt idx="4">
                  <c:v>16778</c:v>
                </c:pt>
                <c:pt idx="5">
                  <c:v>1709</c:v>
                </c:pt>
                <c:pt idx="6">
                  <c:v>42434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categoría'!$C$6</c:f>
              <c:strCache>
                <c:ptCount val="1"/>
                <c:pt idx="0">
                  <c:v>enero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categoría'!$B$8,'Alojados tipología y categoría'!$B$10:$B$16,'Alojados tipología y categoría'!$B$18)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categoría'!$C$8,'Alojados tipología y categoría'!$C$10:$C$16,'Alojados tipología y categoría'!$C$18)</c:f>
              <c:numCache>
                <c:formatCode>#,##0_)</c:formatCode>
                <c:ptCount val="7"/>
                <c:pt idx="0">
                  <c:v>134920</c:v>
                </c:pt>
                <c:pt idx="1">
                  <c:v>92453</c:v>
                </c:pt>
                <c:pt idx="2">
                  <c:v>17025</c:v>
                </c:pt>
                <c:pt idx="3">
                  <c:v>59441</c:v>
                </c:pt>
                <c:pt idx="4">
                  <c:v>14291</c:v>
                </c:pt>
                <c:pt idx="5">
                  <c:v>1696</c:v>
                </c:pt>
                <c:pt idx="6">
                  <c:v>42467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35601920"/>
        <c:axId val="362394112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817389691355E-2"/>
                  <c:y val="-0.484916594365413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878821333337008E-2"/>
                  <c:y val="-0.298039517409596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380940723951009E-2"/>
                  <c:y val="-8.32746738258556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3486944043536634E-2"/>
                  <c:y val="-0.28318856712557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462667763538E-2"/>
                  <c:y val="9.6008316008316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0618508999911042E-2"/>
                  <c:y val="-0.1805362843158118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200788039564E-2"/>
                  <c:y val="-0.29561150490284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categoría'!$G$8,'Alojados tipología y categoría'!$G$10:$G$16,'Alojados tipología y categoría'!$G$18)</c:f>
              <c:numCache>
                <c:formatCode>0.0%</c:formatCode>
                <c:ptCount val="7"/>
                <c:pt idx="0">
                  <c:v>5.0385413578416839E-2</c:v>
                </c:pt>
                <c:pt idx="1">
                  <c:v>7.3886190821282172E-2</c:v>
                </c:pt>
                <c:pt idx="2">
                  <c:v>0.1271071953010279</c:v>
                </c:pt>
                <c:pt idx="3">
                  <c:v>3.6456318029642838E-2</c:v>
                </c:pt>
                <c:pt idx="4">
                  <c:v>0.17402561052410609</c:v>
                </c:pt>
                <c:pt idx="5">
                  <c:v>7.6650943396226415E-3</c:v>
                </c:pt>
                <c:pt idx="6">
                  <c:v>-7.770739633126899E-4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5602432"/>
        <c:axId val="362394688"/>
      </c:lineChart>
      <c:catAx>
        <c:axId val="235601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62394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239411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35601920"/>
        <c:crosses val="autoZero"/>
        <c:crossBetween val="between"/>
      </c:valAx>
      <c:catAx>
        <c:axId val="235602432"/>
        <c:scaling>
          <c:orientation val="minMax"/>
        </c:scaling>
        <c:delete val="1"/>
        <c:axPos val="b"/>
        <c:majorTickMark val="out"/>
        <c:minorTickMark val="none"/>
        <c:tickLblPos val="none"/>
        <c:crossAx val="362394688"/>
        <c:crosses val="autoZero"/>
        <c:auto val="1"/>
        <c:lblAlgn val="ctr"/>
        <c:lblOffset val="100"/>
        <c:noMultiLvlLbl val="0"/>
      </c:catAx>
      <c:valAx>
        <c:axId val="36239468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356024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ESTANCIA MEDIA DE LOS TURISTAS ALOJADOS EN ADEJE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catego'!$D$6</c:f>
              <c:strCache>
                <c:ptCount val="1"/>
                <c:pt idx="0">
                  <c:v>enero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catego'!$B$8,'EM municipio y catego'!$B$10:$B$16,'EM municipio y catego'!$B$18)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catego'!$D$8,'EM municipio y catego'!$D$10:$D$16,'EM municipio y catego'!$D$18)</c:f>
              <c:numCache>
                <c:formatCode>0.00</c:formatCode>
                <c:ptCount val="7"/>
                <c:pt idx="0">
                  <c:v>9.42</c:v>
                </c:pt>
                <c:pt idx="1">
                  <c:v>9.08</c:v>
                </c:pt>
                <c:pt idx="2">
                  <c:v>8.17</c:v>
                </c:pt>
                <c:pt idx="3">
                  <c:v>9.19</c:v>
                </c:pt>
                <c:pt idx="4">
                  <c:v>9.83</c:v>
                </c:pt>
                <c:pt idx="5">
                  <c:v>8.1152720889409018</c:v>
                </c:pt>
                <c:pt idx="6">
                  <c:v>10.220000000000001</c:v>
                </c:pt>
              </c:numCache>
            </c:numRef>
          </c:val>
        </c:ser>
        <c:ser>
          <c:idx val="0"/>
          <c:order val="1"/>
          <c:tx>
            <c:strRef>
              <c:f>'EM municipio y catego'!$C$6</c:f>
              <c:strCache>
                <c:ptCount val="1"/>
                <c:pt idx="0">
                  <c:v>enero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catego'!$B$8,'EM municipio y catego'!$B$10:$B$16,'EM municipio y catego'!$B$18)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catego'!$C$8,'EM municipio y catego'!$C$10:$C$16,'EM municipio y catego'!$C$18)</c:f>
              <c:numCache>
                <c:formatCode>0.00</c:formatCode>
                <c:ptCount val="7"/>
                <c:pt idx="0">
                  <c:v>9.5773791876667662</c:v>
                </c:pt>
                <c:pt idx="1">
                  <c:v>9.1422668815506256</c:v>
                </c:pt>
                <c:pt idx="2">
                  <c:v>8.3004992657856089</c:v>
                </c:pt>
                <c:pt idx="3">
                  <c:v>9.1722884877441491</c:v>
                </c:pt>
                <c:pt idx="4">
                  <c:v>10.061227345882024</c:v>
                </c:pt>
                <c:pt idx="5">
                  <c:v>8.7965801886792452</c:v>
                </c:pt>
                <c:pt idx="6">
                  <c:v>10.524642663715355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837508608"/>
        <c:axId val="1170424960"/>
      </c:barChart>
      <c:lineChart>
        <c:grouping val="standard"/>
        <c:varyColors val="0"/>
        <c:ser>
          <c:idx val="1"/>
          <c:order val="2"/>
          <c:tx>
            <c:strRef>
              <c:f>'EM municipio y catego'!$E$6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1187748287972332E-2"/>
                  <c:y val="0.113617627318414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3289554890044763E-2"/>
                  <c:y val="0.1510396647404520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755893919448714E-2"/>
                  <c:y val="0.1884617021624894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7077226911675166E-2"/>
                  <c:y val="0.2050937187945061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994527579660746E-2"/>
                  <c:y val="0.1468816605824479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1100173012885976E-2"/>
                  <c:y val="-4.85445348437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077226911675166E-2"/>
                  <c:y val="0.134407648108435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catego'!$E$8,'EM municipio y catego'!$E$10:$E$16,'EM municipio y catego'!$E$18)</c:f>
              <c:numCache>
                <c:formatCode>0.00</c:formatCode>
                <c:ptCount val="7"/>
                <c:pt idx="0">
                  <c:v>-0.15737918766676628</c:v>
                </c:pt>
                <c:pt idx="1">
                  <c:v>-6.2266881550625541E-2</c:v>
                </c:pt>
                <c:pt idx="2">
                  <c:v>-0.130499265785609</c:v>
                </c:pt>
                <c:pt idx="3">
                  <c:v>1.7711512255850437E-2</c:v>
                </c:pt>
                <c:pt idx="4">
                  <c:v>-0.23122734588202398</c:v>
                </c:pt>
                <c:pt idx="5">
                  <c:v>-0.68130809973834339</c:v>
                </c:pt>
                <c:pt idx="6">
                  <c:v>-0.30464266371535409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44710400"/>
        <c:axId val="1170425536"/>
      </c:lineChart>
      <c:catAx>
        <c:axId val="837508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170424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0424960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837508608"/>
        <c:crosses val="autoZero"/>
        <c:crossBetween val="between"/>
      </c:valAx>
      <c:catAx>
        <c:axId val="1044710400"/>
        <c:scaling>
          <c:orientation val="minMax"/>
        </c:scaling>
        <c:delete val="1"/>
        <c:axPos val="b"/>
        <c:majorTickMark val="out"/>
        <c:minorTickMark val="none"/>
        <c:tickLblPos val="none"/>
        <c:crossAx val="1170425536"/>
        <c:crosses val="autoZero"/>
        <c:auto val="1"/>
        <c:lblAlgn val="ctr"/>
        <c:lblOffset val="100"/>
        <c:noMultiLvlLbl val="0"/>
      </c:catAx>
      <c:valAx>
        <c:axId val="1170425536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04471040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ESTANCIA MEDIA DE LOS TURISTAS ALOJADOS EN  ARONA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catego'!$I$6</c:f>
              <c:strCache>
                <c:ptCount val="1"/>
                <c:pt idx="0">
                  <c:v>enero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catego'!$G$8,'EM municipio y catego'!$G$10:$G$15,'EM municipio y catego'!$G$17)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catego'!$I$8,'EM municipio y catego'!$I$10:$I$15,'EM municipio y catego'!$I$17)</c:f>
              <c:numCache>
                <c:formatCode>0.00</c:formatCode>
                <c:ptCount val="6"/>
                <c:pt idx="0">
                  <c:v>9.4427924958577556</c:v>
                </c:pt>
                <c:pt idx="1">
                  <c:v>9.3391075439048628</c:v>
                </c:pt>
                <c:pt idx="2">
                  <c:v>9.3502250770000259</c:v>
                </c:pt>
                <c:pt idx="3">
                  <c:v>9.5544561165706536</c:v>
                </c:pt>
                <c:pt idx="4">
                  <c:v>7.0607594936708864</c:v>
                </c:pt>
                <c:pt idx="5">
                  <c:v>9.5400096658381663</c:v>
                </c:pt>
              </c:numCache>
            </c:numRef>
          </c:val>
        </c:ser>
        <c:ser>
          <c:idx val="0"/>
          <c:order val="1"/>
          <c:tx>
            <c:strRef>
              <c:f>'EM municipio y catego'!$H$6</c:f>
              <c:strCache>
                <c:ptCount val="1"/>
                <c:pt idx="0">
                  <c:v>enero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catego'!$G$8,'EM municipio y catego'!$G$10:$G$15,'EM municipio y catego'!$G$17)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catego'!$H$8,'EM municipio y catego'!$H$10:$H$15,'EM municipio y catego'!$H$17)</c:f>
              <c:numCache>
                <c:formatCode>0.00</c:formatCode>
                <c:ptCount val="6"/>
                <c:pt idx="0">
                  <c:v>9.5957141675170305</c:v>
                </c:pt>
                <c:pt idx="1">
                  <c:v>9.3850536067839663</c:v>
                </c:pt>
                <c:pt idx="2">
                  <c:v>9.4435580810840349</c:v>
                </c:pt>
                <c:pt idx="3">
                  <c:v>9.4006718780282963</c:v>
                </c:pt>
                <c:pt idx="4">
                  <c:v>7.7470790378006873</c:v>
                </c:pt>
                <c:pt idx="5">
                  <c:v>9.7998877604590966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044711936"/>
        <c:axId val="1170428992"/>
      </c:barChart>
      <c:lineChart>
        <c:grouping val="standard"/>
        <c:varyColors val="0"/>
        <c:ser>
          <c:idx val="1"/>
          <c:order val="2"/>
          <c:tx>
            <c:strRef>
              <c:f>'EM municipio y catego'!$J$6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1187748287972332E-2"/>
                  <c:y val="0.113617627318414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3289554890044763E-2"/>
                  <c:y val="0.1510396647404520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755893919448714E-2"/>
                  <c:y val="0.1884617021624894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7077226911675166E-2"/>
                  <c:y val="0.1635133498125624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4324211943198734E-2"/>
                  <c:y val="-1.50375693682780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1100173012885976E-2"/>
                  <c:y val="-4.85445348437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077226911675166E-2"/>
                  <c:y val="0.134407648108435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catego'!$J$8,'EM municipio y catego'!$J$10:$J$15,'EM municipio y catego'!$J$17)</c:f>
              <c:numCache>
                <c:formatCode>0.00</c:formatCode>
                <c:ptCount val="6"/>
                <c:pt idx="0">
                  <c:v>-0.15292167165927495</c:v>
                </c:pt>
                <c:pt idx="1">
                  <c:v>-4.5946062879103522E-2</c:v>
                </c:pt>
                <c:pt idx="2">
                  <c:v>-9.3333004084009019E-2</c:v>
                </c:pt>
                <c:pt idx="3">
                  <c:v>0.15378423854235734</c:v>
                </c:pt>
                <c:pt idx="4">
                  <c:v>-0.6863195441298009</c:v>
                </c:pt>
                <c:pt idx="5">
                  <c:v>-0.25987809462093026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44712448"/>
        <c:axId val="1170429568"/>
      </c:lineChart>
      <c:catAx>
        <c:axId val="1044711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170428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0428992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044711936"/>
        <c:crosses val="autoZero"/>
        <c:crossBetween val="between"/>
      </c:valAx>
      <c:catAx>
        <c:axId val="1044712448"/>
        <c:scaling>
          <c:orientation val="minMax"/>
        </c:scaling>
        <c:delete val="1"/>
        <c:axPos val="b"/>
        <c:majorTickMark val="out"/>
        <c:minorTickMark val="none"/>
        <c:tickLblPos val="none"/>
        <c:crossAx val="1170429568"/>
        <c:crosses val="autoZero"/>
        <c:auto val="1"/>
        <c:lblAlgn val="ctr"/>
        <c:lblOffset val="100"/>
        <c:noMultiLvlLbl val="0"/>
      </c:catAx>
      <c:valAx>
        <c:axId val="1170429568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04471244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ESTANCIA MEDIA DE LOS TURISTAS ALOJADOS EN  PUERTO DE LA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1128259695188831"/>
          <c:w val="0.93860452198157263"/>
          <c:h val="0.5052328646029433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catego'!$D$22</c:f>
              <c:strCache>
                <c:ptCount val="1"/>
                <c:pt idx="0">
                  <c:v>enero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catego'!$B$24,'EM municipio y catego'!$B$26,'EM municipio y catego'!$B$27,'EM municipio y catego'!$B$28,'EM municipio y catego'!$B$29,'EM municipio y catego'!$B$31)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catego'!$D$24,'EM municipio y catego'!$D$26:$D$29,'EM municipio y catego'!$D$31)</c:f>
              <c:numCache>
                <c:formatCode>0.00</c:formatCode>
                <c:ptCount val="6"/>
                <c:pt idx="0">
                  <c:v>10.01</c:v>
                </c:pt>
                <c:pt idx="1">
                  <c:v>9.4700000000000006</c:v>
                </c:pt>
                <c:pt idx="2">
                  <c:v>9.6817860075313575</c:v>
                </c:pt>
                <c:pt idx="3">
                  <c:v>9.36</c:v>
                </c:pt>
                <c:pt idx="4">
                  <c:v>4.6488011283497883</c:v>
                </c:pt>
                <c:pt idx="5">
                  <c:v>11.8</c:v>
                </c:pt>
              </c:numCache>
            </c:numRef>
          </c:val>
        </c:ser>
        <c:ser>
          <c:idx val="0"/>
          <c:order val="1"/>
          <c:tx>
            <c:strRef>
              <c:f>'EM municipio y catego'!$C$22</c:f>
              <c:strCache>
                <c:ptCount val="1"/>
                <c:pt idx="0">
                  <c:v>enero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catego'!$B$24,'EM municipio y catego'!$B$26,'EM municipio y catego'!$B$27,'EM municipio y catego'!$B$28,'EM municipio y catego'!$B$29,'EM municipio y catego'!$B$31)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catego'!$C$24,'EM municipio y catego'!$C$26:$C$29,'EM municipio y catego'!$C$31)</c:f>
              <c:numCache>
                <c:formatCode>0.00</c:formatCode>
                <c:ptCount val="6"/>
                <c:pt idx="0">
                  <c:v>9.7440203380120316</c:v>
                </c:pt>
                <c:pt idx="1">
                  <c:v>9.305251720391162</c:v>
                </c:pt>
                <c:pt idx="2">
                  <c:v>9.5507409269721073</c:v>
                </c:pt>
                <c:pt idx="3">
                  <c:v>9.4289160501769054</c:v>
                </c:pt>
                <c:pt idx="4">
                  <c:v>2.771613832853026</c:v>
                </c:pt>
                <c:pt idx="5">
                  <c:v>11.002354407589502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044894208"/>
        <c:axId val="1205641792"/>
      </c:barChart>
      <c:lineChart>
        <c:grouping val="standard"/>
        <c:varyColors val="0"/>
        <c:ser>
          <c:idx val="1"/>
          <c:order val="2"/>
          <c:tx>
            <c:strRef>
              <c:f>'EM municipio y catego'!$E$22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1187748287972332E-2"/>
                  <c:y val="0.113617627318414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536956966342758E-2"/>
                  <c:y val="8.03535940543814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755829314052501E-2"/>
                  <c:y val="6.7879581580368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582988263579363E-2"/>
                  <c:y val="3.04575441583315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9945219584282991E-2"/>
                  <c:y val="0.4296259433267308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723762767064005E-2"/>
                  <c:y val="0.1801456938464812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077226911675166E-2"/>
                  <c:y val="0.134407648108435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catego'!$B$24,'EM municipio y catego'!$B$26:$B$29,'EM municipio y catego'!$B$31)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catego'!$E$24,'EM municipio y catego'!$E$26:$E$29,'EM municipio y catego'!$E$31)</c:f>
              <c:numCache>
                <c:formatCode>0.00</c:formatCode>
                <c:ptCount val="6"/>
                <c:pt idx="0">
                  <c:v>0.26597966198796819</c:v>
                </c:pt>
                <c:pt idx="1">
                  <c:v>0.16474827960883864</c:v>
                </c:pt>
                <c:pt idx="2">
                  <c:v>0.13104508055925024</c:v>
                </c:pt>
                <c:pt idx="3">
                  <c:v>-6.8916050176905941E-2</c:v>
                </c:pt>
                <c:pt idx="4">
                  <c:v>1.8771872954967623</c:v>
                </c:pt>
                <c:pt idx="5">
                  <c:v>0.79764559241049859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44894720"/>
        <c:axId val="1205642368"/>
      </c:lineChart>
      <c:catAx>
        <c:axId val="1044894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205641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5641792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044894208"/>
        <c:crosses val="autoZero"/>
        <c:crossBetween val="between"/>
      </c:valAx>
      <c:catAx>
        <c:axId val="1044894720"/>
        <c:scaling>
          <c:orientation val="minMax"/>
        </c:scaling>
        <c:delete val="1"/>
        <c:axPos val="b"/>
        <c:majorTickMark val="out"/>
        <c:minorTickMark val="none"/>
        <c:tickLblPos val="none"/>
        <c:crossAx val="1205642368"/>
        <c:crosses val="autoZero"/>
        <c:auto val="1"/>
        <c:lblAlgn val="ctr"/>
        <c:lblOffset val="100"/>
        <c:noMultiLvlLbl val="0"/>
      </c:catAx>
      <c:valAx>
        <c:axId val="1205642368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04489472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62366781365424"/>
          <c:y val="0.23376102935158052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ESTANCIA MEDIA DE LOS TURISTAS ALOJADOS EN  SANTA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26970255537184673"/>
          <c:w val="0.93860452198157263"/>
          <c:h val="0.5468129061829849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catego'!$I$22</c:f>
              <c:strCache>
                <c:ptCount val="1"/>
                <c:pt idx="0">
                  <c:v>enero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catego'!$G$24,'EM municipio y catego'!$G$26:$G$30)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catego'!$I$24,'EM municipio y catego'!$I$26:$I$30)</c:f>
              <c:numCache>
                <c:formatCode>0.00</c:formatCode>
                <c:ptCount val="6"/>
                <c:pt idx="0">
                  <c:v>2.7969352764680671</c:v>
                </c:pt>
                <c:pt idx="1">
                  <c:v>2.7969352764680671</c:v>
                </c:pt>
                <c:pt idx="2">
                  <c:v>2.7151946674746252</c:v>
                </c:pt>
                <c:pt idx="3">
                  <c:v>2.8664997364259355</c:v>
                </c:pt>
                <c:pt idx="4">
                  <c:v>3.0020456870098875</c:v>
                </c:pt>
                <c:pt idx="5">
                  <c:v>2.4143968871595329</c:v>
                </c:pt>
              </c:numCache>
            </c:numRef>
          </c:val>
        </c:ser>
        <c:ser>
          <c:idx val="0"/>
          <c:order val="1"/>
          <c:tx>
            <c:strRef>
              <c:f>'EM municipio y catego'!$H$22</c:f>
              <c:strCache>
                <c:ptCount val="1"/>
                <c:pt idx="0">
                  <c:v>enero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catego'!$G$24,'EM municipio y catego'!$G$26:$G$30)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catego'!$H$24,'EM municipio y catego'!$H$26:$H$30)</c:f>
              <c:numCache>
                <c:formatCode>0.00</c:formatCode>
                <c:ptCount val="6"/>
                <c:pt idx="0">
                  <c:v>2.1538276649441173</c:v>
                </c:pt>
                <c:pt idx="1">
                  <c:v>2.1538276649441173</c:v>
                </c:pt>
                <c:pt idx="2">
                  <c:v>2.0758413651445724</c:v>
                </c:pt>
                <c:pt idx="3">
                  <c:v>2.3239722551175772</c:v>
                </c:pt>
                <c:pt idx="4">
                  <c:v>1.926391382405745</c:v>
                </c:pt>
                <c:pt idx="5">
                  <c:v>2.3877358490566039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044981248"/>
        <c:axId val="1205646976"/>
      </c:barChart>
      <c:lineChart>
        <c:grouping val="standard"/>
        <c:varyColors val="0"/>
        <c:ser>
          <c:idx val="1"/>
          <c:order val="2"/>
          <c:tx>
            <c:strRef>
              <c:f>'EM municipio y catego'!$J$22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1187748287972332E-2"/>
                  <c:y val="0.113617627318414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3289554890044763E-2"/>
                  <c:y val="0.1510396647404520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755893919448714E-2"/>
                  <c:y val="0.1884617021624894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7077226911675166E-2"/>
                  <c:y val="0.2050937187945061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7.3081739451834021E-2"/>
                  <c:y val="0.354781868482655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1100173012885976E-2"/>
                  <c:y val="-4.85445348437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077226911675166E-2"/>
                  <c:y val="0.134407648108435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catego'!$J$24,'EM municipio y catego'!$J$26:$J$30)</c:f>
              <c:numCache>
                <c:formatCode>0.00</c:formatCode>
                <c:ptCount val="6"/>
                <c:pt idx="0">
                  <c:v>0.6431076115239498</c:v>
                </c:pt>
                <c:pt idx="1">
                  <c:v>0.6431076115239498</c:v>
                </c:pt>
                <c:pt idx="2">
                  <c:v>0.63935330233005283</c:v>
                </c:pt>
                <c:pt idx="3">
                  <c:v>0.54252748130835826</c:v>
                </c:pt>
                <c:pt idx="4">
                  <c:v>1.0756543046041425</c:v>
                </c:pt>
                <c:pt idx="5">
                  <c:v>2.666103810292908E-2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44981760"/>
        <c:axId val="1205644096"/>
      </c:lineChart>
      <c:catAx>
        <c:axId val="1044981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9.220486959903626E-2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205646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564697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044981248"/>
        <c:crosses val="autoZero"/>
        <c:crossBetween val="between"/>
      </c:valAx>
      <c:catAx>
        <c:axId val="1044981760"/>
        <c:scaling>
          <c:orientation val="minMax"/>
        </c:scaling>
        <c:delete val="1"/>
        <c:axPos val="b"/>
        <c:majorTickMark val="out"/>
        <c:minorTickMark val="none"/>
        <c:tickLblPos val="none"/>
        <c:crossAx val="1205644096"/>
        <c:crosses val="autoZero"/>
        <c:auto val="1"/>
        <c:lblAlgn val="ctr"/>
        <c:lblOffset val="100"/>
        <c:noMultiLvlLbl val="0"/>
      </c:catAx>
      <c:valAx>
        <c:axId val="1205644096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04498176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ESTANCIA MEDIA DE LOS TURISTAS ALOJADOS EN TENERIFE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25722854289783426"/>
          <c:w val="0.93860452198157263"/>
          <c:h val="0.5849827295496585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catego'!$D$38</c:f>
              <c:strCache>
                <c:ptCount val="1"/>
                <c:pt idx="0">
                  <c:v>enero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catego'!$B$40,'EM municipio y catego'!$B$42:$B$47,'EM municipio y catego'!$B$49)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catego'!$D$40,'EM municipio y catego'!$D$42:$D$47,'EM municipio y catego'!$D$49)</c:f>
              <c:numCache>
                <c:formatCode>0.00</c:formatCode>
                <c:ptCount val="8"/>
                <c:pt idx="0">
                  <c:v>8.91</c:v>
                </c:pt>
                <c:pt idx="1">
                  <c:v>8.42</c:v>
                </c:pt>
                <c:pt idx="2">
                  <c:v>7.47</c:v>
                </c:pt>
                <c:pt idx="3">
                  <c:v>9.07</c:v>
                </c:pt>
                <c:pt idx="4">
                  <c:v>8.2899999999999991</c:v>
                </c:pt>
                <c:pt idx="5">
                  <c:v>4.6100000000000003</c:v>
                </c:pt>
                <c:pt idx="6">
                  <c:v>4.09</c:v>
                </c:pt>
                <c:pt idx="7">
                  <c:v>9.82</c:v>
                </c:pt>
              </c:numCache>
            </c:numRef>
          </c:val>
        </c:ser>
        <c:ser>
          <c:idx val="0"/>
          <c:order val="1"/>
          <c:tx>
            <c:strRef>
              <c:f>'EM municipio y catego'!$C$38</c:f>
              <c:strCache>
                <c:ptCount val="1"/>
                <c:pt idx="0">
                  <c:v>enero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catego'!$B$40,'EM municipio y catego'!$B$42:$B$47,'EM municipio y catego'!$B$49)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catego'!$C$40,'EM municipio y catego'!$C$42:$C$47,'EM municipio y catego'!$C$49)</c:f>
              <c:numCache>
                <c:formatCode>0.00</c:formatCode>
                <c:ptCount val="8"/>
                <c:pt idx="0">
                  <c:v>8.9797141421041093</c:v>
                </c:pt>
                <c:pt idx="1">
                  <c:v>8.3328484838824082</c:v>
                </c:pt>
                <c:pt idx="2">
                  <c:v>7.4321240418466452</c:v>
                </c:pt>
                <c:pt idx="3">
                  <c:v>8.9125608529199276</c:v>
                </c:pt>
                <c:pt idx="4">
                  <c:v>8.3793096548274129</c:v>
                </c:pt>
                <c:pt idx="5">
                  <c:v>4.0795790858270307</c:v>
                </c:pt>
                <c:pt idx="6">
                  <c:v>4.7232021709633649</c:v>
                </c:pt>
                <c:pt idx="7">
                  <c:v>10.164394459122159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044980224"/>
        <c:axId val="1205648704"/>
      </c:barChart>
      <c:lineChart>
        <c:grouping val="standard"/>
        <c:varyColors val="0"/>
        <c:ser>
          <c:idx val="1"/>
          <c:order val="2"/>
          <c:tx>
            <c:strRef>
              <c:f>'EM municipio y catego'!$E$38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1187748287972332E-2"/>
                  <c:y val="0.113617627318414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3289554890044763E-2"/>
                  <c:y val="0.1510396647404520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755893919448714E-2"/>
                  <c:y val="0.1884617021624894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7077226911675166E-2"/>
                  <c:y val="0.2050937187945061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994527579660746E-2"/>
                  <c:y val="0.1468816605824479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5476499504901793E-2"/>
                  <c:y val="0.3132018269026142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582988263579363E-2"/>
                  <c:y val="-2.77545140537265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catego'!$B$40,'EM municipio y catego'!$B$42:$B$47)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('EM municipio y catego'!$E$40,'EM municipio y catego'!$E$42:$E$47,'EM municipio y catego'!$E$49)</c:f>
              <c:numCache>
                <c:formatCode>0.00</c:formatCode>
                <c:ptCount val="8"/>
                <c:pt idx="0">
                  <c:v>-6.97141421041092E-2</c:v>
                </c:pt>
                <c:pt idx="1">
                  <c:v>8.7151516117591754E-2</c:v>
                </c:pt>
                <c:pt idx="2">
                  <c:v>3.7875958153354539E-2</c:v>
                </c:pt>
                <c:pt idx="3">
                  <c:v>0.15743914708007267</c:v>
                </c:pt>
                <c:pt idx="4">
                  <c:v>-8.9309654827413709E-2</c:v>
                </c:pt>
                <c:pt idx="5">
                  <c:v>0.53042091417296966</c:v>
                </c:pt>
                <c:pt idx="6">
                  <c:v>-0.63320217096336506</c:v>
                </c:pt>
                <c:pt idx="7">
                  <c:v>-0.34439445912215838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44980736"/>
        <c:axId val="1205854208"/>
      </c:lineChart>
      <c:catAx>
        <c:axId val="1044980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205648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564870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044980224"/>
        <c:crosses val="autoZero"/>
        <c:crossBetween val="between"/>
      </c:valAx>
      <c:catAx>
        <c:axId val="1044980736"/>
        <c:scaling>
          <c:orientation val="minMax"/>
        </c:scaling>
        <c:delete val="1"/>
        <c:axPos val="b"/>
        <c:majorTickMark val="out"/>
        <c:minorTickMark val="none"/>
        <c:tickLblPos val="none"/>
        <c:crossAx val="1205854208"/>
        <c:crosses val="autoZero"/>
        <c:auto val="1"/>
        <c:lblAlgn val="ctr"/>
        <c:lblOffset val="100"/>
        <c:noMultiLvlLbl val="0"/>
      </c:catAx>
      <c:valAx>
        <c:axId val="1205854208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04498073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 Aloj Estim zona cat '!$E$6</c:f>
          <c:strCache>
            <c:ptCount val="1"/>
            <c:pt idx="0">
              <c:v>I semestre 2014</c:v>
            </c:pt>
          </c:strCache>
        </c:strRef>
      </c:tx>
      <c:layout>
        <c:manualLayout>
          <c:xMode val="edge"/>
          <c:yMode val="edge"/>
          <c:x val="0.39288211894511538"/>
          <c:y val="0.14338890456282732"/>
        </c:manualLayout>
      </c:layout>
      <c:overlay val="0"/>
      <c:txPr>
        <a:bodyPr/>
        <a:lstStyle/>
        <a:p>
          <a:pPr>
            <a:defRPr sz="1400" b="1">
              <a:solidFill>
                <a:schemeClr val="tx1">
                  <a:lumMod val="75000"/>
                  <a:lumOff val="2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89068052715969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 Aloj Estim zona cat '!$E$6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5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25400">
                <a:noFill/>
              </a:ln>
            </c:spPr>
          </c:dPt>
          <c:dPt>
            <c:idx val="1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25400">
                <a:noFill/>
              </a:ln>
            </c:spPr>
          </c:dPt>
          <c:dPt>
            <c:idx val="17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25400">
                <a:noFill/>
              </a:ln>
            </c:spPr>
          </c:dPt>
          <c:dPt>
            <c:idx val="18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19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2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21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22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23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Hoja1!$A$25:$B$48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'!$E$8:$E$10,'Ofe Aloj Estim zona cat '!$E$12:$E$14,'Ofe Aloj Estim zona cat '!$E$16:$E$18,'Ofe Aloj Estim zona cat '!$E$20:$E$22,'Ofe Aloj Estim zona cat '!$E$24:$E$26,'Ofe Aloj Estim zona cat '!$E$28:$E$30,'Ofe Aloj Estim zona cat '!$E$32:$E$34,'Ofe Aloj Estim zona cat '!$E$36:$E$38)</c:f>
              <c:numCache>
                <c:formatCode>#,##0_)</c:formatCode>
                <c:ptCount val="24"/>
                <c:pt idx="0">
                  <c:v>162089</c:v>
                </c:pt>
                <c:pt idx="1">
                  <c:v>90384</c:v>
                </c:pt>
                <c:pt idx="2">
                  <c:v>71705</c:v>
                </c:pt>
                <c:pt idx="3">
                  <c:v>2633</c:v>
                </c:pt>
                <c:pt idx="4">
                  <c:v>2633</c:v>
                </c:pt>
                <c:pt idx="5">
                  <c:v>0</c:v>
                </c:pt>
                <c:pt idx="6">
                  <c:v>888</c:v>
                </c:pt>
                <c:pt idx="7">
                  <c:v>561</c:v>
                </c:pt>
                <c:pt idx="8">
                  <c:v>327</c:v>
                </c:pt>
                <c:pt idx="9">
                  <c:v>28085</c:v>
                </c:pt>
                <c:pt idx="10">
                  <c:v>19109</c:v>
                </c:pt>
                <c:pt idx="11">
                  <c:v>8976</c:v>
                </c:pt>
                <c:pt idx="12">
                  <c:v>24718</c:v>
                </c:pt>
                <c:pt idx="13">
                  <c:v>16652</c:v>
                </c:pt>
                <c:pt idx="14">
                  <c:v>8066</c:v>
                </c:pt>
                <c:pt idx="15">
                  <c:v>130483</c:v>
                </c:pt>
                <c:pt idx="16">
                  <c:v>68081</c:v>
                </c:pt>
                <c:pt idx="17">
                  <c:v>62402</c:v>
                </c:pt>
                <c:pt idx="18">
                  <c:v>58543</c:v>
                </c:pt>
                <c:pt idx="19">
                  <c:v>35683</c:v>
                </c:pt>
                <c:pt idx="20">
                  <c:v>22860</c:v>
                </c:pt>
                <c:pt idx="21">
                  <c:v>46645</c:v>
                </c:pt>
                <c:pt idx="22">
                  <c:v>20016</c:v>
                </c:pt>
                <c:pt idx="23">
                  <c:v>26629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837506560"/>
        <c:axId val="1158665280"/>
      </c:barChart>
      <c:catAx>
        <c:axId val="837506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Desarro</a:t>
                </a:r>
                <a:endParaRPr lang="es-ES" sz="80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158665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8665280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8375065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ADEJE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categ'!$E$6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categ'!$E$7:$E$13</c:f>
              <c:numCache>
                <c:formatCode>#,##0_)</c:formatCode>
                <c:ptCount val="7"/>
                <c:pt idx="0">
                  <c:v>58543</c:v>
                </c:pt>
                <c:pt idx="1">
                  <c:v>35683</c:v>
                </c:pt>
                <c:pt idx="2">
                  <c:v>6736</c:v>
                </c:pt>
                <c:pt idx="3">
                  <c:v>20891</c:v>
                </c:pt>
                <c:pt idx="4">
                  <c:v>7468</c:v>
                </c:pt>
                <c:pt idx="5">
                  <c:v>588</c:v>
                </c:pt>
                <c:pt idx="6">
                  <c:v>22860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categ'!$C$6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ES" sz="11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categ'!$C$7:$C$13</c:f>
              <c:numCache>
                <c:formatCode>#,##0_)</c:formatCode>
                <c:ptCount val="7"/>
                <c:pt idx="0">
                  <c:v>59795</c:v>
                </c:pt>
                <c:pt idx="1">
                  <c:v>33960</c:v>
                </c:pt>
                <c:pt idx="2">
                  <c:v>6312</c:v>
                </c:pt>
                <c:pt idx="3">
                  <c:v>20540</c:v>
                </c:pt>
                <c:pt idx="4">
                  <c:v>6520</c:v>
                </c:pt>
                <c:pt idx="5">
                  <c:v>588</c:v>
                </c:pt>
                <c:pt idx="6">
                  <c:v>25835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117779456"/>
        <c:axId val="1212345728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757431483866E-2"/>
                  <c:y val="-0.4382693999984695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744389509450854E-2"/>
                  <c:y val="-0.1891958403158788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380940723951009E-2"/>
                  <c:y val="-8.32746738258556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419805082504225E-2"/>
                  <c:y val="-0.143246788029047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462667763538E-2"/>
                  <c:y val="9.6008316008316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551303180125738E-2"/>
                  <c:y val="-9.496568031037008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127998535064E-2"/>
                  <c:y val="-0.334484209881928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-2.0938205535579898E-2</c:v>
                </c:pt>
                <c:pt idx="1">
                  <c:v>5.0736160188457009E-2</c:v>
                </c:pt>
                <c:pt idx="2">
                  <c:v>6.7173637515842835E-2</c:v>
                </c:pt>
                <c:pt idx="3">
                  <c:v>1.708860759493671E-2</c:v>
                </c:pt>
                <c:pt idx="4">
                  <c:v>0.14539877300613496</c:v>
                </c:pt>
                <c:pt idx="5">
                  <c:v>0</c:v>
                </c:pt>
                <c:pt idx="6">
                  <c:v>-0.11515386104122315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17780480"/>
        <c:axId val="1212346304"/>
      </c:lineChart>
      <c:catAx>
        <c:axId val="1117779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212345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234572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117779456"/>
        <c:crosses val="autoZero"/>
        <c:crossBetween val="between"/>
      </c:valAx>
      <c:catAx>
        <c:axId val="1117780480"/>
        <c:scaling>
          <c:orientation val="minMax"/>
        </c:scaling>
        <c:delete val="1"/>
        <c:axPos val="b"/>
        <c:majorTickMark val="out"/>
        <c:minorTickMark val="none"/>
        <c:tickLblPos val="none"/>
        <c:crossAx val="1212346304"/>
        <c:crosses val="autoZero"/>
        <c:auto val="1"/>
        <c:lblAlgn val="ctr"/>
        <c:lblOffset val="100"/>
        <c:noMultiLvlLbl val="0"/>
      </c:catAx>
      <c:valAx>
        <c:axId val="121234630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11778048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ARONA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categ'!$E$19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ES" sz="11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categ'!$B$20:$B$27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5 y 4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categ'!$E$20:$E$27</c:f>
              <c:numCache>
                <c:formatCode>#,##0_)</c:formatCode>
                <c:ptCount val="6"/>
                <c:pt idx="0">
                  <c:v>46645</c:v>
                </c:pt>
                <c:pt idx="1">
                  <c:v>20016</c:v>
                </c:pt>
                <c:pt idx="2">
                  <c:v>13307</c:v>
                </c:pt>
                <c:pt idx="3">
                  <c:v>6126</c:v>
                </c:pt>
                <c:pt idx="4">
                  <c:v>583</c:v>
                </c:pt>
                <c:pt idx="5">
                  <c:v>26629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categ'!$C$19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ES" sz="11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categ'!$B$20:$B$27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5 y 4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categ'!$C$20:$C$27</c:f>
              <c:numCache>
                <c:formatCode>#,##0_)</c:formatCode>
                <c:ptCount val="6"/>
                <c:pt idx="0">
                  <c:v>47106</c:v>
                </c:pt>
                <c:pt idx="1">
                  <c:v>19482</c:v>
                </c:pt>
                <c:pt idx="2">
                  <c:v>12773</c:v>
                </c:pt>
                <c:pt idx="3">
                  <c:v>6126</c:v>
                </c:pt>
                <c:pt idx="4">
                  <c:v>583</c:v>
                </c:pt>
                <c:pt idx="5">
                  <c:v>27624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12053504"/>
        <c:axId val="1212943168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6.5113674744145367E-2"/>
                  <c:y val="-0.473254822738994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2945939897047753E-2"/>
                  <c:y val="-6.8690495320737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531376019857983E-2"/>
                  <c:y val="7.71922897392927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3486988545036446E-2"/>
                  <c:y val="-5.7727171858619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1675680074874358E-2"/>
                  <c:y val="1.43755499950261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4752853567722637E-2"/>
                  <c:y val="-0.472081602044642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5306761073470316E-2"/>
                  <c:y val="-0.1945425189198288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categ'!$G$20:$G$27</c:f>
              <c:numCache>
                <c:formatCode>0.0%</c:formatCode>
                <c:ptCount val="6"/>
                <c:pt idx="0">
                  <c:v>-9.7864390948074562E-3</c:v>
                </c:pt>
                <c:pt idx="1">
                  <c:v>2.740991684631968E-2</c:v>
                </c:pt>
                <c:pt idx="2">
                  <c:v>4.1806936506693808E-2</c:v>
                </c:pt>
                <c:pt idx="3">
                  <c:v>0</c:v>
                </c:pt>
                <c:pt idx="4">
                  <c:v>0</c:v>
                </c:pt>
                <c:pt idx="5">
                  <c:v>-3.6019403417318276E-2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12054016"/>
        <c:axId val="1212943744"/>
      </c:lineChart>
      <c:catAx>
        <c:axId val="1212053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212943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294316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212053504"/>
        <c:crosses val="autoZero"/>
        <c:crossBetween val="between"/>
      </c:valAx>
      <c:catAx>
        <c:axId val="1212054016"/>
        <c:scaling>
          <c:orientation val="minMax"/>
        </c:scaling>
        <c:delete val="1"/>
        <c:axPos val="b"/>
        <c:majorTickMark val="out"/>
        <c:minorTickMark val="none"/>
        <c:tickLblPos val="none"/>
        <c:crossAx val="1212943744"/>
        <c:crosses val="autoZero"/>
        <c:auto val="1"/>
        <c:lblAlgn val="ctr"/>
        <c:lblOffset val="100"/>
        <c:noMultiLvlLbl val="0"/>
      </c:catAx>
      <c:valAx>
        <c:axId val="121294374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21205401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PUERTO DE LA CRUZ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categ'!$E$32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categ'!$B$33:$B$38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categ'!$E$33:$E$38</c:f>
              <c:numCache>
                <c:formatCode>#,##0_)</c:formatCode>
                <c:ptCount val="6"/>
                <c:pt idx="0">
                  <c:v>24718</c:v>
                </c:pt>
                <c:pt idx="1">
                  <c:v>16652</c:v>
                </c:pt>
                <c:pt idx="2">
                  <c:v>13670</c:v>
                </c:pt>
                <c:pt idx="3">
                  <c:v>2573</c:v>
                </c:pt>
                <c:pt idx="4">
                  <c:v>409</c:v>
                </c:pt>
                <c:pt idx="5">
                  <c:v>8066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categ'!$C$32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categ'!$B$33:$B$38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categ'!$C$33:$C$38</c:f>
              <c:numCache>
                <c:formatCode>#,##0_)</c:formatCode>
                <c:ptCount val="6"/>
                <c:pt idx="0">
                  <c:v>24893</c:v>
                </c:pt>
                <c:pt idx="1">
                  <c:v>16607</c:v>
                </c:pt>
                <c:pt idx="2">
                  <c:v>13670</c:v>
                </c:pt>
                <c:pt idx="3">
                  <c:v>2573</c:v>
                </c:pt>
                <c:pt idx="4">
                  <c:v>364</c:v>
                </c:pt>
                <c:pt idx="5">
                  <c:v>8286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13061632"/>
        <c:axId val="1213253312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categ'!$G$32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817389691355E-2"/>
                  <c:y val="-0.484916594365413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475655659321657E-2"/>
                  <c:y val="-0.3446415411665774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8776455268672815E-2"/>
                  <c:y val="-0.3151236144025685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419805082504225E-2"/>
                  <c:y val="-0.135615625716688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496612342061E-2"/>
                  <c:y val="0.220280100909716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0618486642658042E-2"/>
                  <c:y val="-0.2815072242183318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200788039564E-2"/>
                  <c:y val="-0.29561150490284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categ'!$G$33:$G$38</c:f>
              <c:numCache>
                <c:formatCode>0.0%</c:formatCode>
                <c:ptCount val="6"/>
                <c:pt idx="0">
                  <c:v>-7.0300887799783071E-3</c:v>
                </c:pt>
                <c:pt idx="1">
                  <c:v>2.7097007286084182E-3</c:v>
                </c:pt>
                <c:pt idx="2">
                  <c:v>0</c:v>
                </c:pt>
                <c:pt idx="3">
                  <c:v>0</c:v>
                </c:pt>
                <c:pt idx="4">
                  <c:v>0.12362637362637363</c:v>
                </c:pt>
                <c:pt idx="5">
                  <c:v>-2.6550808592807146E-2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13062144"/>
        <c:axId val="1213253888"/>
      </c:lineChart>
      <c:catAx>
        <c:axId val="1213061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21325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325331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213061632"/>
        <c:crosses val="autoZero"/>
        <c:crossBetween val="between"/>
      </c:valAx>
      <c:catAx>
        <c:axId val="1213062144"/>
        <c:scaling>
          <c:orientation val="minMax"/>
        </c:scaling>
        <c:delete val="1"/>
        <c:axPos val="b"/>
        <c:majorTickMark val="out"/>
        <c:minorTickMark val="none"/>
        <c:tickLblPos val="none"/>
        <c:crossAx val="1213253888"/>
        <c:crosses val="autoZero"/>
        <c:auto val="1"/>
        <c:lblAlgn val="ctr"/>
        <c:lblOffset val="100"/>
        <c:noMultiLvlLbl val="0"/>
      </c:catAx>
      <c:valAx>
        <c:axId val="121325388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21306214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SANTA CRUZ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8693877551020406"/>
          <c:w val="0.90468819022231306"/>
          <c:h val="0.4545246129948041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categ'!$E$43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categ'!$B$44:$B$49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categ'!$E$44:$E$49</c:f>
              <c:numCache>
                <c:formatCode>#,##0_)</c:formatCode>
                <c:ptCount val="6"/>
                <c:pt idx="0">
                  <c:v>2633</c:v>
                </c:pt>
                <c:pt idx="1">
                  <c:v>2633</c:v>
                </c:pt>
                <c:pt idx="2">
                  <c:v>975</c:v>
                </c:pt>
                <c:pt idx="3">
                  <c:v>924</c:v>
                </c:pt>
                <c:pt idx="4">
                  <c:v>485</c:v>
                </c:pt>
                <c:pt idx="5">
                  <c:v>249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categ'!$C$43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categ'!$B$44:$B$49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categ'!$C$44:$C$49</c:f>
              <c:numCache>
                <c:formatCode>#,##0_)</c:formatCode>
                <c:ptCount val="6"/>
                <c:pt idx="0">
                  <c:v>2550</c:v>
                </c:pt>
                <c:pt idx="1">
                  <c:v>2550</c:v>
                </c:pt>
                <c:pt idx="2">
                  <c:v>1097</c:v>
                </c:pt>
                <c:pt idx="3">
                  <c:v>802</c:v>
                </c:pt>
                <c:pt idx="4">
                  <c:v>485</c:v>
                </c:pt>
                <c:pt idx="5">
                  <c:v>166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13792256"/>
        <c:axId val="1213591488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categ'!$G$43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643390506419278E-2"/>
                  <c:y val="-0.430494861611686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475655659321657E-2"/>
                  <c:y val="-0.4340937994995523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978005656269714E-2"/>
                  <c:y val="-0.311534323515683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7285438157439623E-2"/>
                  <c:y val="-8.49377501281727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787723046247141E-2"/>
                  <c:y val="-0.141115217740639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551303180125738E-2"/>
                  <c:y val="0.153768738091411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200788039564E-2"/>
                  <c:y val="-0.29561150490284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categ'!$B$44:$B$49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categ'!$G$44:$G$49</c:f>
              <c:numCache>
                <c:formatCode>0.0%</c:formatCode>
                <c:ptCount val="6"/>
                <c:pt idx="0">
                  <c:v>3.2549019607843135E-2</c:v>
                </c:pt>
                <c:pt idx="1">
                  <c:v>3.2549019607843135E-2</c:v>
                </c:pt>
                <c:pt idx="2">
                  <c:v>-0.11121239744758432</c:v>
                </c:pt>
                <c:pt idx="3">
                  <c:v>0.15211970074812967</c:v>
                </c:pt>
                <c:pt idx="4">
                  <c:v>0</c:v>
                </c:pt>
                <c:pt idx="5">
                  <c:v>0.5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13792768"/>
        <c:axId val="1213592064"/>
      </c:lineChart>
      <c:catAx>
        <c:axId val="1213792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213591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359148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213792256"/>
        <c:crosses val="autoZero"/>
        <c:crossBetween val="between"/>
      </c:valAx>
      <c:catAx>
        <c:axId val="1213792768"/>
        <c:scaling>
          <c:orientation val="minMax"/>
        </c:scaling>
        <c:delete val="1"/>
        <c:axPos val="b"/>
        <c:majorTickMark val="out"/>
        <c:minorTickMark val="none"/>
        <c:tickLblPos val="none"/>
        <c:crossAx val="1213592064"/>
        <c:crosses val="autoZero"/>
        <c:auto val="1"/>
        <c:lblAlgn val="ctr"/>
        <c:lblOffset val="100"/>
        <c:noMultiLvlLbl val="0"/>
      </c:catAx>
      <c:valAx>
        <c:axId val="121359206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21379276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TURISMO ALOJADO EN ARONA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categoría'!$L$6</c:f>
              <c:strCache>
                <c:ptCount val="1"/>
                <c:pt idx="0">
                  <c:v>enero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categoría'!$I$8,'Alojados tipología y categoría'!$I$10:$I$15,'Alojados tipología y categoría'!$I$17)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categoría'!$L$8,'Alojados tipología y categoría'!$L$10:$L$15,'Alojados tipología y categoría'!$L$17)</c:f>
              <c:numCache>
                <c:formatCode>#,##0_)</c:formatCode>
                <c:ptCount val="6"/>
                <c:pt idx="0">
                  <c:v>112258</c:v>
                </c:pt>
                <c:pt idx="1">
                  <c:v>54322</c:v>
                </c:pt>
                <c:pt idx="2">
                  <c:v>37987</c:v>
                </c:pt>
                <c:pt idx="3">
                  <c:v>14755</c:v>
                </c:pt>
                <c:pt idx="4">
                  <c:v>1580</c:v>
                </c:pt>
                <c:pt idx="5">
                  <c:v>57936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categoría'!$J$6</c:f>
              <c:strCache>
                <c:ptCount val="1"/>
                <c:pt idx="0">
                  <c:v>enero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categoría'!$I$8,'Alojados tipología y categoría'!$I$10:$I$15,'Alojados tipología y categoría'!$I$17)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categoría'!$J$8,'Alojados tipología y categoría'!$J$10:$J$15,'Alojados tipología y categoría'!$J$17)</c:f>
              <c:numCache>
                <c:formatCode>#,##0_)</c:formatCode>
                <c:ptCount val="6"/>
                <c:pt idx="0">
                  <c:v>108777</c:v>
                </c:pt>
                <c:pt idx="1">
                  <c:v>53538</c:v>
                </c:pt>
                <c:pt idx="2">
                  <c:v>36604</c:v>
                </c:pt>
                <c:pt idx="3">
                  <c:v>15479</c:v>
                </c:pt>
                <c:pt idx="4">
                  <c:v>1455</c:v>
                </c:pt>
                <c:pt idx="5">
                  <c:v>55239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35635712"/>
        <c:axId val="363430464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671758215007E-2"/>
                  <c:y val="-0.414230851081244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689439456178228E-2"/>
                  <c:y val="-0.239827459197537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3002176969633448E-2"/>
                  <c:y val="-7.9013538068656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2540034657742642E-2"/>
                  <c:y val="-0.2416085255455334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1797844544922401E-2"/>
                  <c:y val="0.158378378378378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3103626374914583E-2"/>
                  <c:y val="-0.1597462635257910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1926145770769301E-2"/>
                  <c:y val="-0.1209753302666688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categoría'!$N$8,'Alojados tipología y categoría'!$N$10:$N$15,'Alojados tipología y categoría'!$N$17)</c:f>
              <c:numCache>
                <c:formatCode>0.0%</c:formatCode>
                <c:ptCount val="6"/>
                <c:pt idx="0">
                  <c:v>3.2001250264302193E-2</c:v>
                </c:pt>
                <c:pt idx="1">
                  <c:v>1.4643804400612649E-2</c:v>
                </c:pt>
                <c:pt idx="2">
                  <c:v>3.7782755982952686E-2</c:v>
                </c:pt>
                <c:pt idx="3">
                  <c:v>-4.6773047354480263E-2</c:v>
                </c:pt>
                <c:pt idx="4">
                  <c:v>8.5910652920962199E-2</c:v>
                </c:pt>
                <c:pt idx="5">
                  <c:v>4.8824200293271058E-2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5636224"/>
        <c:axId val="363431040"/>
      </c:lineChart>
      <c:catAx>
        <c:axId val="23563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63430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343046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35635712"/>
        <c:crosses val="autoZero"/>
        <c:crossBetween val="between"/>
      </c:valAx>
      <c:catAx>
        <c:axId val="235636224"/>
        <c:scaling>
          <c:orientation val="minMax"/>
        </c:scaling>
        <c:delete val="1"/>
        <c:axPos val="b"/>
        <c:majorTickMark val="out"/>
        <c:minorTickMark val="none"/>
        <c:tickLblPos val="none"/>
        <c:crossAx val="363431040"/>
        <c:crosses val="autoZero"/>
        <c:auto val="1"/>
        <c:lblAlgn val="ctr"/>
        <c:lblOffset val="100"/>
        <c:noMultiLvlLbl val="0"/>
      </c:catAx>
      <c:valAx>
        <c:axId val="36343104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3563622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227397131806305"/>
          <c:y val="0.17139096698151815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TENERIFE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1187165557793649E-2"/>
          <c:y val="0.39860068426997564"/>
          <c:w val="0.94076266048139334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categ'!$E$55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categ'!$B$56:$B$63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categ'!$E$56:$E$63</c:f>
              <c:numCache>
                <c:formatCode>#,##0_)</c:formatCode>
                <c:ptCount val="8"/>
                <c:pt idx="0">
                  <c:v>162089</c:v>
                </c:pt>
                <c:pt idx="1">
                  <c:v>90384</c:v>
                </c:pt>
                <c:pt idx="2">
                  <c:v>13589</c:v>
                </c:pt>
                <c:pt idx="3">
                  <c:v>54554</c:v>
                </c:pt>
                <c:pt idx="4">
                  <c:v>18842</c:v>
                </c:pt>
                <c:pt idx="5">
                  <c:v>2190</c:v>
                </c:pt>
                <c:pt idx="6">
                  <c:v>1209</c:v>
                </c:pt>
                <c:pt idx="7">
                  <c:v>71705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categ'!$C$55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categ'!$B$56:$B$63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categ'!$C$56:$C$63</c:f>
              <c:numCache>
                <c:formatCode>#,##0_)</c:formatCode>
                <c:ptCount val="8"/>
                <c:pt idx="0">
                  <c:v>164252</c:v>
                </c:pt>
                <c:pt idx="1">
                  <c:v>88003</c:v>
                </c:pt>
                <c:pt idx="2">
                  <c:v>14031</c:v>
                </c:pt>
                <c:pt idx="3">
                  <c:v>52789</c:v>
                </c:pt>
                <c:pt idx="4">
                  <c:v>17949</c:v>
                </c:pt>
                <c:pt idx="5">
                  <c:v>2153</c:v>
                </c:pt>
                <c:pt idx="6">
                  <c:v>1081</c:v>
                </c:pt>
                <c:pt idx="7">
                  <c:v>76249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12742144"/>
        <c:axId val="1213594944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categ'!$G$55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817389691355E-2"/>
                  <c:y val="-0.484916594365413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878821333337008E-2"/>
                  <c:y val="-0.298039517409596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380943661112127E-2"/>
                  <c:y val="-0.1482690173932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9016704307310426E-2"/>
                  <c:y val="-0.143246788029047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541313149809764E-2"/>
                  <c:y val="1.82628191884177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0618486642658042E-2"/>
                  <c:y val="-2.8932913997995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6.1508311461067215E-2"/>
                  <c:y val="0.147537170098635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242344706911E-2"/>
                  <c:y val="-0.351137944491632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6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categ'!$B$56:$B$63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categ'!$G$56:$G$63</c:f>
              <c:numCache>
                <c:formatCode>0.0%</c:formatCode>
                <c:ptCount val="8"/>
                <c:pt idx="0">
                  <c:v>-1.316878942113338E-2</c:v>
                </c:pt>
                <c:pt idx="1">
                  <c:v>2.7055895821733351E-2</c:v>
                </c:pt>
                <c:pt idx="2">
                  <c:v>-3.1501674862803794E-2</c:v>
                </c:pt>
                <c:pt idx="3">
                  <c:v>3.3434995927181799E-2</c:v>
                </c:pt>
                <c:pt idx="4">
                  <c:v>4.9752075324530617E-2</c:v>
                </c:pt>
                <c:pt idx="5">
                  <c:v>1.7185322805387832E-2</c:v>
                </c:pt>
                <c:pt idx="6">
                  <c:v>0.11840888066604996</c:v>
                </c:pt>
                <c:pt idx="7">
                  <c:v>-5.959422418654671E-2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13061120"/>
        <c:axId val="1214046208"/>
      </c:lineChart>
      <c:catAx>
        <c:axId val="1212742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213594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359494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212742144"/>
        <c:crosses val="autoZero"/>
        <c:crossBetween val="between"/>
      </c:valAx>
      <c:catAx>
        <c:axId val="1213061120"/>
        <c:scaling>
          <c:orientation val="minMax"/>
        </c:scaling>
        <c:delete val="1"/>
        <c:axPos val="b"/>
        <c:majorTickMark val="out"/>
        <c:minorTickMark val="none"/>
        <c:tickLblPos val="none"/>
        <c:crossAx val="1214046208"/>
        <c:crosses val="autoZero"/>
        <c:auto val="1"/>
        <c:lblAlgn val="ctr"/>
        <c:lblOffset val="100"/>
        <c:noMultiLvlLbl val="0"/>
      </c:catAx>
      <c:valAx>
        <c:axId val="121404620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21306112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2014</c:v>
            </c:pt>
          </c:strCache>
        </c:strRef>
      </c:tx>
      <c:layout>
        <c:manualLayout>
          <c:xMode val="edge"/>
          <c:yMode val="edge"/>
          <c:x val="0.40071452114997702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69"/>
          <c:w val="0.61919715434631695"/>
          <c:h val="0.782945736434124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categ'!$E$6</c:f>
              <c:strCache>
                <c:ptCount val="1"/>
                <c:pt idx="0">
                  <c:v>I semestre 2014</c:v>
                </c:pt>
              </c:strCache>
            </c:strRef>
          </c:tx>
          <c:dPt>
            <c:idx val="5"/>
            <c:bubble3D val="0"/>
            <c:explosion val="3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2.5258030477962063E-3"/>
                  <c:y val="-0.1765957338927889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957557535355E-3"/>
                  <c:y val="2.194714032838992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3.2831811516519905E-3"/>
                  <c:y val="-3.98767014588300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6734029140552E-4"/>
                  <c:y val="3.08502716230245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categ'!$B$13,'Oferta Alojat Estim tipol categ'!$B$9:$B$12)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categ'!$F$13,'Oferta Alojat Estim tipol categ'!$F$9:$F$12)</c:f>
              <c:numCache>
                <c:formatCode>0.0%</c:formatCode>
                <c:ptCount val="5"/>
                <c:pt idx="0">
                  <c:v>0.39048220965785835</c:v>
                </c:pt>
                <c:pt idx="1">
                  <c:v>0.11506072459559639</c:v>
                </c:pt>
                <c:pt idx="2">
                  <c:v>0.35684881198435336</c:v>
                </c:pt>
                <c:pt idx="3">
                  <c:v>0.12756435440616298</c:v>
                </c:pt>
                <c:pt idx="4">
                  <c:v>1.0043899356028901E-2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/>
              <a:t>I semestre 2014</a:t>
            </a:r>
          </a:p>
        </c:rich>
      </c:tx>
      <c:layout>
        <c:manualLayout>
          <c:xMode val="edge"/>
          <c:yMode val="edge"/>
          <c:x val="0.37819199120380576"/>
          <c:y val="0.1570735376621145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77"/>
          <c:w val="0.61919715434631695"/>
          <c:h val="0.782945736434124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categ'!$E$19</c:f>
              <c:strCache>
                <c:ptCount val="1"/>
                <c:pt idx="0">
                  <c:v>I semestre 2014</c:v>
                </c:pt>
              </c:strCache>
            </c:strRef>
          </c:tx>
          <c:explosion val="3"/>
          <c:dPt>
            <c:idx val="4"/>
            <c:bubble3D val="0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1.7152785479280608E-4"/>
                  <c:y val="-0.176595739486055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categ'!$B$27,'Oferta Alojat Estim tipol categ'!$B$24:$B$26)</c:f>
              <c:strCache>
                <c:ptCount val="4"/>
                <c:pt idx="0">
                  <c:v>EXTRAHOTELERAS</c:v>
                </c:pt>
                <c:pt idx="1">
                  <c:v>5 y 4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categ'!$F$27,'Oferta Alojat Estim tipol categ'!$F$24:$F$26)</c:f>
              <c:numCache>
                <c:formatCode>0.0%</c:formatCode>
                <c:ptCount val="4"/>
                <c:pt idx="0">
                  <c:v>0.57088648300996891</c:v>
                </c:pt>
                <c:pt idx="1">
                  <c:v>0.28528245256726337</c:v>
                </c:pt>
                <c:pt idx="2">
                  <c:v>0.13133240433058205</c:v>
                </c:pt>
                <c:pt idx="3">
                  <c:v>1.2498660092185658E-2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3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2014</c:v>
            </c:pt>
          </c:strCache>
        </c:strRef>
      </c:tx>
      <c:layout>
        <c:manualLayout>
          <c:xMode val="edge"/>
          <c:yMode val="edge"/>
          <c:x val="0.37819199120380576"/>
          <c:y val="0.15707353766211454"/>
        </c:manualLayout>
      </c:layout>
      <c:overlay val="0"/>
      <c:txPr>
        <a:bodyPr/>
        <a:lstStyle/>
        <a:p>
          <a:pPr>
            <a:defRPr sz="14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77"/>
          <c:w val="0.61919715434631695"/>
          <c:h val="0.782945736434124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categ'!$E$32</c:f>
              <c:strCache>
                <c:ptCount val="1"/>
                <c:pt idx="0">
                  <c:v>I semestre 2014</c:v>
                </c:pt>
              </c:strCache>
            </c:strRef>
          </c:tx>
          <c:explosion val="3"/>
          <c:dPt>
            <c:idx val="4"/>
            <c:bubble3D val="0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1.7152785479280608E-4"/>
                  <c:y val="-0.176595739486055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categ'!$B$38,'Oferta Alojat Estim tipol categ'!$B$35:$B$37)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categ'!$F$38,'Oferta Alojat Estim tipol categ'!$F$35:$F$37)</c:f>
              <c:numCache>
                <c:formatCode>0.0%</c:formatCode>
                <c:ptCount val="4"/>
                <c:pt idx="0">
                  <c:v>0.32632089974917067</c:v>
                </c:pt>
                <c:pt idx="1">
                  <c:v>0.55303827170483044</c:v>
                </c:pt>
                <c:pt idx="2">
                  <c:v>0.10409418237721499</c:v>
                </c:pt>
                <c:pt idx="3">
                  <c:v>1.6546646168783881E-2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3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2014</c:v>
            </c:pt>
          </c:strCache>
        </c:strRef>
      </c:tx>
      <c:layout>
        <c:manualLayout>
          <c:xMode val="edge"/>
          <c:yMode val="edge"/>
          <c:x val="0.40071452114997713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view3D>
      <c:rotX val="40"/>
      <c:rotY val="220"/>
      <c:rAngAx val="0"/>
      <c:perspective val="10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429357375859216"/>
          <c:y val="0.21703651728458587"/>
          <c:w val="0.61919715434631695"/>
          <c:h val="0.78294573643412479"/>
        </c:manualLayout>
      </c:layout>
      <c:pie3DChart>
        <c:varyColors val="1"/>
        <c:ser>
          <c:idx val="0"/>
          <c:order val="0"/>
          <c:tx>
            <c:strRef>
              <c:f>'Oferta Alojat Estim tipol categ'!$E$43</c:f>
              <c:strCache>
                <c:ptCount val="1"/>
                <c:pt idx="0">
                  <c:v>I semestre 2014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7.1296992398563283E-2"/>
                  <c:y val="-2.353257681119566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0.16831556257828648"/>
                  <c:y val="3.989165112949735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2.9397387721138566E-2"/>
                  <c:y val="-2.465207705880282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-7.711875211578452E-2"/>
                  <c:y val="-3.230107143315184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6734029140617E-4"/>
                  <c:y val="3.085027162302455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5202025787"/>
                  <c:y val="-7.093450527986321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numFmt formatCode="0.0%" sourceLinked="0"/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'Oferta Alojat Estim tipol categ'!$B$46:$B$49</c:f>
              <c:strCache>
                <c:ptCount val="4"/>
                <c:pt idx="0">
                  <c:v>4 y 5 estrellas</c:v>
                </c:pt>
                <c:pt idx="1">
                  <c:v>3 estrellas</c:v>
                </c:pt>
                <c:pt idx="2">
                  <c:v>2 estrellas</c:v>
                </c:pt>
                <c:pt idx="3">
                  <c:v>1 estrellas</c:v>
                </c:pt>
              </c:strCache>
            </c:strRef>
          </c:cat>
          <c:val>
            <c:numRef>
              <c:f>'Oferta Alojat Estim tipol categ'!$F$46:$F$49</c:f>
              <c:numCache>
                <c:formatCode>0.0%</c:formatCode>
                <c:ptCount val="4"/>
                <c:pt idx="0">
                  <c:v>0.37030003797949107</c:v>
                </c:pt>
                <c:pt idx="1">
                  <c:v>0.3509304975313331</c:v>
                </c:pt>
                <c:pt idx="2">
                  <c:v>0.18420053171287504</c:v>
                </c:pt>
                <c:pt idx="3">
                  <c:v>9.4568932776300796E-2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2014</c:v>
            </c:pt>
          </c:strCache>
        </c:strRef>
      </c:tx>
      <c:layout>
        <c:manualLayout>
          <c:xMode val="edge"/>
          <c:yMode val="edge"/>
          <c:x val="0.40071452114997735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88"/>
          <c:w val="0.61919715434631695"/>
          <c:h val="0.782945736434125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categ'!$E$55</c:f>
              <c:strCache>
                <c:ptCount val="1"/>
                <c:pt idx="0">
                  <c:v>I semestre 2014</c:v>
                </c:pt>
              </c:strCache>
            </c:strRef>
          </c:tx>
          <c:explosion val="3"/>
          <c:dPt>
            <c:idx val="6"/>
            <c:bubble3D val="0"/>
            <c:explosion val="5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1.7152785479280613E-4"/>
                  <c:y val="-0.1765957394860560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8.0705114563383046E-3"/>
                  <c:y val="6.92170929423458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categ'!$B$63,'Oferta Alojat Estim tipol categ'!$B$58:$B$62)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categ'!$F$63,'Oferta Alojat Estim tipol categ'!$F$58:$F$62)</c:f>
              <c:numCache>
                <c:formatCode>0.0%</c:formatCode>
                <c:ptCount val="6"/>
                <c:pt idx="0">
                  <c:v>0.44238042063310895</c:v>
                </c:pt>
                <c:pt idx="1">
                  <c:v>8.3836657638704667E-2</c:v>
                </c:pt>
                <c:pt idx="2">
                  <c:v>0.33656818167796704</c:v>
                </c:pt>
                <c:pt idx="3">
                  <c:v>0.11624477910283856</c:v>
                </c:pt>
                <c:pt idx="4">
                  <c:v>1.3511095756035265E-2</c:v>
                </c:pt>
                <c:pt idx="5">
                  <c:v>7.4588651913454953E-3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5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'Plazas Autorizadas tipología'!$C$6</c:f>
          <c:strCache>
            <c:ptCount val="1"/>
            <c:pt idx="0">
              <c:v>enero 2014</c:v>
            </c:pt>
          </c:strCache>
        </c:strRef>
      </c:tx>
      <c:layout>
        <c:manualLayout>
          <c:xMode val="edge"/>
          <c:yMode val="edge"/>
          <c:x val="0.42716219158051288"/>
          <c:y val="8.9101060300691537E-2"/>
        </c:manualLayout>
      </c:layout>
      <c:overlay val="0"/>
      <c:txPr>
        <a:bodyPr/>
        <a:lstStyle/>
        <a:p>
          <a:pPr>
            <a:defRPr sz="1400" b="1">
              <a:solidFill>
                <a:schemeClr val="tx1">
                  <a:lumMod val="75000"/>
                  <a:lumOff val="2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0777256129368807E-2"/>
          <c:y val="0.19169134859732359"/>
          <c:w val="0.95879125437958757"/>
          <c:h val="0.64733222337668839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'Plazas Autorizadas tipología'!$B$6:$G$6</c:f>
              <c:strCache>
                <c:ptCount val="1"/>
                <c:pt idx="0">
                  <c:v>PLAZAS TURISTICAS AUTORIZADAS SEGÚN TIPOLOGÍA DEL ESTABLECIMIENTO.
Municipios e Isla enero 2014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'Plazas Autorizadas tipología'!$C$7:$G$7</c:f>
              <c:strCache>
                <c:ptCount val="5"/>
                <c:pt idx="0">
                  <c:v>Total Plazas</c:v>
                </c:pt>
                <c:pt idx="1">
                  <c:v>Hoteleras</c:v>
                </c:pt>
                <c:pt idx="2">
                  <c:v>Apartamentos</c:v>
                </c:pt>
                <c:pt idx="3">
                  <c:v>Hoteles Rurales</c:v>
                </c:pt>
                <c:pt idx="4">
                  <c:v>Casas Rurales</c:v>
                </c:pt>
              </c:strCache>
            </c:strRef>
          </c:cat>
          <c:val>
            <c:numRef>
              <c:f>'Plazas Autorizadas tipología'!$C$39:$G$39</c:f>
              <c:numCache>
                <c:formatCode>#,##0_)</c:formatCode>
                <c:ptCount val="5"/>
                <c:pt idx="0">
                  <c:v>132394</c:v>
                </c:pt>
                <c:pt idx="1">
                  <c:v>81892</c:v>
                </c:pt>
                <c:pt idx="2">
                  <c:v>49070</c:v>
                </c:pt>
                <c:pt idx="3">
                  <c:v>541</c:v>
                </c:pt>
                <c:pt idx="4">
                  <c:v>891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836861440"/>
        <c:axId val="1158662976"/>
      </c:barChart>
      <c:catAx>
        <c:axId val="836861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*Solo incluye plazas autorizadas
FUENTE: Policía Turística.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1.5649452269171015E-3"/>
              <c:y val="0.9333333333333333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158662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8662976"/>
        <c:scaling>
          <c:orientation val="minMax"/>
          <c:min val="0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836861440"/>
        <c:crosses val="autoZero"/>
        <c:crossBetween val="between"/>
        <c:majorUnit val="10000"/>
        <c:minorUnit val="2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 sz="1600" b="1">
                <a:solidFill>
                  <a:schemeClr val="tx1">
                    <a:lumMod val="75000"/>
                    <a:lumOff val="25000"/>
                  </a:schemeClr>
                </a:solidFill>
              </a:rPr>
              <a:t>DISTRIBUCIÓN DE LAS PLAZAS TURÍSTICAS AUTORIZADAS EN ADEJE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552E-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315"/>
          <c:w val="0.88571501256815599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03_04-05'!$C$6</c:f>
              <c:strCache>
                <c:ptCount val="1"/>
                <c:pt idx="0">
                  <c:v>enero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03_04-05'!$B$8,'Distrib Plazas Autor 03_04-05'!$B$17,'Distrib Plazas Autor 03_04-05'!$B$26,'Distrib Plazas Autor 03_04-05'!$B$29)</c:f>
              <c:strCache>
                <c:ptCount val="4"/>
                <c:pt idx="0">
                  <c:v>Hoteleras</c:v>
                </c:pt>
                <c:pt idx="1">
                  <c:v>Apartamentos</c:v>
                </c:pt>
                <c:pt idx="2">
                  <c:v>Hotel Rural</c:v>
                </c:pt>
                <c:pt idx="3">
                  <c:v>Casa Rural</c:v>
                </c:pt>
              </c:strCache>
            </c:strRef>
          </c:cat>
          <c:val>
            <c:numRef>
              <c:f>('Distrib Plazas Autor 03_04-05'!$D$8,'Distrib Plazas Autor 03_04-05'!$D$17,'Distrib Plazas Autor 03_04-05'!$D$26,'Distrib Plazas Autor 03_04-05'!$D$29)</c:f>
              <c:numCache>
                <c:formatCode>0.0%</c:formatCode>
                <c:ptCount val="4"/>
                <c:pt idx="0">
                  <c:v>0.70638107034553455</c:v>
                </c:pt>
                <c:pt idx="1">
                  <c:v>0.29285012599837695</c:v>
                </c:pt>
                <c:pt idx="2">
                  <c:v>4.6982445649852646E-4</c:v>
                </c:pt>
                <c:pt idx="3">
                  <c:v>2.9897919958997139E-4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1010830848"/>
        <c:axId val="1209285376"/>
      </c:barChart>
      <c:catAx>
        <c:axId val="1010830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s-ES"/>
          </a:p>
        </c:txPr>
        <c:crossAx val="1209285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928537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10108308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100"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 sz="1600" b="1">
                <a:solidFill>
                  <a:schemeClr val="tx1">
                    <a:lumMod val="75000"/>
                    <a:lumOff val="25000"/>
                  </a:schemeClr>
                </a:solidFill>
              </a:rPr>
              <a:t>DISTRIBUCIÓN DE LAS PLAZAS TURÍSTICAS AUTORIZADAS EN ARONA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552E-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315"/>
          <c:w val="0.88571501256815599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03_04-05'!$G$6</c:f>
              <c:strCache>
                <c:ptCount val="1"/>
                <c:pt idx="0">
                  <c:v>enero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03_04-05'!$F$8,'Distrib Plazas Autor 03_04-05'!$F$17,'Distrib Plazas Autor 03_04-05'!$F$26,'Distrib Plazas Autor 03_04-05'!$F$29)</c:f>
              <c:strCache>
                <c:ptCount val="4"/>
                <c:pt idx="0">
                  <c:v>Hoteleras</c:v>
                </c:pt>
                <c:pt idx="1">
                  <c:v>Apartamentos</c:v>
                </c:pt>
                <c:pt idx="2">
                  <c:v>Hotel Rural</c:v>
                </c:pt>
                <c:pt idx="3">
                  <c:v>Casa Rural</c:v>
                </c:pt>
              </c:strCache>
            </c:strRef>
          </c:cat>
          <c:val>
            <c:numRef>
              <c:f>('Distrib Plazas Autor 03_04-05'!$H$8,'Distrib Plazas Autor 03_04-05'!$H$17,'Distrib Plazas Autor 03_04-05'!$H$26,'Distrib Plazas Autor 03_04-05'!$H$29)</c:f>
              <c:numCache>
                <c:formatCode>0.0%</c:formatCode>
                <c:ptCount val="4"/>
                <c:pt idx="0">
                  <c:v>0.42170451944352605</c:v>
                </c:pt>
                <c:pt idx="1">
                  <c:v>0.57778682062107378</c:v>
                </c:pt>
                <c:pt idx="2">
                  <c:v>0</c:v>
                </c:pt>
                <c:pt idx="3">
                  <c:v>5.0865993540018825E-4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1076818944"/>
        <c:axId val="1212107008"/>
      </c:barChart>
      <c:catAx>
        <c:axId val="1076818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s-ES"/>
          </a:p>
        </c:txPr>
        <c:crossAx val="1212107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210700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10768189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100"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n-US" sz="1600" b="1">
                <a:solidFill>
                  <a:schemeClr val="tx1">
                    <a:lumMod val="75000"/>
                    <a:lumOff val="25000"/>
                  </a:schemeClr>
                </a:solidFill>
              </a:rPr>
              <a:t>DISTRIBUCIÓN DE LAS PLAZAS TURÍSTICAS AUTORIZADAS EN PUERTO DE LA CRUZ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552E-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315"/>
          <c:w val="0.88571501256815599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03_04-05'!$C$38</c:f>
              <c:strCache>
                <c:ptCount val="1"/>
                <c:pt idx="0">
                  <c:v>enero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03_04-05'!$B$40,'Distrib Plazas Autor 03_04-05'!$B$49,'Distrib Plazas Autor 03_04-05'!$B$58,'Distrib Plazas Autor 03_04-05'!$B$61)</c:f>
              <c:strCache>
                <c:ptCount val="4"/>
                <c:pt idx="0">
                  <c:v>Hoteleras</c:v>
                </c:pt>
                <c:pt idx="1">
                  <c:v>Apartamentos</c:v>
                </c:pt>
                <c:pt idx="2">
                  <c:v>Hotel Rural</c:v>
                </c:pt>
                <c:pt idx="3">
                  <c:v>Casa Rural</c:v>
                </c:pt>
              </c:strCache>
            </c:strRef>
          </c:cat>
          <c:val>
            <c:numRef>
              <c:f>('Distrib Plazas Autor 03_04-05'!$D$40,'Distrib Plazas Autor 03_04-05'!$D$49,'Distrib Plazas Autor 03_04-05'!$D$58,'Distrib Plazas Autor 03_04-05'!$D$61)</c:f>
              <c:numCache>
                <c:formatCode>0.0%</c:formatCode>
                <c:ptCount val="4"/>
                <c:pt idx="0">
                  <c:v>0.73540618091161392</c:v>
                </c:pt>
                <c:pt idx="1">
                  <c:v>0.26459381908838608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1034890240"/>
        <c:axId val="1212342848"/>
      </c:barChart>
      <c:catAx>
        <c:axId val="1034890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s-ES"/>
          </a:p>
        </c:txPr>
        <c:crossAx val="1212342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234284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10348902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100"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TURISMO ALOJADO EN PUERTO DE LA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categoría'!$E$22</c:f>
              <c:strCache>
                <c:ptCount val="1"/>
                <c:pt idx="0">
                  <c:v>enero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categoría'!$B$24,'Alojados tipología y categoría'!$B$26,'Alojados tipología y categoría'!$B$27,'Alojados tipología y categoría'!$B$28,'Alojados tipología y categoría'!$B$29,'Alojados tipología y categoría'!$B$31)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categoría'!$E$24,'Alojados tipología y categoría'!$E$26:$E$29,'Alojados tipología y categoría'!$E$31)</c:f>
              <c:numCache>
                <c:formatCode>#,##0_)</c:formatCode>
                <c:ptCount val="6"/>
                <c:pt idx="0">
                  <c:v>57174</c:v>
                </c:pt>
                <c:pt idx="1">
                  <c:v>43791</c:v>
                </c:pt>
                <c:pt idx="2">
                  <c:v>35319</c:v>
                </c:pt>
                <c:pt idx="3">
                  <c:v>7054</c:v>
                </c:pt>
                <c:pt idx="4">
                  <c:v>1418</c:v>
                </c:pt>
                <c:pt idx="5">
                  <c:v>13383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categoría'!$C$22</c:f>
              <c:strCache>
                <c:ptCount val="1"/>
                <c:pt idx="0">
                  <c:v>enero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categoría'!$B$24,'Alojados tipología y categoría'!$B$26,'Alojados tipología y categoría'!$B$27,'Alojados tipología y categoría'!$B$28,'Alojados tipología y categoría'!$B$29,'Alojados tipología y categoría'!$B$31)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categoría'!$C$24,'Alojados tipología y categoría'!$C$26:$C$29,'Alojados tipología y categoría'!$C$31)</c:f>
              <c:numCache>
                <c:formatCode>#,##0_)</c:formatCode>
                <c:ptCount val="6"/>
                <c:pt idx="0">
                  <c:v>55856</c:v>
                </c:pt>
                <c:pt idx="1">
                  <c:v>41415</c:v>
                </c:pt>
                <c:pt idx="2">
                  <c:v>33809</c:v>
                </c:pt>
                <c:pt idx="3">
                  <c:v>6218</c:v>
                </c:pt>
                <c:pt idx="4">
                  <c:v>1388</c:v>
                </c:pt>
                <c:pt idx="5">
                  <c:v>14441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38898688"/>
        <c:axId val="363433920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8003545547578E-2"/>
                  <c:y val="-0.360176469625288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878900545995032E-2"/>
                  <c:y val="-0.2231957699674235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20636196460345E-2"/>
                  <c:y val="-0.1704896295447476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922422323338153E-2"/>
                  <c:y val="0.1450858611488532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54763323759E-2"/>
                  <c:y val="-7.941787941788017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242189948515644E-2"/>
                  <c:y val="-0.29696072814183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200788039564E-2"/>
                  <c:y val="-0.29561150490284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categoría'!$B$24,'Alojados tipología y categoría'!$B$26:$B$29,'Alojados tipología y categoría'!$B$31)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categoría'!$G$24,'Alojados tipología y categoría'!$G$26:$G$29,'Alojados tipología y categoría'!$G$31)</c:f>
              <c:numCache>
                <c:formatCode>0.0%</c:formatCode>
                <c:ptCount val="6"/>
                <c:pt idx="0">
                  <c:v>2.3596390718991694E-2</c:v>
                </c:pt>
                <c:pt idx="1">
                  <c:v>5.7370517928286853E-2</c:v>
                </c:pt>
                <c:pt idx="2">
                  <c:v>4.4662663787748823E-2</c:v>
                </c:pt>
                <c:pt idx="3">
                  <c:v>0.13444837568349952</c:v>
                </c:pt>
                <c:pt idx="4">
                  <c:v>2.1613832853025938E-2</c:v>
                </c:pt>
                <c:pt idx="5">
                  <c:v>-7.3263624402742186E-2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9116800"/>
        <c:axId val="363434496"/>
      </c:lineChart>
      <c:catAx>
        <c:axId val="238898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63433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343392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38898688"/>
        <c:crosses val="autoZero"/>
        <c:crossBetween val="between"/>
      </c:valAx>
      <c:catAx>
        <c:axId val="239116800"/>
        <c:scaling>
          <c:orientation val="minMax"/>
        </c:scaling>
        <c:delete val="1"/>
        <c:axPos val="b"/>
        <c:majorTickMark val="out"/>
        <c:minorTickMark val="none"/>
        <c:tickLblPos val="none"/>
        <c:crossAx val="363434496"/>
        <c:crosses val="autoZero"/>
        <c:auto val="1"/>
        <c:lblAlgn val="ctr"/>
        <c:lblOffset val="100"/>
        <c:noMultiLvlLbl val="0"/>
      </c:catAx>
      <c:valAx>
        <c:axId val="36343449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3911680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3053059677"/>
          <c:y val="0.20465500024555142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 sz="1600" b="1">
                <a:solidFill>
                  <a:schemeClr val="tx1">
                    <a:lumMod val="75000"/>
                    <a:lumOff val="25000"/>
                  </a:schemeClr>
                </a:solidFill>
              </a:rPr>
              <a:t>DISTRIBUCIÓN DE LAS PLAZAS TURÍSTICAS AUTORIZADAS EN SANTA CRUZ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552E-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315"/>
          <c:w val="0.88571501256815599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03_04-05'!$G$38</c:f>
              <c:strCache>
                <c:ptCount val="1"/>
                <c:pt idx="0">
                  <c:v>enero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03_04-05'!$F$40,'Distrib Plazas Autor 03_04-05'!$F$49,'Distrib Plazas Autor 03_04-05'!$F$58,'Distrib Plazas Autor 03_04-05'!$F$61)</c:f>
              <c:strCache>
                <c:ptCount val="4"/>
                <c:pt idx="0">
                  <c:v>Hoteleras</c:v>
                </c:pt>
                <c:pt idx="1">
                  <c:v>Apartamentos</c:v>
                </c:pt>
                <c:pt idx="2">
                  <c:v>Hotel Rural</c:v>
                </c:pt>
                <c:pt idx="3">
                  <c:v>Casa Rural</c:v>
                </c:pt>
              </c:strCache>
            </c:strRef>
          </c:cat>
          <c:val>
            <c:numRef>
              <c:f>('Distrib Plazas Autor 03_04-05'!$H$40,'Distrib Plazas Autor 03_04-05'!$H$49,'Distrib Plazas Autor 03_04-05'!$H$58,'Distrib Plazas Autor 03_04-05'!$H$61)</c:f>
              <c:numCache>
                <c:formatCode>0.0%</c:formatCode>
                <c:ptCount val="4"/>
                <c:pt idx="0">
                  <c:v>0.99342585829072316</c:v>
                </c:pt>
                <c:pt idx="1">
                  <c:v>3.6523009495982471E-3</c:v>
                </c:pt>
                <c:pt idx="2">
                  <c:v>0</c:v>
                </c:pt>
                <c:pt idx="3">
                  <c:v>2.9218407596785976E-3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1067789824"/>
        <c:axId val="1214507840"/>
      </c:barChart>
      <c:catAx>
        <c:axId val="1067789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s-ES"/>
          </a:p>
        </c:txPr>
        <c:crossAx val="1214507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450784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10677898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100"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TURISMO ALOJADO EN SANTA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44849673416602548"/>
          <c:w val="0.90468819022231306"/>
          <c:h val="0.3929667523368310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categoría'!$L$22</c:f>
              <c:strCache>
                <c:ptCount val="1"/>
                <c:pt idx="0">
                  <c:v>enero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categoría'!$I$24,'Alojados tipología y categoría'!$I$26:$I$30)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categoría'!$L$24,'Alojados tipología y categoría'!$L$26,'Alojados tipología y categoría'!$L$27,'Alojados tipología y categoría'!$L$28,'Alojados tipología y categoría'!$L$29,'Alojados tipología y categoría'!$L$30)</c:f>
              <c:numCache>
                <c:formatCode>#,##0_)</c:formatCode>
                <c:ptCount val="6"/>
                <c:pt idx="0">
                  <c:v>18664</c:v>
                </c:pt>
                <c:pt idx="1">
                  <c:v>18664</c:v>
                </c:pt>
                <c:pt idx="2">
                  <c:v>6601</c:v>
                </c:pt>
                <c:pt idx="3">
                  <c:v>7588</c:v>
                </c:pt>
                <c:pt idx="4">
                  <c:v>2933</c:v>
                </c:pt>
                <c:pt idx="5">
                  <c:v>1542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categoría'!$J$22</c:f>
              <c:strCache>
                <c:ptCount val="1"/>
                <c:pt idx="0">
                  <c:v>enero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categoría'!$I$24,'Alojados tipología y categoría'!$I$26:$I$30)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categoría'!$J$24,'Alojados tipología y categoría'!$J$26:$J$30)</c:f>
              <c:numCache>
                <c:formatCode>#,##0_)</c:formatCode>
                <c:ptCount val="6"/>
                <c:pt idx="0">
                  <c:v>16642</c:v>
                </c:pt>
                <c:pt idx="1">
                  <c:v>16642</c:v>
                </c:pt>
                <c:pt idx="2">
                  <c:v>6329</c:v>
                </c:pt>
                <c:pt idx="3">
                  <c:v>5911</c:v>
                </c:pt>
                <c:pt idx="4">
                  <c:v>3342</c:v>
                </c:pt>
                <c:pt idx="5">
                  <c:v>1060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1455616"/>
        <c:axId val="363437376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categoría'!$N$22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817389691355E-2"/>
                  <c:y val="-0.410072519521338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878821333337008E-2"/>
                  <c:y val="-0.3770419238135773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812795092474661E-2"/>
                  <c:y val="-0.1912799777366706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3486944043536634E-2"/>
                  <c:y val="-5.0340334277342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7123517685033884E-2"/>
                  <c:y val="-0.2657380457380458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429299515026059E-2"/>
                  <c:y val="0.114682010902483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200788039564E-2"/>
                  <c:y val="-0.29561150490284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categoría'!$N$24,'Alojados tipología y categoría'!$N$26:$N$30)</c:f>
              <c:numCache>
                <c:formatCode>0.0%</c:formatCode>
                <c:ptCount val="6"/>
                <c:pt idx="0">
                  <c:v>0.12149981973320514</c:v>
                </c:pt>
                <c:pt idx="1">
                  <c:v>0.12149981973320514</c:v>
                </c:pt>
                <c:pt idx="2">
                  <c:v>4.2976773581924477E-2</c:v>
                </c:pt>
                <c:pt idx="3">
                  <c:v>0.283708340382338</c:v>
                </c:pt>
                <c:pt idx="4">
                  <c:v>-0.12238180730101736</c:v>
                </c:pt>
                <c:pt idx="5">
                  <c:v>0.45471698113207548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1456128"/>
        <c:axId val="363726528"/>
      </c:lineChart>
      <c:catAx>
        <c:axId val="241455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63437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343737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41455616"/>
        <c:crosses val="autoZero"/>
        <c:crossBetween val="between"/>
      </c:valAx>
      <c:catAx>
        <c:axId val="241456128"/>
        <c:scaling>
          <c:orientation val="minMax"/>
        </c:scaling>
        <c:delete val="1"/>
        <c:axPos val="b"/>
        <c:majorTickMark val="out"/>
        <c:minorTickMark val="none"/>
        <c:tickLblPos val="none"/>
        <c:crossAx val="363726528"/>
        <c:crosses val="autoZero"/>
        <c:auto val="1"/>
        <c:lblAlgn val="ctr"/>
        <c:lblOffset val="100"/>
        <c:noMultiLvlLbl val="0"/>
      </c:catAx>
      <c:valAx>
        <c:axId val="36372652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4145612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TURISMO ALOJADO EN TENERIFE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categoría'!$E$38</c:f>
              <c:strCache>
                <c:ptCount val="1"/>
                <c:pt idx="0">
                  <c:v>enero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categoría'!$B$40,'Alojados tipología y categoría'!$B$42:$B$47,'Alojados tipología y categoría'!$B$49)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categoría'!$E$40,'Alojados tipología y categoría'!$E$42:$E$47,'Alojados tipología y categoría'!$E$49)</c:f>
              <c:numCache>
                <c:formatCode>#,##0_)</c:formatCode>
                <c:ptCount val="8"/>
                <c:pt idx="0">
                  <c:v>405261</c:v>
                </c:pt>
                <c:pt idx="1">
                  <c:v>263040</c:v>
                </c:pt>
                <c:pt idx="2">
                  <c:v>40663</c:v>
                </c:pt>
                <c:pt idx="3">
                  <c:v>155948</c:v>
                </c:pt>
                <c:pt idx="4">
                  <c:v>52116</c:v>
                </c:pt>
                <c:pt idx="5">
                  <c:v>9135</c:v>
                </c:pt>
                <c:pt idx="6">
                  <c:v>5178</c:v>
                </c:pt>
                <c:pt idx="7">
                  <c:v>142221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categoría'!$C$38</c:f>
              <c:strCache>
                <c:ptCount val="1"/>
                <c:pt idx="0">
                  <c:v>enero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categoría'!$B$40,'Alojados tipología y categoría'!$B$42:$B$47,'Alojados tipología y categoría'!$B$49)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categoría'!$C$40,'Alojados tipología y categoría'!$C$42:$C$47,'Alojados tipología y categoría'!$C$49)</c:f>
              <c:numCache>
                <c:formatCode>#,##0_)</c:formatCode>
                <c:ptCount val="8"/>
                <c:pt idx="0">
                  <c:v>387955</c:v>
                </c:pt>
                <c:pt idx="1">
                  <c:v>250937</c:v>
                </c:pt>
                <c:pt idx="2">
                  <c:v>40051</c:v>
                </c:pt>
                <c:pt idx="3">
                  <c:v>148103</c:v>
                </c:pt>
                <c:pt idx="4">
                  <c:v>49975</c:v>
                </c:pt>
                <c:pt idx="5">
                  <c:v>9123</c:v>
                </c:pt>
                <c:pt idx="6">
                  <c:v>3685</c:v>
                </c:pt>
                <c:pt idx="7">
                  <c:v>137018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1725952"/>
        <c:axId val="363436224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categoría'!$G$38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13450992169227E-2"/>
                  <c:y val="-0.5847086941575130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774979543923835E-2"/>
                  <c:y val="-0.4394116587817375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439988014953353E-2"/>
                  <c:y val="-0.237017696072814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110606507797604E-2"/>
                  <c:y val="-0.3497166336536415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0855810895399802E-2"/>
                  <c:y val="-0.257422037422037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186582157959675E-2"/>
                  <c:y val="-0.305276409055936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248029988118E-2"/>
                  <c:y val="0.1576109483196096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1684736415985184E-2"/>
                  <c:y val="-0.3692006482557663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categoría'!$B$40,'Alojados tipología y categoría'!$B$42:$B$47)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('Alojados tipología y categoría'!$G$40,'Alojados tipología y categoría'!$G$42:$G$47,'Alojados tipología y categoría'!$G$49)</c:f>
              <c:numCache>
                <c:formatCode>0.0%</c:formatCode>
                <c:ptCount val="8"/>
                <c:pt idx="0">
                  <c:v>4.4608266422652143E-2</c:v>
                </c:pt>
                <c:pt idx="1">
                  <c:v>4.8231229352387217E-2</c:v>
                </c:pt>
                <c:pt idx="2">
                  <c:v>1.5280517340390931E-2</c:v>
                </c:pt>
                <c:pt idx="3">
                  <c:v>5.2969892574762145E-2</c:v>
                </c:pt>
                <c:pt idx="4">
                  <c:v>4.2841420710355127E-2</c:v>
                </c:pt>
                <c:pt idx="5">
                  <c:v>1.3153567905295205E-3</c:v>
                </c:pt>
                <c:pt idx="6">
                  <c:v>0.40515603799185884</c:v>
                </c:pt>
                <c:pt idx="7">
                  <c:v>3.7973113021646743E-2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1728000"/>
        <c:axId val="363436800"/>
      </c:lineChart>
      <c:catAx>
        <c:axId val="241725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63436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343622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41725952"/>
        <c:crosses val="autoZero"/>
        <c:crossBetween val="between"/>
      </c:valAx>
      <c:catAx>
        <c:axId val="241728000"/>
        <c:scaling>
          <c:orientation val="minMax"/>
        </c:scaling>
        <c:delete val="1"/>
        <c:axPos val="b"/>
        <c:majorTickMark val="out"/>
        <c:minorTickMark val="none"/>
        <c:tickLblPos val="none"/>
        <c:crossAx val="363436800"/>
        <c:crosses val="autoZero"/>
        <c:auto val="1"/>
        <c:lblAlgn val="ctr"/>
        <c:lblOffset val="100"/>
        <c:noMultiLvlLbl val="0"/>
      </c:catAx>
      <c:valAx>
        <c:axId val="36343680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4172800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/>
              <a:t>enero 2014</a:t>
            </a:r>
          </a:p>
        </c:rich>
      </c:tx>
      <c:layout>
        <c:manualLayout>
          <c:xMode val="edge"/>
          <c:yMode val="edge"/>
          <c:x val="0.40014383640458279"/>
          <c:y val="7.81109897148024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7383177570095308E-2"/>
          <c:y val="0.20975609756098149"/>
          <c:w val="0.93458086086699554"/>
          <c:h val="0.4075075663388966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'Pernoctaciones munic y tipologí'!$E$6</c:f>
              <c:strCache>
                <c:ptCount val="1"/>
                <c:pt idx="0">
                  <c:v>enero 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('Pernoctaciones munic y tipologí'!$E$8:$E$10,'Pernoctaciones munic y tipologí'!$E$12:$E$14,'Pernoctaciones munic y tipologí'!$E$16:$E$18,'Pernoctaciones munic y tipologí'!$E$20:$E$22,'Pernoctaciones munic y tipologí'!$E$24:$E$26)</c:f>
              <c:numCache>
                <c:formatCode>#,##0_)</c:formatCode>
                <c:ptCount val="15"/>
                <c:pt idx="0">
                  <c:v>3610138</c:v>
                </c:pt>
                <c:pt idx="1">
                  <c:v>2213612</c:v>
                </c:pt>
                <c:pt idx="2">
                  <c:v>1396526</c:v>
                </c:pt>
                <c:pt idx="3">
                  <c:v>1335129</c:v>
                </c:pt>
                <c:pt idx="4">
                  <c:v>901522</c:v>
                </c:pt>
                <c:pt idx="5">
                  <c:v>433607</c:v>
                </c:pt>
                <c:pt idx="6">
                  <c:v>1060029</c:v>
                </c:pt>
                <c:pt idx="7">
                  <c:v>507319</c:v>
                </c:pt>
                <c:pt idx="8">
                  <c:v>552710</c:v>
                </c:pt>
                <c:pt idx="9">
                  <c:v>572582</c:v>
                </c:pt>
                <c:pt idx="10">
                  <c:v>414596</c:v>
                </c:pt>
                <c:pt idx="11">
                  <c:v>157986</c:v>
                </c:pt>
                <c:pt idx="12">
                  <c:v>52202</c:v>
                </c:pt>
                <c:pt idx="13">
                  <c:v>52202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169539072"/>
        <c:axId val="362256000"/>
      </c:barChart>
      <c:catAx>
        <c:axId val="169539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FUENTE: Desarrollo Económico,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362256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2256000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169539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catego'!$B$5:$G$5</c:f>
          <c:strCache>
            <c:ptCount val="1"/>
            <c:pt idx="0">
              <c:v>PERNOCTACIONES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catego'!$E$6</c:f>
              <c:strCache>
                <c:ptCount val="1"/>
                <c:pt idx="0">
                  <c:v>enero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catego'!$B$8,'pernocta municipio y catego'!$B$10:$B$16,'pernocta municipio y catego'!$B$18)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catego'!$E$8,'pernocta municipio y catego'!$E$10:$E$16,'pernocta municipio y catego'!$E$18)</c:f>
              <c:numCache>
                <c:formatCode>#,##0_)</c:formatCode>
                <c:ptCount val="7"/>
                <c:pt idx="0">
                  <c:v>1335129</c:v>
                </c:pt>
                <c:pt idx="1">
                  <c:v>901522</c:v>
                </c:pt>
                <c:pt idx="2">
                  <c:v>156782</c:v>
                </c:pt>
                <c:pt idx="3">
                  <c:v>565918</c:v>
                </c:pt>
                <c:pt idx="4">
                  <c:v>164953</c:v>
                </c:pt>
                <c:pt idx="5">
                  <c:v>13869</c:v>
                </c:pt>
                <c:pt idx="6">
                  <c:v>433607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catego'!$C$6</c:f>
              <c:strCache>
                <c:ptCount val="1"/>
                <c:pt idx="0">
                  <c:v>enero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catego'!$B$8,'pernocta municipio y catego'!$B$10:$B$16,'pernocta municipio y catego'!$B$18)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catego'!$C$8,'pernocta municipio y catego'!$C$10:$C$16,'pernocta municipio y catego'!$C$18)</c:f>
              <c:numCache>
                <c:formatCode>#,##0_)</c:formatCode>
                <c:ptCount val="7"/>
                <c:pt idx="0">
                  <c:v>1292180</c:v>
                </c:pt>
                <c:pt idx="1">
                  <c:v>845230</c:v>
                </c:pt>
                <c:pt idx="2">
                  <c:v>141316</c:v>
                </c:pt>
                <c:pt idx="3">
                  <c:v>545210</c:v>
                </c:pt>
                <c:pt idx="4">
                  <c:v>143785</c:v>
                </c:pt>
                <c:pt idx="5">
                  <c:v>14919</c:v>
                </c:pt>
                <c:pt idx="6">
                  <c:v>446950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2391552"/>
        <c:axId val="1076936704"/>
      </c:barChart>
      <c:lineChart>
        <c:grouping val="standard"/>
        <c:varyColors val="0"/>
        <c:ser>
          <c:idx val="1"/>
          <c:order val="2"/>
          <c:tx>
            <c:strRef>
              <c:f>'pernocta municipio y catego'!$G$6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856318150737E-2"/>
                  <c:y val="-0.4580860084797092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80915866426608E-2"/>
                  <c:y val="-0.2606181347913631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642730540993049E-2"/>
                  <c:y val="1.0697202350745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267909907543084E-2"/>
                  <c:y val="-0.2073953541670076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2006743865150661E-2"/>
                  <c:y val="5.93242424738487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170372893814836E-2"/>
                  <c:y val="-0.221385564850131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474809734175E-2"/>
                  <c:y val="-0.3066259596968259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catego'!$G$8,'pernocta municipio y catego'!$G$10:$G$16,'pernocta municipio y catego'!$G$18)</c:f>
              <c:numCache>
                <c:formatCode>0.0%</c:formatCode>
                <c:ptCount val="7"/>
                <c:pt idx="0">
                  <c:v>3.3237629432432012E-2</c:v>
                </c:pt>
                <c:pt idx="1">
                  <c:v>6.6599623771044572E-2</c:v>
                </c:pt>
                <c:pt idx="2">
                  <c:v>0.10944266749695718</c:v>
                </c:pt>
                <c:pt idx="3">
                  <c:v>3.7981695126648445E-2</c:v>
                </c:pt>
                <c:pt idx="4">
                  <c:v>0.14721980735125362</c:v>
                </c:pt>
                <c:pt idx="5">
                  <c:v>-7.0380052282324551E-2</c:v>
                </c:pt>
                <c:pt idx="6">
                  <c:v>-2.9853451169034567E-2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2392064"/>
        <c:axId val="1076937280"/>
      </c:lineChart>
      <c:catAx>
        <c:axId val="242391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076936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693670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42391552"/>
        <c:crosses val="autoZero"/>
        <c:crossBetween val="between"/>
      </c:valAx>
      <c:catAx>
        <c:axId val="242392064"/>
        <c:scaling>
          <c:orientation val="minMax"/>
        </c:scaling>
        <c:delete val="1"/>
        <c:axPos val="b"/>
        <c:majorTickMark val="out"/>
        <c:minorTickMark val="none"/>
        <c:tickLblPos val="none"/>
        <c:crossAx val="1076937280"/>
        <c:crosses val="autoZero"/>
        <c:auto val="1"/>
        <c:lblAlgn val="ctr"/>
        <c:lblOffset val="100"/>
        <c:noMultiLvlLbl val="0"/>
      </c:catAx>
      <c:valAx>
        <c:axId val="107693728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4239206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PERNOCTACIONES EN ARONA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catego'!$L$6</c:f>
              <c:strCache>
                <c:ptCount val="1"/>
                <c:pt idx="0">
                  <c:v>enero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catego'!$I$8,'pernocta municipio y catego'!$I$10:$I$15,'pernocta municipio y catego'!$I$17)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catego'!$L$8,'pernocta municipio y catego'!$L$10:$L$15,'pernocta municipio y catego'!$L$17)</c:f>
              <c:numCache>
                <c:formatCode>#,##0_)</c:formatCode>
                <c:ptCount val="6"/>
                <c:pt idx="0">
                  <c:v>1060029</c:v>
                </c:pt>
                <c:pt idx="1">
                  <c:v>507319</c:v>
                </c:pt>
                <c:pt idx="2">
                  <c:v>355187</c:v>
                </c:pt>
                <c:pt idx="3">
                  <c:v>140976</c:v>
                </c:pt>
                <c:pt idx="4">
                  <c:v>11156</c:v>
                </c:pt>
                <c:pt idx="5">
                  <c:v>552710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catego'!$J$6</c:f>
              <c:strCache>
                <c:ptCount val="1"/>
                <c:pt idx="0">
                  <c:v>enero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catego'!$I$8,'pernocta municipio y catego'!$I$10:$I$15,'pernocta municipio y catego'!$I$17)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catego'!$J$8,'pernocta municipio y catego'!$J$10:$J$15,'pernocta municipio y catego'!$J$17)</c:f>
              <c:numCache>
                <c:formatCode>#,##0_)</c:formatCode>
                <c:ptCount val="6"/>
                <c:pt idx="0">
                  <c:v>1043793</c:v>
                </c:pt>
                <c:pt idx="1">
                  <c:v>502457</c:v>
                </c:pt>
                <c:pt idx="2">
                  <c:v>345672</c:v>
                </c:pt>
                <c:pt idx="3">
                  <c:v>145513</c:v>
                </c:pt>
                <c:pt idx="4">
                  <c:v>11272</c:v>
                </c:pt>
                <c:pt idx="5">
                  <c:v>541336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2777088"/>
        <c:axId val="1076940736"/>
      </c:barChart>
      <c:lineChart>
        <c:grouping val="standard"/>
        <c:varyColors val="0"/>
        <c:ser>
          <c:idx val="1"/>
          <c:order val="2"/>
          <c:tx>
            <c:strRef>
              <c:f>'pernocta municipio y catego'!$N$6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774095195314E-2"/>
                  <c:y val="-0.3501677934748800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696107915195269E-2"/>
                  <c:y val="-0.1525100266832550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208364009966269E-2"/>
                  <c:y val="2.380866632835136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018389341585866E-2"/>
                  <c:y val="-0.244817718990947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200677173673425E-2"/>
                  <c:y val="-5.2941869792263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1944336989572027E-2"/>
                  <c:y val="-0.1091194525840194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7022681990424734E-2"/>
                  <c:y val="-0.1403057933766595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catego'!$N$8,'pernocta municipio y catego'!$N$10:$N$15,'pernocta municipio y catego'!$N$17)</c:f>
              <c:numCache>
                <c:formatCode>0.0%</c:formatCode>
                <c:ptCount val="6"/>
                <c:pt idx="0">
                  <c:v>1.5554808280952258E-2</c:v>
                </c:pt>
                <c:pt idx="1">
                  <c:v>9.6764499250682149E-3</c:v>
                </c:pt>
                <c:pt idx="2">
                  <c:v>2.7526094100766046E-2</c:v>
                </c:pt>
                <c:pt idx="3">
                  <c:v>-3.1179344800808174E-2</c:v>
                </c:pt>
                <c:pt idx="4">
                  <c:v>-1.0290986515259049E-2</c:v>
                </c:pt>
                <c:pt idx="5">
                  <c:v>2.1010980241476643E-2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2777600"/>
        <c:axId val="1076941312"/>
      </c:lineChart>
      <c:catAx>
        <c:axId val="242777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076940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694073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42777088"/>
        <c:crosses val="autoZero"/>
        <c:crossBetween val="between"/>
      </c:valAx>
      <c:catAx>
        <c:axId val="242777600"/>
        <c:scaling>
          <c:orientation val="minMax"/>
        </c:scaling>
        <c:delete val="1"/>
        <c:axPos val="b"/>
        <c:majorTickMark val="out"/>
        <c:minorTickMark val="none"/>
        <c:tickLblPos val="none"/>
        <c:crossAx val="1076941312"/>
        <c:crosses val="autoZero"/>
        <c:auto val="1"/>
        <c:lblAlgn val="ctr"/>
        <c:lblOffset val="100"/>
        <c:noMultiLvlLbl val="0"/>
      </c:catAx>
      <c:valAx>
        <c:axId val="107694131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4277760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36943733855772"/>
          <c:y val="0.18802298361353478"/>
          <c:w val="0.56180590738360559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Men&#250; Principal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12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8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18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14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9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24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0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25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Oferta Alojativa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30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6.xml"/><Relationship Id="rId6" Type="http://schemas.openxmlformats.org/officeDocument/2006/relationships/chart" Target="../charts/chart29.xml"/><Relationship Id="rId5" Type="http://schemas.openxmlformats.org/officeDocument/2006/relationships/chart" Target="../charts/chart28.xml"/><Relationship Id="rId4" Type="http://schemas.openxmlformats.org/officeDocument/2006/relationships/chart" Target="../charts/chart27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35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31.xml"/><Relationship Id="rId6" Type="http://schemas.openxmlformats.org/officeDocument/2006/relationships/chart" Target="../charts/chart34.xml"/><Relationship Id="rId5" Type="http://schemas.openxmlformats.org/officeDocument/2006/relationships/chart" Target="../charts/chart33.xml"/><Relationship Id="rId4" Type="http://schemas.openxmlformats.org/officeDocument/2006/relationships/chart" Target="../charts/chart3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36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37.xml"/><Relationship Id="rId6" Type="http://schemas.openxmlformats.org/officeDocument/2006/relationships/chart" Target="../charts/chart40.xml"/><Relationship Id="rId5" Type="http://schemas.openxmlformats.org/officeDocument/2006/relationships/chart" Target="../charts/chart39.xml"/><Relationship Id="rId4" Type="http://schemas.openxmlformats.org/officeDocument/2006/relationships/chart" Target="../charts/chart3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6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7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0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3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3</xdr:row>
      <xdr:rowOff>200025</xdr:rowOff>
    </xdr:to>
    <xdr:pic>
      <xdr:nvPicPr>
        <xdr:cNvPr id="2" name="Picture 1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431800</xdr:colOff>
      <xdr:row>4</xdr:row>
      <xdr:rowOff>53976</xdr:rowOff>
    </xdr:from>
    <xdr:to>
      <xdr:col>9</xdr:col>
      <xdr:colOff>323850</xdr:colOff>
      <xdr:row>28</xdr:row>
      <xdr:rowOff>149226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0.12683</cdr:y>
    </cdr:to>
    <cdr:sp macro="" textlink="'Pernoctaciones munic y tipologí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504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CAD4BBD3-2132-46C0-A465-7C3F37CA28BB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PERNOCTACIONES POR MUNICIPIO TURÍSTICO Y TIPOLOGÍA DE ESTABLECIMIENTO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15</xdr:col>
      <xdr:colOff>161925</xdr:colOff>
      <xdr:row>17</xdr:row>
      <xdr:rowOff>171450</xdr:rowOff>
    </xdr:from>
    <xdr:to>
      <xdr:col>15</xdr:col>
      <xdr:colOff>523875</xdr:colOff>
      <xdr:row>19</xdr:row>
      <xdr:rowOff>152400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3277850" y="3429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933451</xdr:colOff>
      <xdr:row>5</xdr:row>
      <xdr:rowOff>41276</xdr:rowOff>
    </xdr:from>
    <xdr:to>
      <xdr:col>8</xdr:col>
      <xdr:colOff>123824</xdr:colOff>
      <xdr:row>21</xdr:row>
      <xdr:rowOff>47626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714374</xdr:colOff>
      <xdr:row>5</xdr:row>
      <xdr:rowOff>0</xdr:rowOff>
    </xdr:from>
    <xdr:to>
      <xdr:col>17</xdr:col>
      <xdr:colOff>19049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19050</xdr:colOff>
      <xdr:row>23</xdr:row>
      <xdr:rowOff>85725</xdr:rowOff>
    </xdr:from>
    <xdr:to>
      <xdr:col>8</xdr:col>
      <xdr:colOff>400050</xdr:colOff>
      <xdr:row>39</xdr:row>
      <xdr:rowOff>92075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0</xdr:colOff>
      <xdr:row>42</xdr:row>
      <xdr:rowOff>0</xdr:rowOff>
    </xdr:from>
    <xdr:to>
      <xdr:col>8</xdr:col>
      <xdr:colOff>381000</xdr:colOff>
      <xdr:row>60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1029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2</xdr:col>
      <xdr:colOff>695325</xdr:colOff>
      <xdr:row>28</xdr:row>
      <xdr:rowOff>9525</xdr:rowOff>
    </xdr:from>
    <xdr:to>
      <xdr:col>3</xdr:col>
      <xdr:colOff>314325</xdr:colOff>
      <xdr:row>28</xdr:row>
      <xdr:rowOff>371475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3190875" y="6000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393700</xdr:colOff>
      <xdr:row>2</xdr:row>
      <xdr:rowOff>73025</xdr:rowOff>
    </xdr:from>
    <xdr:to>
      <xdr:col>9</xdr:col>
      <xdr:colOff>317500</xdr:colOff>
      <xdr:row>24</xdr:row>
      <xdr:rowOff>28575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26</xdr:row>
      <xdr:rowOff>0</xdr:rowOff>
    </xdr:from>
    <xdr:to>
      <xdr:col>7</xdr:col>
      <xdr:colOff>361950</xdr:colOff>
      <xdr:row>26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572125" y="49339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0.07188</cdr:x>
      <cdr:y>0</cdr:y>
    </cdr:from>
    <cdr:to>
      <cdr:x>0.94375</cdr:x>
      <cdr:y>0.17469</cdr:y>
    </cdr:to>
    <cdr:sp macro="" textlink="'IO municipio y Tipología'!$B$5:$E$5">
      <cdr:nvSpPr>
        <cdr:cNvPr id="2" name="1 CuadroTexto"/>
        <cdr:cNvSpPr txBox="1"/>
      </cdr:nvSpPr>
      <cdr:spPr>
        <a:xfrm xmlns:a="http://schemas.openxmlformats.org/drawingml/2006/main">
          <a:off x="438180" y="0"/>
          <a:ext cx="5314920" cy="679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EF9A64A-D321-4DFB-9462-13E2BFC45F5F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ÍNDICES DE OCUPACIÓN POR MUNICIPIO TURÍSTICO Y TIPOLOGÍA DE ESTABLECIMIENTO (%)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228600</xdr:colOff>
      <xdr:row>18</xdr:row>
      <xdr:rowOff>142875</xdr:rowOff>
    </xdr:from>
    <xdr:to>
      <xdr:col>12</xdr:col>
      <xdr:colOff>590550</xdr:colOff>
      <xdr:row>20</xdr:row>
      <xdr:rowOff>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1077575" y="35909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</xdr:colOff>
      <xdr:row>5</xdr:row>
      <xdr:rowOff>3176</xdr:rowOff>
    </xdr:from>
    <xdr:to>
      <xdr:col>8</xdr:col>
      <xdr:colOff>0</xdr:colOff>
      <xdr:row>20</xdr:row>
      <xdr:rowOff>200026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38100</xdr:colOff>
      <xdr:row>4</xdr:row>
      <xdr:rowOff>142875</xdr:rowOff>
    </xdr:from>
    <xdr:to>
      <xdr:col>16</xdr:col>
      <xdr:colOff>990599</xdr:colOff>
      <xdr:row>20</xdr:row>
      <xdr:rowOff>177800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41275</xdr:colOff>
      <xdr:row>21</xdr:row>
      <xdr:rowOff>79375</xdr:rowOff>
    </xdr:from>
    <xdr:to>
      <xdr:col>8</xdr:col>
      <xdr:colOff>44449</xdr:colOff>
      <xdr:row>37</xdr:row>
      <xdr:rowOff>85725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21</xdr:row>
      <xdr:rowOff>82550</xdr:rowOff>
    </xdr:from>
    <xdr:to>
      <xdr:col>16</xdr:col>
      <xdr:colOff>952499</xdr:colOff>
      <xdr:row>37</xdr:row>
      <xdr:rowOff>88900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193675</xdr:colOff>
      <xdr:row>39</xdr:row>
      <xdr:rowOff>127000</xdr:rowOff>
    </xdr:from>
    <xdr:to>
      <xdr:col>8</xdr:col>
      <xdr:colOff>517525</xdr:colOff>
      <xdr:row>57</xdr:row>
      <xdr:rowOff>120650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3</xdr:col>
      <xdr:colOff>85725</xdr:colOff>
      <xdr:row>27</xdr:row>
      <xdr:rowOff>152400</xdr:rowOff>
    </xdr:from>
    <xdr:to>
      <xdr:col>3</xdr:col>
      <xdr:colOff>447675</xdr:colOff>
      <xdr:row>28</xdr:row>
      <xdr:rowOff>323850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3495675" y="60864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355600</xdr:colOff>
      <xdr:row>1</xdr:row>
      <xdr:rowOff>177800</xdr:rowOff>
    </xdr:from>
    <xdr:to>
      <xdr:col>9</xdr:col>
      <xdr:colOff>279400</xdr:colOff>
      <xdr:row>24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27</xdr:row>
      <xdr:rowOff>0</xdr:rowOff>
    </xdr:from>
    <xdr:to>
      <xdr:col>7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705475" y="47625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0.02652</cdr:x>
      <cdr:y>0.00733</cdr:y>
    </cdr:from>
    <cdr:to>
      <cdr:x>0.95944</cdr:x>
      <cdr:y>0.16449</cdr:y>
    </cdr:to>
    <cdr:sp macro="" textlink="'EM MUNICIPIO y tipología'!$B$5:$E$5">
      <cdr:nvSpPr>
        <cdr:cNvPr id="2" name="1 CuadroTexto"/>
        <cdr:cNvSpPr txBox="1"/>
      </cdr:nvSpPr>
      <cdr:spPr>
        <a:xfrm xmlns:a="http://schemas.openxmlformats.org/drawingml/2006/main">
          <a:off x="161917" y="28575"/>
          <a:ext cx="5695966" cy="6127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B006B54-6134-40C3-AB65-D8DB3C0895ED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ESTANCIAS MEDIAS POR MUNICIPIO TURÍSTICO Y TIPOLOGÍA DE ESTABLECIMIENTO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66675</xdr:colOff>
      <xdr:row>19</xdr:row>
      <xdr:rowOff>85725</xdr:rowOff>
    </xdr:from>
    <xdr:to>
      <xdr:col>11</xdr:col>
      <xdr:colOff>428625</xdr:colOff>
      <xdr:row>20</xdr:row>
      <xdr:rowOff>200025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0439400" y="39624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9525</xdr:colOff>
      <xdr:row>22</xdr:row>
      <xdr:rowOff>171450</xdr:rowOff>
    </xdr:from>
    <xdr:to>
      <xdr:col>8</xdr:col>
      <xdr:colOff>12699</xdr:colOff>
      <xdr:row>38</xdr:row>
      <xdr:rowOff>177800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40</xdr:row>
      <xdr:rowOff>158750</xdr:rowOff>
    </xdr:from>
    <xdr:to>
      <xdr:col>8</xdr:col>
      <xdr:colOff>98424</xdr:colOff>
      <xdr:row>59</xdr:row>
      <xdr:rowOff>22225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209550</xdr:colOff>
      <xdr:row>6</xdr:row>
      <xdr:rowOff>28575</xdr:rowOff>
    </xdr:from>
    <xdr:to>
      <xdr:col>7</xdr:col>
      <xdr:colOff>571500</xdr:colOff>
      <xdr:row>7</xdr:row>
      <xdr:rowOff>9525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153150" y="12477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390525</xdr:colOff>
      <xdr:row>4</xdr:row>
      <xdr:rowOff>28575</xdr:rowOff>
    </xdr:from>
    <xdr:to>
      <xdr:col>7</xdr:col>
      <xdr:colOff>752475</xdr:colOff>
      <xdr:row>4</xdr:row>
      <xdr:rowOff>390525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391275" y="790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133350</xdr:colOff>
      <xdr:row>4</xdr:row>
      <xdr:rowOff>190500</xdr:rowOff>
    </xdr:from>
    <xdr:to>
      <xdr:col>7</xdr:col>
      <xdr:colOff>495300</xdr:colOff>
      <xdr:row>5</xdr:row>
      <xdr:rowOff>95250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134100" y="9525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5</xdr:col>
      <xdr:colOff>676275</xdr:colOff>
      <xdr:row>40</xdr:row>
      <xdr:rowOff>133350</xdr:rowOff>
    </xdr:from>
    <xdr:to>
      <xdr:col>6</xdr:col>
      <xdr:colOff>323850</xdr:colOff>
      <xdr:row>41</xdr:row>
      <xdr:rowOff>333375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5248275" y="86010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6</xdr:col>
      <xdr:colOff>85725</xdr:colOff>
      <xdr:row>28</xdr:row>
      <xdr:rowOff>352425</xdr:rowOff>
    </xdr:from>
    <xdr:to>
      <xdr:col>6</xdr:col>
      <xdr:colOff>447675</xdr:colOff>
      <xdr:row>31</xdr:row>
      <xdr:rowOff>9525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5495925" y="6172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346075</xdr:colOff>
      <xdr:row>3</xdr:row>
      <xdr:rowOff>130174</xdr:rowOff>
    </xdr:from>
    <xdr:to>
      <xdr:col>9</xdr:col>
      <xdr:colOff>292100</xdr:colOff>
      <xdr:row>29</xdr:row>
      <xdr:rowOff>114299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10</xdr:col>
      <xdr:colOff>0</xdr:colOff>
      <xdr:row>29</xdr:row>
      <xdr:rowOff>161925</xdr:rowOff>
    </xdr:from>
    <xdr:to>
      <xdr:col>10</xdr:col>
      <xdr:colOff>361950</xdr:colOff>
      <xdr:row>30</xdr:row>
      <xdr:rowOff>142875</xdr:rowOff>
    </xdr:to>
    <xdr:sp macro="" textlink="">
      <xdr:nvSpPr>
        <xdr:cNvPr id="5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7972425" y="4857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0.16205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31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1">
                  <a:lumMod val="75000"/>
                  <a:lumOff val="2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25400</xdr:colOff>
      <xdr:row>43</xdr:row>
      <xdr:rowOff>177800</xdr:rowOff>
    </xdr:from>
    <xdr:to>
      <xdr:col>8</xdr:col>
      <xdr:colOff>387350</xdr:colOff>
      <xdr:row>45</xdr:row>
      <xdr:rowOff>155575</xdr:rowOff>
    </xdr:to>
    <xdr:sp macro="" textlink="">
      <xdr:nvSpPr>
        <xdr:cNvPr id="3" name="AutoShape 5">
          <a:hlinkClick xmlns:r="http://schemas.openxmlformats.org/officeDocument/2006/relationships" r:id="rId3" tooltip="Volver menú Oferta Alojativa"/>
        </xdr:cNvPr>
        <xdr:cNvSpPr>
          <a:spLocks noChangeArrowheads="1"/>
        </xdr:cNvSpPr>
      </xdr:nvSpPr>
      <xdr:spPr bwMode="auto">
        <a:xfrm rot="10800000">
          <a:off x="6654800" y="10293350"/>
          <a:ext cx="361950" cy="358775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8</xdr:col>
      <xdr:colOff>190500</xdr:colOff>
      <xdr:row>9</xdr:row>
      <xdr:rowOff>95250</xdr:rowOff>
    </xdr:from>
    <xdr:to>
      <xdr:col>8</xdr:col>
      <xdr:colOff>552450</xdr:colOff>
      <xdr:row>11</xdr:row>
      <xdr:rowOff>76200</xdr:rowOff>
    </xdr:to>
    <xdr:sp macro="" textlink="">
      <xdr:nvSpPr>
        <xdr:cNvPr id="4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819900" y="22669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127000</xdr:colOff>
      <xdr:row>2</xdr:row>
      <xdr:rowOff>9525</xdr:rowOff>
    </xdr:from>
    <xdr:to>
      <xdr:col>9</xdr:col>
      <xdr:colOff>98425</xdr:colOff>
      <xdr:row>22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57150</xdr:colOff>
      <xdr:row>24</xdr:row>
      <xdr:rowOff>114300</xdr:rowOff>
    </xdr:from>
    <xdr:to>
      <xdr:col>9</xdr:col>
      <xdr:colOff>28575</xdr:colOff>
      <xdr:row>44</xdr:row>
      <xdr:rowOff>104775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95250</xdr:colOff>
      <xdr:row>47</xdr:row>
      <xdr:rowOff>66675</xdr:rowOff>
    </xdr:from>
    <xdr:to>
      <xdr:col>9</xdr:col>
      <xdr:colOff>66675</xdr:colOff>
      <xdr:row>64</xdr:row>
      <xdr:rowOff>22225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</xdr:col>
      <xdr:colOff>63500</xdr:colOff>
      <xdr:row>66</xdr:row>
      <xdr:rowOff>50800</xdr:rowOff>
    </xdr:from>
    <xdr:to>
      <xdr:col>9</xdr:col>
      <xdr:colOff>34925</xdr:colOff>
      <xdr:row>86</xdr:row>
      <xdr:rowOff>79375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10</xdr:col>
      <xdr:colOff>200025</xdr:colOff>
      <xdr:row>18</xdr:row>
      <xdr:rowOff>114300</xdr:rowOff>
    </xdr:from>
    <xdr:to>
      <xdr:col>10</xdr:col>
      <xdr:colOff>561975</xdr:colOff>
      <xdr:row>20</xdr:row>
      <xdr:rowOff>152400</xdr:rowOff>
    </xdr:to>
    <xdr:sp macro="" textlink="">
      <xdr:nvSpPr>
        <xdr:cNvPr id="11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8181975" y="30289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89</xdr:row>
      <xdr:rowOff>66675</xdr:rowOff>
    </xdr:from>
    <xdr:to>
      <xdr:col>9</xdr:col>
      <xdr:colOff>66675</xdr:colOff>
      <xdr:row>109</xdr:row>
      <xdr:rowOff>95250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10</xdr:col>
      <xdr:colOff>0</xdr:colOff>
      <xdr:row>73</xdr:row>
      <xdr:rowOff>0</xdr:rowOff>
    </xdr:from>
    <xdr:to>
      <xdr:col>10</xdr:col>
      <xdr:colOff>361950</xdr:colOff>
      <xdr:row>75</xdr:row>
      <xdr:rowOff>38100</xdr:rowOff>
    </xdr:to>
    <xdr:sp macro="" textlink="">
      <xdr:nvSpPr>
        <xdr:cNvPr id="1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7981950" y="124587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73025</xdr:colOff>
      <xdr:row>1</xdr:row>
      <xdr:rowOff>117476</xdr:rowOff>
    </xdr:from>
    <xdr:to>
      <xdr:col>7</xdr:col>
      <xdr:colOff>847724</xdr:colOff>
      <xdr:row>18</xdr:row>
      <xdr:rowOff>117475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3</xdr:row>
      <xdr:rowOff>85725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104775</xdr:colOff>
      <xdr:row>19</xdr:row>
      <xdr:rowOff>120650</xdr:rowOff>
    </xdr:from>
    <xdr:to>
      <xdr:col>7</xdr:col>
      <xdr:colOff>885825</xdr:colOff>
      <xdr:row>36</xdr:row>
      <xdr:rowOff>120650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15875</xdr:colOff>
      <xdr:row>38</xdr:row>
      <xdr:rowOff>158750</xdr:rowOff>
    </xdr:from>
    <xdr:to>
      <xdr:col>7</xdr:col>
      <xdr:colOff>796925</xdr:colOff>
      <xdr:row>55</xdr:row>
      <xdr:rowOff>104774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</xdr:col>
      <xdr:colOff>79375</xdr:colOff>
      <xdr:row>56</xdr:row>
      <xdr:rowOff>139700</xdr:rowOff>
    </xdr:from>
    <xdr:to>
      <xdr:col>7</xdr:col>
      <xdr:colOff>869950</xdr:colOff>
      <xdr:row>73</xdr:row>
      <xdr:rowOff>98424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9</xdr:col>
      <xdr:colOff>615950</xdr:colOff>
      <xdr:row>26</xdr:row>
      <xdr:rowOff>190500</xdr:rowOff>
    </xdr:from>
    <xdr:to>
      <xdr:col>10</xdr:col>
      <xdr:colOff>215900</xdr:colOff>
      <xdr:row>28</xdr:row>
      <xdr:rowOff>152400</xdr:rowOff>
    </xdr:to>
    <xdr:sp macro="" textlink="">
      <xdr:nvSpPr>
        <xdr:cNvPr id="11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8458200" y="53911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73025</xdr:colOff>
      <xdr:row>73</xdr:row>
      <xdr:rowOff>196850</xdr:rowOff>
    </xdr:from>
    <xdr:to>
      <xdr:col>7</xdr:col>
      <xdr:colOff>854075</xdr:colOff>
      <xdr:row>92</xdr:row>
      <xdr:rowOff>98424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0.09271</cdr:x>
      <cdr:y>0</cdr:y>
    </cdr:from>
    <cdr:to>
      <cdr:x>0.92682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522203" y="0"/>
          <a:ext cx="4698082" cy="627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0.10879</cdr:x>
      <cdr:y>0.95222</cdr:y>
    </cdr:from>
    <cdr:to>
      <cdr:x>0.82271</cdr:x>
      <cdr:y>1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775" y="3237948"/>
          <a:ext cx="4021085" cy="162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  <a:ea typeface=""/>
              <a:cs typeface=""/>
            </a:defRPr>
          </a:lvl1pPr>
          <a:lvl2pPr marL="457200" indent="0">
            <a:defRPr sz="1100">
              <a:latin typeface="Calibri"/>
              <a:ea typeface=""/>
              <a:cs typeface=""/>
            </a:defRPr>
          </a:lvl2pPr>
          <a:lvl3pPr marL="914400" indent="0">
            <a:defRPr sz="1100">
              <a:latin typeface="Calibri"/>
              <a:ea typeface=""/>
              <a:cs typeface=""/>
            </a:defRPr>
          </a:lvl3pPr>
          <a:lvl4pPr marL="1371600" indent="0">
            <a:defRPr sz="1100">
              <a:latin typeface="Calibri"/>
              <a:ea typeface=""/>
              <a:cs typeface=""/>
            </a:defRPr>
          </a:lvl4pPr>
          <a:lvl5pPr marL="1828800" indent="0">
            <a:defRPr sz="1100">
              <a:latin typeface="Calibri"/>
              <a:ea typeface=""/>
              <a:cs typeface=""/>
            </a:defRPr>
          </a:lvl5pPr>
          <a:lvl6pPr marL="2286000" indent="0">
            <a:defRPr sz="1100">
              <a:latin typeface="Calibri"/>
              <a:ea typeface=""/>
              <a:cs typeface=""/>
            </a:defRPr>
          </a:lvl6pPr>
          <a:lvl7pPr marL="2743200" indent="0">
            <a:defRPr sz="1100">
              <a:latin typeface="Calibri"/>
              <a:ea typeface=""/>
              <a:cs typeface=""/>
            </a:defRPr>
          </a:lvl7pPr>
          <a:lvl8pPr marL="3200400" indent="0">
            <a:defRPr sz="1100">
              <a:latin typeface="Calibri"/>
              <a:ea typeface=""/>
              <a:cs typeface=""/>
            </a:defRPr>
          </a:lvl8pPr>
          <a:lvl9pPr marL="3657600" indent="0">
            <a:defRPr sz="1100">
              <a:latin typeface="Calibri"/>
              <a:ea typeface=""/>
              <a:cs typeface=""/>
            </a:defRPr>
          </a:lvl9pPr>
        </a:lstStyle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Calibri"/>
              <a:ea typeface=""/>
              <a:cs typeface="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0.07919</cdr:x>
      <cdr:y>0</cdr:y>
    </cdr:from>
    <cdr:to>
      <cdr:x>0.9133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46559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0.41155</cdr:x>
      <cdr:y>0.52212</cdr:y>
    </cdr:from>
    <cdr:to>
      <cdr:x>0.57962</cdr:x>
      <cdr:y>0.58491</cdr:y>
    </cdr:to>
    <cdr:sp macro="" textlink="">
      <cdr:nvSpPr>
        <cdr:cNvPr id="6" name="1 Rectángulo"/>
        <cdr:cNvSpPr/>
      </cdr:nvSpPr>
      <cdr:spPr>
        <a:xfrm xmlns:a="http://schemas.openxmlformats.org/drawingml/2006/main">
          <a:off x="2320657" y="1775426"/>
          <a:ext cx="947713" cy="213513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0.10879</cdr:x>
      <cdr:y>0.95222</cdr:y>
    </cdr:from>
    <cdr:to>
      <cdr:x>0.82271</cdr:x>
      <cdr:y>1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775" y="3237948"/>
          <a:ext cx="4021085" cy="162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  <a:ea typeface=""/>
              <a:cs typeface=""/>
            </a:defRPr>
          </a:lvl1pPr>
          <a:lvl2pPr marL="457200" indent="0">
            <a:defRPr sz="1100">
              <a:latin typeface="Calibri"/>
              <a:ea typeface=""/>
              <a:cs typeface=""/>
            </a:defRPr>
          </a:lvl2pPr>
          <a:lvl3pPr marL="914400" indent="0">
            <a:defRPr sz="1100">
              <a:latin typeface="Calibri"/>
              <a:ea typeface=""/>
              <a:cs typeface=""/>
            </a:defRPr>
          </a:lvl3pPr>
          <a:lvl4pPr marL="1371600" indent="0">
            <a:defRPr sz="1100">
              <a:latin typeface="Calibri"/>
              <a:ea typeface=""/>
              <a:cs typeface=""/>
            </a:defRPr>
          </a:lvl4pPr>
          <a:lvl5pPr marL="1828800" indent="0">
            <a:defRPr sz="1100">
              <a:latin typeface="Calibri"/>
              <a:ea typeface=""/>
              <a:cs typeface=""/>
            </a:defRPr>
          </a:lvl5pPr>
          <a:lvl6pPr marL="2286000" indent="0">
            <a:defRPr sz="1100">
              <a:latin typeface="Calibri"/>
              <a:ea typeface=""/>
              <a:cs typeface=""/>
            </a:defRPr>
          </a:lvl6pPr>
          <a:lvl7pPr marL="2743200" indent="0">
            <a:defRPr sz="1100">
              <a:latin typeface="Calibri"/>
              <a:ea typeface=""/>
              <a:cs typeface=""/>
            </a:defRPr>
          </a:lvl7pPr>
          <a:lvl8pPr marL="3200400" indent="0">
            <a:defRPr sz="1100">
              <a:latin typeface="Calibri"/>
              <a:ea typeface=""/>
              <a:cs typeface=""/>
            </a:defRPr>
          </a:lvl8pPr>
          <a:lvl9pPr marL="3657600" indent="0">
            <a:defRPr sz="1100">
              <a:latin typeface="Calibri"/>
              <a:ea typeface=""/>
              <a:cs typeface=""/>
            </a:defRPr>
          </a:lvl9pPr>
        </a:lstStyle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Calibri"/>
              <a:ea typeface=""/>
              <a:cs typeface="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0.41493</cdr:x>
      <cdr:y>0.52533</cdr:y>
    </cdr:from>
    <cdr:to>
      <cdr:x>0.583</cdr:x>
      <cdr:y>0.58812</cdr:y>
    </cdr:to>
    <cdr:sp macro="" textlink="">
      <cdr:nvSpPr>
        <cdr:cNvPr id="5" name="1 Rectángulo"/>
        <cdr:cNvSpPr/>
      </cdr:nvSpPr>
      <cdr:spPr>
        <a:xfrm xmlns:a="http://schemas.openxmlformats.org/drawingml/2006/main">
          <a:off x="2339707" y="1757979"/>
          <a:ext cx="947713" cy="210124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1:$G$31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0.52533</cdr:y>
    </cdr:from>
    <cdr:to>
      <cdr:x>0.583</cdr:x>
      <cdr:y>0.58812</cdr:y>
    </cdr:to>
    <cdr:sp macro="" textlink="">
      <cdr:nvSpPr>
        <cdr:cNvPr id="5" name="1 Rectángulo"/>
        <cdr:cNvSpPr/>
      </cdr:nvSpPr>
      <cdr:spPr>
        <a:xfrm xmlns:a="http://schemas.openxmlformats.org/drawingml/2006/main">
          <a:off x="2339707" y="1757979"/>
          <a:ext cx="947713" cy="210124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0.10879</cdr:x>
      <cdr:y>0.95222</cdr:y>
    </cdr:from>
    <cdr:to>
      <cdr:x>0.82271</cdr:x>
      <cdr:y>1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775" y="3237948"/>
          <a:ext cx="4021085" cy="162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  <a:ea typeface=""/>
              <a:cs typeface=""/>
            </a:defRPr>
          </a:lvl1pPr>
          <a:lvl2pPr marL="457200" indent="0">
            <a:defRPr sz="1100">
              <a:latin typeface="Calibri"/>
              <a:ea typeface=""/>
              <a:cs typeface=""/>
            </a:defRPr>
          </a:lvl2pPr>
          <a:lvl3pPr marL="914400" indent="0">
            <a:defRPr sz="1100">
              <a:latin typeface="Calibri"/>
              <a:ea typeface=""/>
              <a:cs typeface=""/>
            </a:defRPr>
          </a:lvl3pPr>
          <a:lvl4pPr marL="1371600" indent="0">
            <a:defRPr sz="1100">
              <a:latin typeface="Calibri"/>
              <a:ea typeface=""/>
              <a:cs typeface=""/>
            </a:defRPr>
          </a:lvl4pPr>
          <a:lvl5pPr marL="1828800" indent="0">
            <a:defRPr sz="1100">
              <a:latin typeface="Calibri"/>
              <a:ea typeface=""/>
              <a:cs typeface=""/>
            </a:defRPr>
          </a:lvl5pPr>
          <a:lvl6pPr marL="2286000" indent="0">
            <a:defRPr sz="1100">
              <a:latin typeface="Calibri"/>
              <a:ea typeface=""/>
              <a:cs typeface=""/>
            </a:defRPr>
          </a:lvl6pPr>
          <a:lvl7pPr marL="2743200" indent="0">
            <a:defRPr sz="1100">
              <a:latin typeface="Calibri"/>
              <a:ea typeface=""/>
              <a:cs typeface=""/>
            </a:defRPr>
          </a:lvl7pPr>
          <a:lvl8pPr marL="3200400" indent="0">
            <a:defRPr sz="1100">
              <a:latin typeface="Calibri"/>
              <a:ea typeface=""/>
              <a:cs typeface=""/>
            </a:defRPr>
          </a:lvl8pPr>
          <a:lvl9pPr marL="3657600" indent="0">
            <a:defRPr sz="1100">
              <a:latin typeface="Calibri"/>
              <a:ea typeface=""/>
              <a:cs typeface=""/>
            </a:defRPr>
          </a:lvl9pPr>
        </a:lstStyle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Calibri"/>
              <a:ea typeface=""/>
              <a:cs typeface="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2:$G$42">
      <cdr:nvSpPr>
        <cdr:cNvPr id="3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 i="0" u="none" strike="noStrike">
              <a:solidFill>
                <a:schemeClr val="tx2">
                  <a:lumMod val="75000"/>
                </a:schemeClr>
              </a:solidFill>
              <a:latin typeface="Calibri"/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2:$G$42">
      <cdr:nvSpPr>
        <cdr:cNvPr id="4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 i="0" u="none" strike="noStrike">
              <a:solidFill>
                <a:schemeClr val="tx2">
                  <a:lumMod val="75000"/>
                </a:schemeClr>
              </a:solidFill>
              <a:latin typeface="Calibri"/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2:$G$42">
      <cdr:nvSpPr>
        <cdr:cNvPr id="6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0.12029</cdr:x>
      <cdr:y>0.9488</cdr:y>
    </cdr:from>
    <cdr:to>
      <cdr:x>0.8322</cdr:x>
      <cdr:y>0.99716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3187148"/>
          <a:ext cx="4021085" cy="162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4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0.94452</cdr:y>
    </cdr:from>
    <cdr:to>
      <cdr:x>0.71311</cdr:x>
      <cdr:y>0.99298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60789"/>
          <a:ext cx="4021101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441325</xdr:colOff>
      <xdr:row>4</xdr:row>
      <xdr:rowOff>15876</xdr:rowOff>
    </xdr:from>
    <xdr:to>
      <xdr:col>9</xdr:col>
      <xdr:colOff>333375</xdr:colOff>
      <xdr:row>28</xdr:row>
      <xdr:rowOff>111126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276225</xdr:colOff>
      <xdr:row>6</xdr:row>
      <xdr:rowOff>76200</xdr:rowOff>
    </xdr:from>
    <xdr:to>
      <xdr:col>8</xdr:col>
      <xdr:colOff>123825</xdr:colOff>
      <xdr:row>7</xdr:row>
      <xdr:rowOff>57150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743700" y="1524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1</xdr:row>
      <xdr:rowOff>104774</xdr:rowOff>
    </xdr:from>
    <xdr:to>
      <xdr:col>9</xdr:col>
      <xdr:colOff>717550</xdr:colOff>
      <xdr:row>26</xdr:row>
      <xdr:rowOff>50799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133350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0</xdr:colOff>
      <xdr:row>27</xdr:row>
      <xdr:rowOff>0</xdr:rowOff>
    </xdr:from>
    <xdr:to>
      <xdr:col>8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00725" y="44005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0.08764</cdr:x>
      <cdr:y>0.00955</cdr:y>
    </cdr:from>
    <cdr:to>
      <cdr:x>0.92175</cdr:x>
      <cdr:y>0.09547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33400" y="38101"/>
          <a:ext cx="50768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1">
                  <a:lumMod val="75000"/>
                  <a:lumOff val="25000"/>
                </a:schemeClr>
              </a:solidFill>
            </a:rPr>
            <a:t>PLAZAS TURÍSTICAS AUTORIZADAS SEGÚN TIPOLOGÍAS</a:t>
          </a: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1019174</xdr:colOff>
      <xdr:row>4</xdr:row>
      <xdr:rowOff>18644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19174" cy="780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790575</xdr:colOff>
      <xdr:row>3</xdr:row>
      <xdr:rowOff>76200</xdr:rowOff>
    </xdr:from>
    <xdr:to>
      <xdr:col>13</xdr:col>
      <xdr:colOff>47625</xdr:colOff>
      <xdr:row>4</xdr:row>
      <xdr:rowOff>247650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0429875" y="6477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140240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266700</xdr:colOff>
      <xdr:row>26</xdr:row>
      <xdr:rowOff>114300</xdr:rowOff>
    </xdr:from>
    <xdr:to>
      <xdr:col>9</xdr:col>
      <xdr:colOff>628650</xdr:colOff>
      <xdr:row>28</xdr:row>
      <xdr:rowOff>95250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39275" y="5334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1044576</xdr:colOff>
      <xdr:row>4</xdr:row>
      <xdr:rowOff>0</xdr:rowOff>
    </xdr:from>
    <xdr:to>
      <xdr:col>7</xdr:col>
      <xdr:colOff>762000</xdr:colOff>
      <xdr:row>21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19050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28575</xdr:colOff>
      <xdr:row>3</xdr:row>
      <xdr:rowOff>161926</xdr:rowOff>
    </xdr:from>
    <xdr:to>
      <xdr:col>16</xdr:col>
      <xdr:colOff>19050</xdr:colOff>
      <xdr:row>21</xdr:row>
      <xdr:rowOff>9526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</xdr:colOff>
      <xdr:row>23</xdr:row>
      <xdr:rowOff>171450</xdr:rowOff>
    </xdr:from>
    <xdr:to>
      <xdr:col>8</xdr:col>
      <xdr:colOff>9526</xdr:colOff>
      <xdr:row>40</xdr:row>
      <xdr:rowOff>161924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19050</xdr:colOff>
      <xdr:row>23</xdr:row>
      <xdr:rowOff>171452</xdr:rowOff>
    </xdr:from>
    <xdr:to>
      <xdr:col>16</xdr:col>
      <xdr:colOff>28575</xdr:colOff>
      <xdr:row>41</xdr:row>
      <xdr:rowOff>9526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17</xdr:col>
      <xdr:colOff>0</xdr:colOff>
      <xdr:row>26</xdr:row>
      <xdr:rowOff>0</xdr:rowOff>
    </xdr:from>
    <xdr:to>
      <xdr:col>17</xdr:col>
      <xdr:colOff>361950</xdr:colOff>
      <xdr:row>28</xdr:row>
      <xdr:rowOff>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3639800" y="464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0.08453</cdr:y>
    </cdr:to>
    <cdr:sp macro="" textlink="'Alojados por municipio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336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C82F83B-DB81-43E0-836D-9244C80BAC24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ALOJADOS POR MUNICIPIO TURÍSTICO Y TIPOLOGÍA DE ESTABLECIMIENTO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19050</xdr:colOff>
      <xdr:row>19</xdr:row>
      <xdr:rowOff>76200</xdr:rowOff>
    </xdr:from>
    <xdr:to>
      <xdr:col>16</xdr:col>
      <xdr:colOff>381000</xdr:colOff>
      <xdr:row>20</xdr:row>
      <xdr:rowOff>190500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3896975" y="3714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20</xdr:row>
      <xdr:rowOff>209551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20</xdr:row>
      <xdr:rowOff>196850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923925</xdr:colOff>
      <xdr:row>22</xdr:row>
      <xdr:rowOff>142875</xdr:rowOff>
    </xdr:from>
    <xdr:to>
      <xdr:col>7</xdr:col>
      <xdr:colOff>755649</xdr:colOff>
      <xdr:row>38</xdr:row>
      <xdr:rowOff>149225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22</xdr:row>
      <xdr:rowOff>114300</xdr:rowOff>
    </xdr:from>
    <xdr:to>
      <xdr:col>16</xdr:col>
      <xdr:colOff>952499</xdr:colOff>
      <xdr:row>38</xdr:row>
      <xdr:rowOff>120650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409575</xdr:colOff>
      <xdr:row>42</xdr:row>
      <xdr:rowOff>38100</xdr:rowOff>
    </xdr:from>
    <xdr:to>
      <xdr:col>8</xdr:col>
      <xdr:colOff>412749</xdr:colOff>
      <xdr:row>60</xdr:row>
      <xdr:rowOff>120650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219075</xdr:colOff>
      <xdr:row>4</xdr:row>
      <xdr:rowOff>0</xdr:rowOff>
    </xdr:from>
    <xdr:to>
      <xdr:col>12</xdr:col>
      <xdr:colOff>581025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219075</xdr:colOff>
      <xdr:row>28</xdr:row>
      <xdr:rowOff>304800</xdr:rowOff>
    </xdr:from>
    <xdr:to>
      <xdr:col>7</xdr:col>
      <xdr:colOff>581025</xdr:colOff>
      <xdr:row>30</xdr:row>
      <xdr:rowOff>123825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610350" y="6038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IGACION/INFORMES%20MUNICIPIOS%20TENERIFE/Turismo%20en%20cifras%20comparativo%20municipios/Turismo%20en%20cifras%20comparativo%20municipios%20%20(Para%20elaborar%20al%20periodo%20que%20necesitemos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ad&#237;sticas%20Turismo%20Receptivo%20(DGOPT)\Entrada%20Turistas%20Extranjeros%20Aeropuertos%202010%20Elabor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O A ACTUALIZAR"/>
      <sheetName val="Menú Principal"/>
      <sheetName val="tabla dinámica municipios"/>
      <sheetName val="SERIE ALOJADOS MUNICIPIOS"/>
      <sheetName val="Alojados por municipio"/>
      <sheetName val="Gráfica alojados municipio"/>
      <sheetName val="Alojados tipología y categoría"/>
      <sheetName val="Gráfico aloj tipolog y categorí"/>
      <sheetName val="SERIE PERNOCTACIONES MUN"/>
      <sheetName val="Pernoctaciones munic y tipologí"/>
      <sheetName val="Gráfica pernoct munic tipología"/>
      <sheetName val="pernocta municipio y catego"/>
      <sheetName val="Gráfico pernocta munic y cate"/>
      <sheetName val="SERIE IO MUNICIPIOS"/>
      <sheetName val="IO municipio y Tipología"/>
      <sheetName val="gráfica IO MUNICIPI y tipología"/>
      <sheetName val="IO municipio y catego"/>
      <sheetName val="Gráfico IOa munic y ca "/>
      <sheetName val="SERIE EM MUNICIPIOS"/>
      <sheetName val="EM MUNICIPIO y tipología"/>
      <sheetName val="gráfico EM MUNICIPI y tipología"/>
      <sheetName val="EM municipio y catego"/>
      <sheetName val="Gráfico EM munic y ca "/>
      <sheetName val="tabla dinámica nacionalidad zon"/>
      <sheetName val="Nacionalidad-Zona (datos)"/>
      <sheetName val="evolucion nac zonas"/>
      <sheetName val="Nacionalidad-Zona"/>
      <sheetName val="tabla dinámica oferta alojativa"/>
      <sheetName val="Ofe Aloj Estim zona cat "/>
      <sheetName val="Graf plazas estim zona tipologí"/>
      <sheetName val="Oferta Alojat Estim tipol categ"/>
      <sheetName val="Gráfica plazas estim tipo categ"/>
      <sheetName val="Gráfica distrib plazas est tipo"/>
      <sheetName val="tabla dinámica plazas auto"/>
      <sheetName val="Plazas Autorizadas tipología"/>
      <sheetName val="Gráfic Plazas Autoriz tipología"/>
      <sheetName val="Cuotas Plazas Autorizadas05"/>
      <sheetName val="tabla dinámica plazas cat"/>
      <sheetName val="Distrib Plazas Autor 03_04-05"/>
      <sheetName val="Gráfica Distrib Plazas Autoriza"/>
      <sheetName val="Hoja1"/>
      <sheetName val="actualizaciones"/>
    </sheetNames>
    <sheetDataSet>
      <sheetData sheetId="0"/>
      <sheetData sheetId="1"/>
      <sheetData sheetId="2"/>
      <sheetData sheetId="3"/>
      <sheetData sheetId="4">
        <row r="6">
          <cell r="E6" t="str">
            <v>enero 2014</v>
          </cell>
        </row>
        <row r="8">
          <cell r="E8">
            <v>405261</v>
          </cell>
        </row>
        <row r="9">
          <cell r="E9">
            <v>263040</v>
          </cell>
        </row>
        <row r="10">
          <cell r="E10">
            <v>142221</v>
          </cell>
        </row>
        <row r="12">
          <cell r="E12">
            <v>141718</v>
          </cell>
        </row>
        <row r="13">
          <cell r="E13">
            <v>99284</v>
          </cell>
        </row>
        <row r="14">
          <cell r="E14">
            <v>42434</v>
          </cell>
        </row>
        <row r="16">
          <cell r="E16">
            <v>112258</v>
          </cell>
        </row>
        <row r="17">
          <cell r="E17">
            <v>54322</v>
          </cell>
        </row>
        <row r="18">
          <cell r="E18">
            <v>57936</v>
          </cell>
        </row>
        <row r="20">
          <cell r="E20">
            <v>57174</v>
          </cell>
        </row>
        <row r="21">
          <cell r="E21">
            <v>43791</v>
          </cell>
        </row>
        <row r="22">
          <cell r="E22">
            <v>13383</v>
          </cell>
        </row>
        <row r="24">
          <cell r="E24">
            <v>18664</v>
          </cell>
        </row>
        <row r="25">
          <cell r="E25">
            <v>18664</v>
          </cell>
        </row>
        <row r="26">
          <cell r="E26">
            <v>0</v>
          </cell>
        </row>
      </sheetData>
      <sheetData sheetId="5"/>
      <sheetData sheetId="6">
        <row r="5">
          <cell r="B5" t="str">
            <v>TURISMO ALOJADO EN ADEJE SEGÚN TIPOLOGÍA Y CATEGORÍA DE ESTABLECIMIENTO</v>
          </cell>
        </row>
        <row r="6">
          <cell r="C6" t="str">
            <v>enero 2013</v>
          </cell>
          <cell r="E6" t="str">
            <v>enero 2014</v>
          </cell>
          <cell r="G6" t="str">
            <v>var. interanual</v>
          </cell>
          <cell r="J6" t="str">
            <v>enero 2013</v>
          </cell>
          <cell r="L6" t="str">
            <v>enero 2014</v>
          </cell>
          <cell r="N6" t="str">
            <v>var. interanual</v>
          </cell>
        </row>
        <row r="8">
          <cell r="B8" t="str">
            <v>Total Alojados</v>
          </cell>
          <cell r="C8">
            <v>134920</v>
          </cell>
          <cell r="E8">
            <v>141718</v>
          </cell>
          <cell r="G8">
            <v>5.0385413578416839E-2</v>
          </cell>
          <cell r="I8" t="str">
            <v>Total Alojados</v>
          </cell>
          <cell r="J8">
            <v>108777</v>
          </cell>
          <cell r="L8">
            <v>112258</v>
          </cell>
          <cell r="N8">
            <v>3.2001250264302193E-2</v>
          </cell>
        </row>
        <row r="10">
          <cell r="B10" t="str">
            <v>Hotelera</v>
          </cell>
          <cell r="C10">
            <v>92453</v>
          </cell>
          <cell r="E10">
            <v>99284</v>
          </cell>
          <cell r="G10">
            <v>7.3886190821282172E-2</v>
          </cell>
          <cell r="I10" t="str">
            <v>Hotelera</v>
          </cell>
          <cell r="J10">
            <v>53538</v>
          </cell>
          <cell r="L10">
            <v>54322</v>
          </cell>
          <cell r="N10">
            <v>1.4643804400612649E-2</v>
          </cell>
        </row>
        <row r="11">
          <cell r="I11" t="str">
            <v>5*</v>
          </cell>
          <cell r="J11">
            <v>7467</v>
          </cell>
          <cell r="L11">
            <v>5113</v>
          </cell>
          <cell r="N11">
            <v>-0.31525378331324494</v>
          </cell>
        </row>
        <row r="12">
          <cell r="I12" t="str">
            <v>4*</v>
          </cell>
          <cell r="J12">
            <v>29137</v>
          </cell>
          <cell r="L12">
            <v>32874</v>
          </cell>
          <cell r="N12">
            <v>0.12825616913203144</v>
          </cell>
        </row>
        <row r="13">
          <cell r="B13" t="str">
            <v>5*</v>
          </cell>
          <cell r="C13">
            <v>17025</v>
          </cell>
          <cell r="E13">
            <v>19189</v>
          </cell>
          <cell r="G13">
            <v>0.1271071953010279</v>
          </cell>
          <cell r="I13" t="str">
            <v>4* y 5*</v>
          </cell>
          <cell r="J13">
            <v>36604</v>
          </cell>
          <cell r="L13">
            <v>37987</v>
          </cell>
          <cell r="N13">
            <v>3.7782755982952686E-2</v>
          </cell>
        </row>
        <row r="14">
          <cell r="B14" t="str">
            <v>4*</v>
          </cell>
          <cell r="C14">
            <v>59441</v>
          </cell>
          <cell r="E14">
            <v>61608</v>
          </cell>
          <cell r="G14">
            <v>3.6456318029642838E-2</v>
          </cell>
          <cell r="I14" t="str">
            <v>3*</v>
          </cell>
          <cell r="J14">
            <v>15479</v>
          </cell>
          <cell r="L14">
            <v>14755</v>
          </cell>
          <cell r="N14">
            <v>-4.6773047354480263E-2</v>
          </cell>
        </row>
        <row r="15">
          <cell r="B15" t="str">
            <v>3*</v>
          </cell>
          <cell r="C15">
            <v>14291</v>
          </cell>
          <cell r="E15">
            <v>16778</v>
          </cell>
          <cell r="G15">
            <v>0.17402561052410609</v>
          </cell>
          <cell r="I15" t="str">
            <v>1* y 2*</v>
          </cell>
          <cell r="J15">
            <v>1455</v>
          </cell>
          <cell r="L15">
            <v>1580</v>
          </cell>
          <cell r="N15">
            <v>8.5910652920962199E-2</v>
          </cell>
        </row>
        <row r="16">
          <cell r="B16" t="str">
            <v>1* y 2*</v>
          </cell>
          <cell r="C16">
            <v>1696</v>
          </cell>
          <cell r="E16">
            <v>1709</v>
          </cell>
          <cell r="G16">
            <v>7.6650943396226415E-3</v>
          </cell>
        </row>
        <row r="17">
          <cell r="I17" t="str">
            <v>Extrahotelera</v>
          </cell>
          <cell r="J17">
            <v>55239</v>
          </cell>
          <cell r="L17">
            <v>57936</v>
          </cell>
          <cell r="N17">
            <v>4.8824200293271058E-2</v>
          </cell>
        </row>
        <row r="18">
          <cell r="B18" t="str">
            <v>Extrahotelera</v>
          </cell>
          <cell r="C18">
            <v>42467</v>
          </cell>
          <cell r="E18">
            <v>42434</v>
          </cell>
          <cell r="G18">
            <v>-7.770739633126899E-4</v>
          </cell>
        </row>
        <row r="22">
          <cell r="C22" t="str">
            <v>enero 2013</v>
          </cell>
          <cell r="E22" t="str">
            <v>enero 2014</v>
          </cell>
          <cell r="G22" t="str">
            <v>var. interanual</v>
          </cell>
          <cell r="J22" t="str">
            <v>enero 2013</v>
          </cell>
          <cell r="L22" t="str">
            <v>enero 2014</v>
          </cell>
          <cell r="N22" t="str">
            <v>var. interanual</v>
          </cell>
        </row>
        <row r="24">
          <cell r="B24" t="str">
            <v>Total Alojados</v>
          </cell>
          <cell r="C24">
            <v>55856</v>
          </cell>
          <cell r="E24">
            <v>57174</v>
          </cell>
          <cell r="G24">
            <v>2.3596390718991694E-2</v>
          </cell>
          <cell r="I24" t="str">
            <v>Total Alojados</v>
          </cell>
          <cell r="J24">
            <v>16642</v>
          </cell>
          <cell r="L24">
            <v>18664</v>
          </cell>
          <cell r="N24">
            <v>0.12149981973320514</v>
          </cell>
        </row>
        <row r="26">
          <cell r="B26" t="str">
            <v>Hotelera</v>
          </cell>
          <cell r="C26">
            <v>41415</v>
          </cell>
          <cell r="E26">
            <v>43791</v>
          </cell>
          <cell r="G26">
            <v>5.7370517928286853E-2</v>
          </cell>
          <cell r="I26" t="str">
            <v>Hotelera</v>
          </cell>
          <cell r="J26">
            <v>16642</v>
          </cell>
          <cell r="L26">
            <v>18664</v>
          </cell>
          <cell r="N26">
            <v>0.12149981973320514</v>
          </cell>
        </row>
        <row r="27">
          <cell r="B27" t="str">
            <v>4* y 5*</v>
          </cell>
          <cell r="C27">
            <v>33809</v>
          </cell>
          <cell r="E27">
            <v>35319</v>
          </cell>
          <cell r="G27">
            <v>4.4662663787748823E-2</v>
          </cell>
          <cell r="I27" t="str">
            <v>4* y 5*</v>
          </cell>
          <cell r="J27">
            <v>6329</v>
          </cell>
          <cell r="L27">
            <v>6601</v>
          </cell>
          <cell r="N27">
            <v>4.2976773581924477E-2</v>
          </cell>
        </row>
        <row r="28">
          <cell r="B28" t="str">
            <v>3*</v>
          </cell>
          <cell r="C28">
            <v>6218</v>
          </cell>
          <cell r="E28">
            <v>7054</v>
          </cell>
          <cell r="G28">
            <v>0.13444837568349952</v>
          </cell>
          <cell r="I28" t="str">
            <v>3*</v>
          </cell>
          <cell r="J28">
            <v>5911</v>
          </cell>
          <cell r="L28">
            <v>7588</v>
          </cell>
          <cell r="N28">
            <v>0.283708340382338</v>
          </cell>
        </row>
        <row r="29">
          <cell r="B29" t="str">
            <v>1* y 2*</v>
          </cell>
          <cell r="C29">
            <v>1388</v>
          </cell>
          <cell r="E29">
            <v>1418</v>
          </cell>
          <cell r="G29">
            <v>2.1613832853025938E-2</v>
          </cell>
          <cell r="I29" t="str">
            <v>2*</v>
          </cell>
          <cell r="J29">
            <v>3342</v>
          </cell>
          <cell r="L29">
            <v>2933</v>
          </cell>
          <cell r="N29">
            <v>-0.12238180730101736</v>
          </cell>
        </row>
        <row r="30">
          <cell r="I30" t="str">
            <v>1*</v>
          </cell>
          <cell r="J30">
            <v>1060</v>
          </cell>
          <cell r="L30">
            <v>1542</v>
          </cell>
          <cell r="N30">
            <v>0.45471698113207548</v>
          </cell>
        </row>
        <row r="31">
          <cell r="B31" t="str">
            <v>Extrahotelera</v>
          </cell>
          <cell r="C31">
            <v>14441</v>
          </cell>
          <cell r="E31">
            <v>13383</v>
          </cell>
          <cell r="G31">
            <v>-7.3263624402742186E-2</v>
          </cell>
        </row>
        <row r="38">
          <cell r="C38" t="str">
            <v>enero 2013</v>
          </cell>
          <cell r="E38" t="str">
            <v>enero 2014</v>
          </cell>
          <cell r="G38" t="str">
            <v>var. interanual</v>
          </cell>
        </row>
        <row r="40">
          <cell r="B40" t="str">
            <v>Total Alojados</v>
          </cell>
          <cell r="C40">
            <v>387955</v>
          </cell>
          <cell r="E40">
            <v>405261</v>
          </cell>
          <cell r="G40">
            <v>4.4608266422652143E-2</v>
          </cell>
        </row>
        <row r="42">
          <cell r="B42" t="str">
            <v>Hotelera</v>
          </cell>
          <cell r="C42">
            <v>250937</v>
          </cell>
          <cell r="E42">
            <v>263040</v>
          </cell>
          <cell r="G42">
            <v>4.8231229352387217E-2</v>
          </cell>
        </row>
        <row r="43">
          <cell r="B43" t="str">
            <v>5*</v>
          </cell>
          <cell r="C43">
            <v>40051</v>
          </cell>
          <cell r="E43">
            <v>40663</v>
          </cell>
          <cell r="G43">
            <v>1.5280517340390931E-2</v>
          </cell>
        </row>
        <row r="44">
          <cell r="B44" t="str">
            <v>4*</v>
          </cell>
          <cell r="C44">
            <v>148103</v>
          </cell>
          <cell r="E44">
            <v>155948</v>
          </cell>
          <cell r="G44">
            <v>5.2969892574762145E-2</v>
          </cell>
        </row>
        <row r="45">
          <cell r="B45" t="str">
            <v>3*</v>
          </cell>
          <cell r="C45">
            <v>49975</v>
          </cell>
          <cell r="E45">
            <v>52116</v>
          </cell>
          <cell r="G45">
            <v>4.2841420710355127E-2</v>
          </cell>
        </row>
        <row r="46">
          <cell r="B46" t="str">
            <v>2*</v>
          </cell>
          <cell r="C46">
            <v>9123</v>
          </cell>
          <cell r="E46">
            <v>9135</v>
          </cell>
          <cell r="G46">
            <v>1.3153567905295205E-3</v>
          </cell>
        </row>
        <row r="47">
          <cell r="B47" t="str">
            <v>1*</v>
          </cell>
          <cell r="C47">
            <v>3685</v>
          </cell>
          <cell r="E47">
            <v>5178</v>
          </cell>
          <cell r="G47">
            <v>0.40515603799185884</v>
          </cell>
        </row>
        <row r="49">
          <cell r="B49" t="str">
            <v>Extrahotelera</v>
          </cell>
          <cell r="C49">
            <v>137018</v>
          </cell>
          <cell r="E49">
            <v>142221</v>
          </cell>
          <cell r="G49">
            <v>3.7973113021646743E-2</v>
          </cell>
        </row>
      </sheetData>
      <sheetData sheetId="7"/>
      <sheetData sheetId="8"/>
      <sheetData sheetId="9">
        <row r="6">
          <cell r="E6" t="str">
            <v>enero 2014</v>
          </cell>
        </row>
        <row r="8">
          <cell r="E8">
            <v>3610138</v>
          </cell>
        </row>
        <row r="9">
          <cell r="E9">
            <v>2213612</v>
          </cell>
        </row>
        <row r="10">
          <cell r="E10">
            <v>1396526</v>
          </cell>
        </row>
        <row r="12">
          <cell r="E12">
            <v>1335129</v>
          </cell>
        </row>
        <row r="13">
          <cell r="E13">
            <v>901522</v>
          </cell>
        </row>
        <row r="14">
          <cell r="E14">
            <v>433607</v>
          </cell>
        </row>
        <row r="16">
          <cell r="E16">
            <v>1060029</v>
          </cell>
        </row>
        <row r="17">
          <cell r="E17">
            <v>507319</v>
          </cell>
        </row>
        <row r="18">
          <cell r="E18">
            <v>552710</v>
          </cell>
        </row>
        <row r="20">
          <cell r="E20">
            <v>572582</v>
          </cell>
        </row>
        <row r="21">
          <cell r="E21">
            <v>414596</v>
          </cell>
        </row>
        <row r="22">
          <cell r="E22">
            <v>157986</v>
          </cell>
        </row>
        <row r="24">
          <cell r="E24">
            <v>52202</v>
          </cell>
        </row>
        <row r="25">
          <cell r="E25">
            <v>52202</v>
          </cell>
        </row>
        <row r="26">
          <cell r="E26" t="str">
            <v>-</v>
          </cell>
        </row>
      </sheetData>
      <sheetData sheetId="10"/>
      <sheetData sheetId="11">
        <row r="5">
          <cell r="B5" t="str">
            <v>PERNOCTACIONES EN ADEJE SEGÚN TIPOLOGÍA Y CATEGORÍA DE ESTABLECIMIENTO</v>
          </cell>
        </row>
        <row r="6">
          <cell r="C6" t="str">
            <v>enero 2013</v>
          </cell>
          <cell r="E6" t="str">
            <v>enero 2014</v>
          </cell>
          <cell r="G6" t="str">
            <v>var. interanual</v>
          </cell>
          <cell r="J6" t="str">
            <v>enero 2013</v>
          </cell>
          <cell r="L6" t="str">
            <v>enero 2014</v>
          </cell>
          <cell r="N6" t="str">
            <v>var. interanual</v>
          </cell>
        </row>
        <row r="8">
          <cell r="B8" t="str">
            <v>Total Pernoctaciones</v>
          </cell>
          <cell r="C8">
            <v>1292180</v>
          </cell>
          <cell r="E8">
            <v>1335129</v>
          </cell>
          <cell r="G8">
            <v>3.3237629432432012E-2</v>
          </cell>
          <cell r="I8" t="str">
            <v>Total Pernoctaciones</v>
          </cell>
          <cell r="J8">
            <v>1043793</v>
          </cell>
          <cell r="L8">
            <v>1060029</v>
          </cell>
          <cell r="N8">
            <v>1.5554808280952258E-2</v>
          </cell>
        </row>
        <row r="10">
          <cell r="B10" t="str">
            <v>Hotelera</v>
          </cell>
          <cell r="C10">
            <v>845230</v>
          </cell>
          <cell r="E10">
            <v>901522</v>
          </cell>
          <cell r="G10">
            <v>6.6599623771044572E-2</v>
          </cell>
          <cell r="I10" t="str">
            <v>Hotelera</v>
          </cell>
          <cell r="J10">
            <v>502457</v>
          </cell>
          <cell r="L10">
            <v>507319</v>
          </cell>
          <cell r="N10">
            <v>9.6764499250682149E-3</v>
          </cell>
        </row>
        <row r="11">
          <cell r="I11" t="str">
            <v>5*</v>
          </cell>
          <cell r="J11">
            <v>61592</v>
          </cell>
          <cell r="L11">
            <v>43032</v>
          </cell>
          <cell r="N11">
            <v>-0.30133783608260811</v>
          </cell>
        </row>
        <row r="12">
          <cell r="I12" t="str">
            <v>4*</v>
          </cell>
          <cell r="J12">
            <v>284080</v>
          </cell>
          <cell r="L12">
            <v>312155</v>
          </cell>
          <cell r="N12">
            <v>9.8827794987327508E-2</v>
          </cell>
        </row>
        <row r="13">
          <cell r="B13" t="str">
            <v>5*</v>
          </cell>
          <cell r="C13">
            <v>141316</v>
          </cell>
          <cell r="E13">
            <v>156782</v>
          </cell>
          <cell r="G13">
            <v>0.10944266749695718</v>
          </cell>
          <cell r="I13" t="str">
            <v>4* y 5*</v>
          </cell>
          <cell r="J13">
            <v>345672</v>
          </cell>
          <cell r="L13">
            <v>355187</v>
          </cell>
          <cell r="N13">
            <v>2.7526094100766046E-2</v>
          </cell>
        </row>
        <row r="14">
          <cell r="B14" t="str">
            <v>4*</v>
          </cell>
          <cell r="C14">
            <v>545210</v>
          </cell>
          <cell r="E14">
            <v>565918</v>
          </cell>
          <cell r="G14">
            <v>3.7981695126648445E-2</v>
          </cell>
          <cell r="I14" t="str">
            <v>3*</v>
          </cell>
          <cell r="J14">
            <v>145513</v>
          </cell>
          <cell r="L14">
            <v>140976</v>
          </cell>
          <cell r="N14">
            <v>-3.1179344800808174E-2</v>
          </cell>
        </row>
        <row r="15">
          <cell r="B15" t="str">
            <v>3*</v>
          </cell>
          <cell r="C15">
            <v>143785</v>
          </cell>
          <cell r="E15">
            <v>164953</v>
          </cell>
          <cell r="G15">
            <v>0.14721980735125362</v>
          </cell>
          <cell r="I15" t="str">
            <v>1* y 2*</v>
          </cell>
          <cell r="J15">
            <v>11272</v>
          </cell>
          <cell r="L15">
            <v>11156</v>
          </cell>
          <cell r="N15">
            <v>-1.0290986515259049E-2</v>
          </cell>
        </row>
        <row r="16">
          <cell r="B16" t="str">
            <v>1* y 2*</v>
          </cell>
          <cell r="C16">
            <v>14919</v>
          </cell>
          <cell r="E16">
            <v>13869</v>
          </cell>
          <cell r="G16">
            <v>-7.0380052282324551E-2</v>
          </cell>
        </row>
        <row r="17">
          <cell r="I17" t="str">
            <v>Extrahotelera</v>
          </cell>
          <cell r="J17">
            <v>541336</v>
          </cell>
          <cell r="L17">
            <v>552710</v>
          </cell>
          <cell r="N17">
            <v>2.1010980241476643E-2</v>
          </cell>
        </row>
        <row r="18">
          <cell r="B18" t="str">
            <v>Extrahotelera</v>
          </cell>
          <cell r="C18">
            <v>446950</v>
          </cell>
          <cell r="E18">
            <v>433607</v>
          </cell>
          <cell r="G18">
            <v>-2.9853451169034567E-2</v>
          </cell>
        </row>
        <row r="22">
          <cell r="C22" t="str">
            <v>enero 2013</v>
          </cell>
          <cell r="E22" t="str">
            <v>enero 2014</v>
          </cell>
          <cell r="G22" t="str">
            <v>var. interanual</v>
          </cell>
          <cell r="J22" t="str">
            <v>enero 2013</v>
          </cell>
          <cell r="L22" t="str">
            <v>enero 2014</v>
          </cell>
          <cell r="N22" t="str">
            <v>var. interanual</v>
          </cell>
        </row>
        <row r="24">
          <cell r="B24" t="str">
            <v>Total Pernoctaciones</v>
          </cell>
          <cell r="C24">
            <v>544262</v>
          </cell>
          <cell r="E24">
            <v>572582</v>
          </cell>
          <cell r="G24">
            <v>5.2033763150835445E-2</v>
          </cell>
          <cell r="I24" t="str">
            <v>Total Pernoctaciones</v>
          </cell>
          <cell r="J24">
            <v>35844</v>
          </cell>
          <cell r="L24">
            <v>52202</v>
          </cell>
          <cell r="N24">
            <v>0.45636647695569693</v>
          </cell>
        </row>
        <row r="26">
          <cell r="B26" t="str">
            <v>Hotelera</v>
          </cell>
          <cell r="C26">
            <v>385377</v>
          </cell>
          <cell r="E26">
            <v>414596</v>
          </cell>
          <cell r="G26">
            <v>7.581926269600936E-2</v>
          </cell>
          <cell r="I26" t="str">
            <v>Hotelera</v>
          </cell>
          <cell r="J26">
            <v>35844</v>
          </cell>
          <cell r="L26">
            <v>52202</v>
          </cell>
          <cell r="N26">
            <v>0.45636647695569693</v>
          </cell>
        </row>
        <row r="27">
          <cell r="B27" t="str">
            <v>4* y 5*</v>
          </cell>
          <cell r="C27">
            <v>322901</v>
          </cell>
          <cell r="E27">
            <v>341951</v>
          </cell>
          <cell r="G27">
            <v>5.8996410664569017E-2</v>
          </cell>
          <cell r="I27" t="str">
            <v>4* y 5*</v>
          </cell>
          <cell r="J27">
            <v>13138</v>
          </cell>
          <cell r="L27">
            <v>17923</v>
          </cell>
          <cell r="N27">
            <v>0.36421068655807581</v>
          </cell>
        </row>
        <row r="28">
          <cell r="B28" t="str">
            <v>3*</v>
          </cell>
          <cell r="C28">
            <v>58629</v>
          </cell>
          <cell r="E28">
            <v>66053</v>
          </cell>
          <cell r="G28">
            <v>0.12662675467771922</v>
          </cell>
          <cell r="I28" t="str">
            <v>3*</v>
          </cell>
          <cell r="J28">
            <v>13737</v>
          </cell>
          <cell r="L28">
            <v>21751</v>
          </cell>
          <cell r="N28">
            <v>0.58338793040693016</v>
          </cell>
        </row>
        <row r="29">
          <cell r="B29" t="str">
            <v>1* y 2*</v>
          </cell>
          <cell r="C29">
            <v>3847</v>
          </cell>
          <cell r="E29">
            <v>6592</v>
          </cell>
          <cell r="G29">
            <v>0.71354302053548224</v>
          </cell>
          <cell r="I29" t="str">
            <v>2*</v>
          </cell>
          <cell r="J29">
            <v>6438</v>
          </cell>
          <cell r="L29">
            <v>8805</v>
          </cell>
          <cell r="N29">
            <v>0.36766076421248833</v>
          </cell>
        </row>
        <row r="30">
          <cell r="I30" t="str">
            <v>1*</v>
          </cell>
          <cell r="J30">
            <v>2531</v>
          </cell>
          <cell r="L30">
            <v>3723</v>
          </cell>
          <cell r="N30">
            <v>0.47096009482418016</v>
          </cell>
        </row>
        <row r="31">
          <cell r="B31" t="str">
            <v>Extrahotelera</v>
          </cell>
          <cell r="C31">
            <v>158885</v>
          </cell>
          <cell r="E31">
            <v>157986</v>
          </cell>
          <cell r="G31">
            <v>-5.6581804449759264E-3</v>
          </cell>
        </row>
        <row r="38">
          <cell r="C38" t="str">
            <v>enero 2013</v>
          </cell>
          <cell r="E38" t="str">
            <v>enero 2014</v>
          </cell>
          <cell r="G38" t="str">
            <v>var. interanual</v>
          </cell>
        </row>
        <row r="40">
          <cell r="B40" t="str">
            <v>Total Pernoctaciones</v>
          </cell>
          <cell r="C40">
            <v>3483725</v>
          </cell>
          <cell r="E40">
            <v>3610138</v>
          </cell>
          <cell r="G40">
            <v>3.6286733309891073E-2</v>
          </cell>
        </row>
        <row r="42">
          <cell r="B42" t="str">
            <v>Hotelera</v>
          </cell>
          <cell r="C42">
            <v>2091020</v>
          </cell>
          <cell r="E42">
            <v>2213612</v>
          </cell>
          <cell r="G42">
            <v>5.8627846696827302E-2</v>
          </cell>
        </row>
        <row r="43">
          <cell r="B43" t="str">
            <v>5*</v>
          </cell>
          <cell r="C43">
            <v>297664</v>
          </cell>
          <cell r="E43">
            <v>303589</v>
          </cell>
          <cell r="G43">
            <v>1.9904993549774153E-2</v>
          </cell>
        </row>
        <row r="44">
          <cell r="B44" t="str">
            <v>4*</v>
          </cell>
          <cell r="C44">
            <v>1319977</v>
          </cell>
          <cell r="E44">
            <v>1414414</v>
          </cell>
          <cell r="G44">
            <v>7.1544428425646789E-2</v>
          </cell>
        </row>
        <row r="45">
          <cell r="B45" t="str">
            <v>3*</v>
          </cell>
          <cell r="C45">
            <v>418756</v>
          </cell>
          <cell r="E45">
            <v>432297</v>
          </cell>
          <cell r="G45">
            <v>3.2336253092493106E-2</v>
          </cell>
        </row>
        <row r="46">
          <cell r="B46" t="str">
            <v>2*</v>
          </cell>
          <cell r="C46">
            <v>37218</v>
          </cell>
          <cell r="E46">
            <v>42143</v>
          </cell>
          <cell r="G46">
            <v>0.13232844322639581</v>
          </cell>
        </row>
        <row r="47">
          <cell r="B47" t="str">
            <v>1*</v>
          </cell>
          <cell r="C47">
            <v>17405</v>
          </cell>
          <cell r="E47">
            <v>21169</v>
          </cell>
          <cell r="G47">
            <v>0.21625969548980173</v>
          </cell>
        </row>
        <row r="49">
          <cell r="B49" t="str">
            <v>Extrahotelera</v>
          </cell>
          <cell r="C49">
            <v>1392705</v>
          </cell>
          <cell r="E49">
            <v>1396526</v>
          </cell>
          <cell r="G49">
            <v>2.7435817348253622E-3</v>
          </cell>
        </row>
      </sheetData>
      <sheetData sheetId="12"/>
      <sheetData sheetId="13"/>
      <sheetData sheetId="14">
        <row r="6">
          <cell r="D6" t="str">
            <v>enero 2014</v>
          </cell>
        </row>
        <row r="8">
          <cell r="D8">
            <v>71.849999999999994</v>
          </cell>
        </row>
        <row r="9">
          <cell r="D9">
            <v>79</v>
          </cell>
        </row>
        <row r="10">
          <cell r="D10">
            <v>62.83</v>
          </cell>
        </row>
        <row r="12">
          <cell r="D12">
            <v>73.569999999999993</v>
          </cell>
        </row>
        <row r="13">
          <cell r="D13">
            <v>81.5</v>
          </cell>
        </row>
        <row r="14">
          <cell r="D14">
            <v>61.19</v>
          </cell>
        </row>
        <row r="16">
          <cell r="D16">
            <v>73.31</v>
          </cell>
        </row>
        <row r="17">
          <cell r="D17">
            <v>81.760000000000005</v>
          </cell>
        </row>
        <row r="18">
          <cell r="D18">
            <v>66.95</v>
          </cell>
        </row>
        <row r="20">
          <cell r="D20">
            <v>74.72</v>
          </cell>
        </row>
        <row r="21">
          <cell r="D21">
            <v>80.315064353405191</v>
          </cell>
        </row>
        <row r="22">
          <cell r="D22">
            <v>63.18</v>
          </cell>
        </row>
        <row r="24">
          <cell r="D24">
            <v>63.96</v>
          </cell>
        </row>
        <row r="25">
          <cell r="D25">
            <v>63.96</v>
          </cell>
        </row>
        <row r="26">
          <cell r="D26" t="str">
            <v>-</v>
          </cell>
        </row>
      </sheetData>
      <sheetData sheetId="15"/>
      <sheetData sheetId="16">
        <row r="6">
          <cell r="C6" t="str">
            <v>enero 2013</v>
          </cell>
          <cell r="D6" t="str">
            <v>enero 2014</v>
          </cell>
          <cell r="E6" t="str">
            <v>var. interanual</v>
          </cell>
          <cell r="H6" t="str">
            <v>enero 2013</v>
          </cell>
          <cell r="I6" t="str">
            <v>enero 2014</v>
          </cell>
          <cell r="J6" t="str">
            <v>var. interanual</v>
          </cell>
        </row>
        <row r="8">
          <cell r="B8" t="str">
            <v>Indice de ocupación total</v>
          </cell>
          <cell r="C8">
            <v>69.710219594366777</v>
          </cell>
          <cell r="D8">
            <v>73.569999999999993</v>
          </cell>
          <cell r="E8">
            <v>5.5368931959943524E-2</v>
          </cell>
          <cell r="G8" t="str">
            <v>Indice de ocupación total</v>
          </cell>
          <cell r="H8">
            <v>71.478669246983131</v>
          </cell>
          <cell r="I8">
            <v>73.31</v>
          </cell>
          <cell r="J8">
            <v>2.5620660993127986E-2</v>
          </cell>
        </row>
        <row r="10">
          <cell r="B10" t="str">
            <v>Hotelera</v>
          </cell>
          <cell r="C10">
            <v>80.28705497929252</v>
          </cell>
          <cell r="D10">
            <v>81.5</v>
          </cell>
          <cell r="E10">
            <v>1.5107603847473561E-2</v>
          </cell>
          <cell r="G10" t="str">
            <v>Hotelera</v>
          </cell>
          <cell r="H10">
            <v>83.196234075457582</v>
          </cell>
          <cell r="I10">
            <v>81.760000000000005</v>
          </cell>
          <cell r="J10">
            <v>-1.7263210185150202E-2</v>
          </cell>
        </row>
        <row r="11">
          <cell r="G11" t="str">
            <v>5*</v>
          </cell>
          <cell r="H11">
            <v>80.082172901145483</v>
          </cell>
          <cell r="I11">
            <v>85.95</v>
          </cell>
          <cell r="J11">
            <v>7.3272575983893917E-2</v>
          </cell>
        </row>
        <row r="12">
          <cell r="G12" t="str">
            <v>4*</v>
          </cell>
          <cell r="H12">
            <v>89.038777377982271</v>
          </cell>
          <cell r="I12">
            <v>86.12</v>
          </cell>
          <cell r="J12">
            <v>-3.2780968741199623E-2</v>
          </cell>
        </row>
        <row r="13">
          <cell r="B13" t="str">
            <v>5*</v>
          </cell>
          <cell r="C13">
            <v>72.220859397358851</v>
          </cell>
          <cell r="D13">
            <v>75.08</v>
          </cell>
          <cell r="E13">
            <v>3.9588847688867501E-2</v>
          </cell>
          <cell r="G13" t="str">
            <v>5*- 4*</v>
          </cell>
          <cell r="H13">
            <v>87.299065821806579</v>
          </cell>
          <cell r="I13">
            <v>86.102390931767658</v>
          </cell>
          <cell r="J13">
            <v>-1.3707762835418524E-2</v>
          </cell>
        </row>
        <row r="14">
          <cell r="B14" t="str">
            <v>4*</v>
          </cell>
          <cell r="C14">
            <v>85.625215943713286</v>
          </cell>
          <cell r="D14">
            <v>87.38</v>
          </cell>
          <cell r="E14">
            <v>2.0493776709891609E-2</v>
          </cell>
          <cell r="G14" t="str">
            <v>3*</v>
          </cell>
          <cell r="H14">
            <v>76.623698040082985</v>
          </cell>
          <cell r="I14">
            <v>74.23</v>
          </cell>
          <cell r="J14">
            <v>-3.123965693786801E-2</v>
          </cell>
        </row>
        <row r="15">
          <cell r="B15" t="str">
            <v>3*</v>
          </cell>
          <cell r="C15">
            <v>71.138432614288547</v>
          </cell>
          <cell r="D15">
            <v>71.25</v>
          </cell>
          <cell r="E15">
            <v>1.5683138018569576E-3</v>
          </cell>
          <cell r="G15" t="str">
            <v>1* y 2*</v>
          </cell>
          <cell r="H15">
            <v>62.369280141647764</v>
          </cell>
          <cell r="I15">
            <v>61.727438720743649</v>
          </cell>
          <cell r="J15">
            <v>-1.029098651525906E-2</v>
          </cell>
        </row>
        <row r="16">
          <cell r="B16" t="str">
            <v>1* y 2*</v>
          </cell>
          <cell r="C16">
            <v>81.846609611586572</v>
          </cell>
          <cell r="D16">
            <v>76.086240947992096</v>
          </cell>
          <cell r="E16">
            <v>-7.0380052282324579E-2</v>
          </cell>
        </row>
        <row r="17">
          <cell r="G17" t="str">
            <v>Extrahotelera</v>
          </cell>
          <cell r="H17">
            <v>63.214782844277536</v>
          </cell>
          <cell r="I17">
            <v>66.95</v>
          </cell>
          <cell r="J17">
            <v>5.9087716316668315E-2</v>
          </cell>
        </row>
        <row r="18">
          <cell r="B18" t="str">
            <v>Extrahotelera</v>
          </cell>
          <cell r="C18">
            <v>55.807013491325222</v>
          </cell>
          <cell r="D18">
            <v>61.19</v>
          </cell>
          <cell r="E18">
            <v>9.6457168587090303E-2</v>
          </cell>
        </row>
        <row r="22">
          <cell r="C22" t="str">
            <v>enero 2013</v>
          </cell>
          <cell r="D22" t="str">
            <v>enero 2014</v>
          </cell>
          <cell r="E22" t="str">
            <v>var. interanual</v>
          </cell>
          <cell r="H22" t="str">
            <v>enero 2013</v>
          </cell>
          <cell r="I22" t="str">
            <v>enero 2014</v>
          </cell>
          <cell r="J22" t="str">
            <v>var. interanual</v>
          </cell>
        </row>
        <row r="24">
          <cell r="B24" t="str">
            <v>Indice de ocupación total</v>
          </cell>
          <cell r="C24">
            <v>70.52921989988117</v>
          </cell>
          <cell r="D24">
            <v>74.72</v>
          </cell>
          <cell r="E24">
            <v>5.9419062142864965E-2</v>
          </cell>
          <cell r="G24" t="str">
            <v>Indice de ocupación total</v>
          </cell>
          <cell r="H24">
            <v>45.343453510436433</v>
          </cell>
          <cell r="I24">
            <v>63.96</v>
          </cell>
          <cell r="J24">
            <v>0.41056745898895208</v>
          </cell>
        </row>
        <row r="26">
          <cell r="B26" t="str">
            <v>Hotelera</v>
          </cell>
          <cell r="C26">
            <v>74.857085138991138</v>
          </cell>
          <cell r="D26">
            <v>80.315064353405191</v>
          </cell>
          <cell r="E26">
            <v>7.2911992288771765E-2</v>
          </cell>
          <cell r="G26" t="str">
            <v>Hotelera</v>
          </cell>
          <cell r="H26">
            <v>45.343453510436433</v>
          </cell>
          <cell r="I26">
            <v>63.96</v>
          </cell>
          <cell r="J26">
            <v>0.41056745898895208</v>
          </cell>
        </row>
        <row r="27">
          <cell r="B27" t="str">
            <v>4* y 5*</v>
          </cell>
          <cell r="C27">
            <v>76.197229629280031</v>
          </cell>
          <cell r="D27">
            <v>80.692592679991506</v>
          </cell>
          <cell r="E27">
            <v>5.8996410664569066E-2</v>
          </cell>
          <cell r="G27" t="str">
            <v>4* y 5*</v>
          </cell>
          <cell r="H27">
            <v>38.633222571823445</v>
          </cell>
          <cell r="I27">
            <v>59.298593879239043</v>
          </cell>
          <cell r="J27">
            <v>0.53491192118380448</v>
          </cell>
        </row>
        <row r="28">
          <cell r="B28" t="str">
            <v>3*</v>
          </cell>
          <cell r="C28">
            <v>73.50400561663929</v>
          </cell>
          <cell r="D28">
            <v>82.81</v>
          </cell>
          <cell r="E28">
            <v>0.12660526872366917</v>
          </cell>
          <cell r="G28" t="str">
            <v>3*</v>
          </cell>
          <cell r="H28">
            <v>55.252996540905798</v>
          </cell>
          <cell r="I28">
            <v>75.94</v>
          </cell>
          <cell r="J28">
            <v>0.37440509572686897</v>
          </cell>
        </row>
        <row r="29">
          <cell r="B29" t="str">
            <v>1* y 2*</v>
          </cell>
          <cell r="C29">
            <v>34.092520382842963</v>
          </cell>
          <cell r="D29">
            <v>51.991481978073999</v>
          </cell>
          <cell r="E29">
            <v>0.52501139235920724</v>
          </cell>
          <cell r="G29" t="str">
            <v>2*</v>
          </cell>
          <cell r="H29">
            <v>42.8200864649152</v>
          </cell>
          <cell r="I29">
            <v>58.56</v>
          </cell>
          <cell r="J29">
            <v>0.36758247903075492</v>
          </cell>
        </row>
        <row r="30">
          <cell r="G30" t="str">
            <v>1*</v>
          </cell>
          <cell r="H30">
            <v>49.183832102603965</v>
          </cell>
          <cell r="I30">
            <v>48.23</v>
          </cell>
          <cell r="J30">
            <v>-1.9393204267088238E-2</v>
          </cell>
        </row>
        <row r="31">
          <cell r="B31" t="str">
            <v>Extrahotelera</v>
          </cell>
          <cell r="C31">
            <v>61.855208552319105</v>
          </cell>
          <cell r="D31">
            <v>63.18</v>
          </cell>
          <cell r="E31">
            <v>2.141762155017779E-2</v>
          </cell>
        </row>
        <row r="38">
          <cell r="C38" t="str">
            <v>enero 2013</v>
          </cell>
          <cell r="D38" t="str">
            <v>enero 2014</v>
          </cell>
          <cell r="E38" t="str">
            <v>var. interanual</v>
          </cell>
        </row>
        <row r="40">
          <cell r="B40" t="str">
            <v>Indice de ocupación total</v>
          </cell>
          <cell r="C40">
            <v>68.418178047422018</v>
          </cell>
          <cell r="D40">
            <v>71.849999999999994</v>
          </cell>
          <cell r="E40">
            <v>5.0159505127413739E-2</v>
          </cell>
        </row>
        <row r="42">
          <cell r="B42" t="str">
            <v>Hotelera</v>
          </cell>
          <cell r="C42">
            <v>76.647680266031983</v>
          </cell>
          <cell r="D42">
            <v>79</v>
          </cell>
          <cell r="E42">
            <v>3.0690031659190264E-2</v>
          </cell>
        </row>
        <row r="43">
          <cell r="B43" t="str">
            <v>5*</v>
          </cell>
          <cell r="C43">
            <v>68.434641266688274</v>
          </cell>
          <cell r="D43">
            <v>72.069999999999993</v>
          </cell>
          <cell r="E43">
            <v>5.3121615983121817E-2</v>
          </cell>
        </row>
        <row r="44">
          <cell r="B44" t="str">
            <v>4*</v>
          </cell>
          <cell r="C44">
            <v>80.660560392897096</v>
          </cell>
          <cell r="D44">
            <v>83.64</v>
          </cell>
          <cell r="E44">
            <v>3.6937997859053606E-2</v>
          </cell>
        </row>
        <row r="45">
          <cell r="B45" t="str">
            <v>3*</v>
          </cell>
          <cell r="C45">
            <v>75.259112287682484</v>
          </cell>
          <cell r="D45">
            <v>74.010000000000005</v>
          </cell>
          <cell r="E45">
            <v>-1.6597488991202503E-2</v>
          </cell>
        </row>
        <row r="46">
          <cell r="B46" t="str">
            <v>2*</v>
          </cell>
          <cell r="C46">
            <v>55.763151191885292</v>
          </cell>
          <cell r="D46">
            <v>62.08</v>
          </cell>
          <cell r="E46">
            <v>0.11327998280401941</v>
          </cell>
        </row>
        <row r="47">
          <cell r="B47" t="str">
            <v>1*</v>
          </cell>
          <cell r="C47">
            <v>51.938169556265109</v>
          </cell>
          <cell r="D47">
            <v>56.48</v>
          </cell>
          <cell r="E47">
            <v>8.7446871588623853E-2</v>
          </cell>
        </row>
        <row r="49">
          <cell r="B49" t="str">
            <v>Extrahotelera</v>
          </cell>
          <cell r="C49">
            <v>58.92007467892757</v>
          </cell>
          <cell r="D49">
            <v>62.83</v>
          </cell>
          <cell r="E49">
            <v>6.6359816113247261E-2</v>
          </cell>
        </row>
      </sheetData>
      <sheetData sheetId="17"/>
      <sheetData sheetId="18"/>
      <sheetData sheetId="19">
        <row r="8">
          <cell r="D8">
            <v>8.91</v>
          </cell>
        </row>
        <row r="9">
          <cell r="D9">
            <v>8.42</v>
          </cell>
        </row>
        <row r="10">
          <cell r="D10">
            <v>9.82</v>
          </cell>
        </row>
        <row r="12">
          <cell r="D12">
            <v>9.42</v>
          </cell>
        </row>
        <row r="13">
          <cell r="D13">
            <v>9.08</v>
          </cell>
        </row>
        <row r="14">
          <cell r="D14">
            <v>10.220000000000001</v>
          </cell>
        </row>
        <row r="16">
          <cell r="D16">
            <v>9.4427924958577556</v>
          </cell>
        </row>
        <row r="17">
          <cell r="D17">
            <v>9.3391075439048628</v>
          </cell>
        </row>
        <row r="18">
          <cell r="D18">
            <v>9.5400096658381663</v>
          </cell>
        </row>
        <row r="20">
          <cell r="D20">
            <v>10.01</v>
          </cell>
        </row>
        <row r="21">
          <cell r="D21">
            <v>9.4700000000000006</v>
          </cell>
        </row>
        <row r="22">
          <cell r="D22">
            <v>11.8</v>
          </cell>
        </row>
        <row r="24">
          <cell r="D24">
            <v>2.7969352764680671</v>
          </cell>
        </row>
        <row r="25">
          <cell r="D25">
            <v>2.7969352764680671</v>
          </cell>
        </row>
        <row r="26">
          <cell r="D26" t="str">
            <v>-</v>
          </cell>
        </row>
      </sheetData>
      <sheetData sheetId="20"/>
      <sheetData sheetId="21">
        <row r="6">
          <cell r="C6" t="str">
            <v>enero 2013</v>
          </cell>
          <cell r="D6" t="str">
            <v>enero 2014</v>
          </cell>
          <cell r="E6" t="str">
            <v>diferencia interanual</v>
          </cell>
          <cell r="H6" t="str">
            <v>enero 2013</v>
          </cell>
          <cell r="I6" t="str">
            <v>enero 2014</v>
          </cell>
          <cell r="J6" t="str">
            <v>diferencia interanual</v>
          </cell>
        </row>
        <row r="8">
          <cell r="B8" t="str">
            <v>Estancia media total</v>
          </cell>
          <cell r="C8">
            <v>9.5773791876667662</v>
          </cell>
          <cell r="D8">
            <v>9.42</v>
          </cell>
          <cell r="E8">
            <v>-0.15737918766676628</v>
          </cell>
          <cell r="G8" t="str">
            <v>Estancia media total</v>
          </cell>
          <cell r="H8">
            <v>9.5957141675170305</v>
          </cell>
          <cell r="I8">
            <v>9.4427924958577556</v>
          </cell>
          <cell r="J8">
            <v>-0.15292167165927495</v>
          </cell>
        </row>
        <row r="10">
          <cell r="B10" t="str">
            <v>Hotelera</v>
          </cell>
          <cell r="C10">
            <v>9.1422668815506256</v>
          </cell>
          <cell r="D10">
            <v>9.08</v>
          </cell>
          <cell r="E10">
            <v>-6.2266881550625541E-2</v>
          </cell>
          <cell r="G10" t="str">
            <v>Hotelera</v>
          </cell>
          <cell r="H10">
            <v>9.3850536067839663</v>
          </cell>
          <cell r="I10">
            <v>9.3391075439048628</v>
          </cell>
          <cell r="J10">
            <v>-4.5946062879103522E-2</v>
          </cell>
        </row>
        <row r="11">
          <cell r="G11" t="str">
            <v>5*</v>
          </cell>
          <cell r="H11">
            <v>8.2485603321280294</v>
          </cell>
          <cell r="I11">
            <v>8.4161940152552326</v>
          </cell>
          <cell r="J11">
            <v>0.16763368312720317</v>
          </cell>
        </row>
        <row r="12">
          <cell r="G12" t="str">
            <v>4*</v>
          </cell>
          <cell r="H12">
            <v>9.7498026564162412</v>
          </cell>
          <cell r="I12">
            <v>9.4954979619151914</v>
          </cell>
          <cell r="J12">
            <v>-0.25430469450104987</v>
          </cell>
        </row>
        <row r="13">
          <cell r="B13" t="str">
            <v>5*</v>
          </cell>
          <cell r="C13">
            <v>8.3004992657856089</v>
          </cell>
          <cell r="D13">
            <v>8.17</v>
          </cell>
          <cell r="E13">
            <v>-0.130499265785609</v>
          </cell>
          <cell r="G13" t="str">
            <v>4* y 5*</v>
          </cell>
          <cell r="H13">
            <v>9.4435580810840349</v>
          </cell>
          <cell r="I13">
            <v>9.3502250770000259</v>
          </cell>
          <cell r="J13">
            <v>-9.3333004084009019E-2</v>
          </cell>
        </row>
        <row r="14">
          <cell r="B14" t="str">
            <v>4*</v>
          </cell>
          <cell r="C14">
            <v>9.1722884877441491</v>
          </cell>
          <cell r="D14">
            <v>9.19</v>
          </cell>
          <cell r="E14">
            <v>1.7711512255850437E-2</v>
          </cell>
          <cell r="G14" t="str">
            <v>3*</v>
          </cell>
          <cell r="H14">
            <v>9.4006718780282963</v>
          </cell>
          <cell r="I14">
            <v>9.5544561165706536</v>
          </cell>
          <cell r="J14">
            <v>0.15378423854235734</v>
          </cell>
        </row>
        <row r="15">
          <cell r="B15" t="str">
            <v>3*</v>
          </cell>
          <cell r="C15">
            <v>10.061227345882024</v>
          </cell>
          <cell r="D15">
            <v>9.83</v>
          </cell>
          <cell r="E15">
            <v>-0.23122734588202398</v>
          </cell>
          <cell r="G15" t="str">
            <v>1* y 2*</v>
          </cell>
          <cell r="H15">
            <v>7.7470790378006873</v>
          </cell>
          <cell r="I15">
            <v>7.0607594936708864</v>
          </cell>
          <cell r="J15">
            <v>-0.6863195441298009</v>
          </cell>
        </row>
        <row r="16">
          <cell r="B16" t="str">
            <v>1* y 2*</v>
          </cell>
          <cell r="C16">
            <v>8.7965801886792452</v>
          </cell>
          <cell r="D16">
            <v>8.1152720889409018</v>
          </cell>
          <cell r="E16">
            <v>-0.68130809973834339</v>
          </cell>
        </row>
        <row r="17">
          <cell r="G17" t="str">
            <v>Extrahotelera</v>
          </cell>
          <cell r="H17">
            <v>9.7998877604590966</v>
          </cell>
          <cell r="I17">
            <v>9.5400096658381663</v>
          </cell>
          <cell r="J17">
            <v>-0.25987809462093026</v>
          </cell>
        </row>
        <row r="18">
          <cell r="B18" t="str">
            <v>Extrahotelera</v>
          </cell>
          <cell r="C18">
            <v>10.524642663715355</v>
          </cell>
          <cell r="D18">
            <v>10.220000000000001</v>
          </cell>
          <cell r="E18">
            <v>-0.30464266371535409</v>
          </cell>
        </row>
        <row r="22">
          <cell r="C22" t="str">
            <v>enero 2013</v>
          </cell>
          <cell r="D22" t="str">
            <v>enero 2014</v>
          </cell>
          <cell r="E22" t="str">
            <v>diferencia interanual</v>
          </cell>
          <cell r="H22" t="str">
            <v>enero 2013</v>
          </cell>
          <cell r="I22" t="str">
            <v>enero 2014</v>
          </cell>
          <cell r="J22" t="str">
            <v>diferencia interanual</v>
          </cell>
        </row>
        <row r="24">
          <cell r="B24" t="str">
            <v>Estancia media total</v>
          </cell>
          <cell r="C24">
            <v>9.7440203380120316</v>
          </cell>
          <cell r="D24">
            <v>10.01</v>
          </cell>
          <cell r="E24">
            <v>0.26597966198796819</v>
          </cell>
          <cell r="G24" t="str">
            <v>Estancia media total</v>
          </cell>
          <cell r="H24">
            <v>2.1538276649441173</v>
          </cell>
          <cell r="I24">
            <v>2.7969352764680671</v>
          </cell>
          <cell r="J24">
            <v>0.6431076115239498</v>
          </cell>
        </row>
        <row r="26">
          <cell r="B26" t="str">
            <v>Hotelera</v>
          </cell>
          <cell r="C26">
            <v>9.305251720391162</v>
          </cell>
          <cell r="D26">
            <v>9.4700000000000006</v>
          </cell>
          <cell r="E26">
            <v>0.16474827960883864</v>
          </cell>
          <cell r="G26" t="str">
            <v>Hotelera</v>
          </cell>
          <cell r="H26">
            <v>2.1538276649441173</v>
          </cell>
          <cell r="I26">
            <v>2.7969352764680671</v>
          </cell>
          <cell r="J26">
            <v>0.6431076115239498</v>
          </cell>
        </row>
        <row r="27">
          <cell r="B27" t="str">
            <v>4* y 5*</v>
          </cell>
          <cell r="C27">
            <v>9.5507409269721073</v>
          </cell>
          <cell r="D27">
            <v>9.6817860075313575</v>
          </cell>
          <cell r="E27">
            <v>0.13104508055925024</v>
          </cell>
          <cell r="G27" t="str">
            <v>4* y 5*</v>
          </cell>
          <cell r="H27">
            <v>2.0758413651445724</v>
          </cell>
          <cell r="I27">
            <v>2.7151946674746252</v>
          </cell>
          <cell r="J27">
            <v>0.63935330233005283</v>
          </cell>
        </row>
        <row r="28">
          <cell r="B28" t="str">
            <v>3*</v>
          </cell>
          <cell r="C28">
            <v>9.4289160501769054</v>
          </cell>
          <cell r="D28">
            <v>9.36</v>
          </cell>
          <cell r="E28">
            <v>-6.8916050176905941E-2</v>
          </cell>
          <cell r="G28" t="str">
            <v>3*</v>
          </cell>
          <cell r="H28">
            <v>2.3239722551175772</v>
          </cell>
          <cell r="I28">
            <v>2.8664997364259355</v>
          </cell>
          <cell r="J28">
            <v>0.54252748130835826</v>
          </cell>
        </row>
        <row r="29">
          <cell r="B29" t="str">
            <v>1* y 2*</v>
          </cell>
          <cell r="C29">
            <v>2.771613832853026</v>
          </cell>
          <cell r="D29">
            <v>4.6488011283497883</v>
          </cell>
          <cell r="E29">
            <v>1.8771872954967623</v>
          </cell>
          <cell r="G29" t="str">
            <v>2*</v>
          </cell>
          <cell r="H29">
            <v>1.926391382405745</v>
          </cell>
          <cell r="I29">
            <v>3.0020456870098875</v>
          </cell>
          <cell r="J29">
            <v>1.0756543046041425</v>
          </cell>
        </row>
        <row r="30">
          <cell r="G30" t="str">
            <v>1*</v>
          </cell>
          <cell r="H30">
            <v>2.3877358490566039</v>
          </cell>
          <cell r="I30">
            <v>2.4143968871595329</v>
          </cell>
          <cell r="J30">
            <v>2.666103810292908E-2</v>
          </cell>
        </row>
        <row r="31">
          <cell r="B31" t="str">
            <v>Extrahotelera</v>
          </cell>
          <cell r="C31">
            <v>11.002354407589502</v>
          </cell>
          <cell r="D31">
            <v>11.8</v>
          </cell>
          <cell r="E31">
            <v>0.79764559241049859</v>
          </cell>
        </row>
        <row r="38">
          <cell r="C38" t="str">
            <v>enero 2013</v>
          </cell>
          <cell r="D38" t="str">
            <v>enero 2014</v>
          </cell>
          <cell r="E38" t="str">
            <v>diferencia interanual</v>
          </cell>
        </row>
        <row r="40">
          <cell r="B40" t="str">
            <v>Estancia media total</v>
          </cell>
          <cell r="C40">
            <v>8.9797141421041093</v>
          </cell>
          <cell r="D40">
            <v>8.91</v>
          </cell>
          <cell r="E40">
            <v>-6.97141421041092E-2</v>
          </cell>
        </row>
        <row r="42">
          <cell r="B42" t="str">
            <v>Hotelera</v>
          </cell>
          <cell r="C42">
            <v>8.3328484838824082</v>
          </cell>
          <cell r="D42">
            <v>8.42</v>
          </cell>
          <cell r="E42">
            <v>8.7151516117591754E-2</v>
          </cell>
        </row>
        <row r="43">
          <cell r="B43" t="str">
            <v>5*</v>
          </cell>
          <cell r="C43">
            <v>7.4321240418466452</v>
          </cell>
          <cell r="D43">
            <v>7.47</v>
          </cell>
          <cell r="E43">
            <v>3.7875958153354539E-2</v>
          </cell>
        </row>
        <row r="44">
          <cell r="B44" t="str">
            <v>4*</v>
          </cell>
          <cell r="C44">
            <v>8.9125608529199276</v>
          </cell>
          <cell r="D44">
            <v>9.07</v>
          </cell>
          <cell r="E44">
            <v>0.15743914708007267</v>
          </cell>
        </row>
        <row r="45">
          <cell r="B45" t="str">
            <v>3*</v>
          </cell>
          <cell r="C45">
            <v>8.3793096548274129</v>
          </cell>
          <cell r="D45">
            <v>8.2899999999999991</v>
          </cell>
          <cell r="E45">
            <v>-8.9309654827413709E-2</v>
          </cell>
        </row>
        <row r="46">
          <cell r="B46" t="str">
            <v>2*</v>
          </cell>
          <cell r="C46">
            <v>4.0795790858270307</v>
          </cell>
          <cell r="D46">
            <v>4.6100000000000003</v>
          </cell>
          <cell r="E46">
            <v>0.53042091417296966</v>
          </cell>
        </row>
        <row r="47">
          <cell r="B47" t="str">
            <v>1*</v>
          </cell>
          <cell r="C47">
            <v>4.7232021709633649</v>
          </cell>
          <cell r="D47">
            <v>4.09</v>
          </cell>
          <cell r="E47">
            <v>-0.63320217096336506</v>
          </cell>
        </row>
        <row r="49">
          <cell r="B49" t="str">
            <v>Extrahotelera</v>
          </cell>
          <cell r="C49">
            <v>10.164394459122159</v>
          </cell>
          <cell r="D49">
            <v>9.82</v>
          </cell>
          <cell r="E49">
            <v>-0.34439445912215838</v>
          </cell>
        </row>
      </sheetData>
      <sheetData sheetId="22"/>
      <sheetData sheetId="23"/>
      <sheetData sheetId="24"/>
      <sheetData sheetId="25"/>
      <sheetData sheetId="26"/>
      <sheetData sheetId="27"/>
      <sheetData sheetId="28">
        <row r="6">
          <cell r="E6" t="str">
            <v>I semestre 2014</v>
          </cell>
          <cell r="L6" t="str">
            <v>II semestre 2014</v>
          </cell>
        </row>
        <row r="8">
          <cell r="E8">
            <v>162089</v>
          </cell>
          <cell r="L8">
            <v>0</v>
          </cell>
        </row>
        <row r="9">
          <cell r="E9">
            <v>90384</v>
          </cell>
          <cell r="L9">
            <v>0</v>
          </cell>
        </row>
        <row r="10">
          <cell r="E10">
            <v>71705</v>
          </cell>
          <cell r="L10">
            <v>0</v>
          </cell>
        </row>
        <row r="12">
          <cell r="E12">
            <v>2633</v>
          </cell>
          <cell r="L12">
            <v>0</v>
          </cell>
        </row>
        <row r="13">
          <cell r="E13">
            <v>2633</v>
          </cell>
          <cell r="L13">
            <v>0</v>
          </cell>
        </row>
        <row r="14">
          <cell r="E14" t="str">
            <v>-</v>
          </cell>
          <cell r="L14" t="str">
            <v>-</v>
          </cell>
        </row>
        <row r="16">
          <cell r="E16">
            <v>888</v>
          </cell>
          <cell r="L16">
            <v>0</v>
          </cell>
        </row>
        <row r="17">
          <cell r="E17">
            <v>561</v>
          </cell>
          <cell r="L17">
            <v>0</v>
          </cell>
        </row>
        <row r="18">
          <cell r="E18">
            <v>327</v>
          </cell>
          <cell r="L18">
            <v>0</v>
          </cell>
        </row>
        <row r="20">
          <cell r="E20">
            <v>28085</v>
          </cell>
          <cell r="L20">
            <v>0</v>
          </cell>
        </row>
        <row r="21">
          <cell r="E21">
            <v>19109</v>
          </cell>
          <cell r="L21">
            <v>0</v>
          </cell>
        </row>
        <row r="22">
          <cell r="E22">
            <v>8976</v>
          </cell>
          <cell r="L22">
            <v>0</v>
          </cell>
        </row>
        <row r="24">
          <cell r="E24">
            <v>24718</v>
          </cell>
          <cell r="L24" t="e">
            <v>#REF!</v>
          </cell>
        </row>
        <row r="25">
          <cell r="E25">
            <v>16652</v>
          </cell>
          <cell r="L25" t="e">
            <v>#REF!</v>
          </cell>
        </row>
        <row r="26">
          <cell r="E26">
            <v>8066</v>
          </cell>
          <cell r="L26" t="e">
            <v>#REF!</v>
          </cell>
        </row>
        <row r="28">
          <cell r="E28">
            <v>130483</v>
          </cell>
          <cell r="L28">
            <v>0</v>
          </cell>
        </row>
        <row r="29">
          <cell r="E29">
            <v>68081</v>
          </cell>
          <cell r="L29">
            <v>0</v>
          </cell>
        </row>
        <row r="30">
          <cell r="E30">
            <v>62402</v>
          </cell>
          <cell r="L30">
            <v>0</v>
          </cell>
        </row>
        <row r="32">
          <cell r="E32">
            <v>58543</v>
          </cell>
          <cell r="L32" t="e">
            <v>#REF!</v>
          </cell>
        </row>
        <row r="33">
          <cell r="E33">
            <v>35683</v>
          </cell>
          <cell r="L33" t="e">
            <v>#REF!</v>
          </cell>
        </row>
        <row r="34">
          <cell r="E34">
            <v>22860</v>
          </cell>
          <cell r="L34" t="e">
            <v>#REF!</v>
          </cell>
        </row>
        <row r="36">
          <cell r="E36">
            <v>46645</v>
          </cell>
          <cell r="L36" t="e">
            <v>#REF!</v>
          </cell>
        </row>
        <row r="37">
          <cell r="E37">
            <v>20016</v>
          </cell>
          <cell r="L37" t="e">
            <v>#REF!</v>
          </cell>
        </row>
        <row r="38">
          <cell r="E38">
            <v>26629</v>
          </cell>
          <cell r="L38" t="e">
            <v>#REF!</v>
          </cell>
        </row>
      </sheetData>
      <sheetData sheetId="29"/>
      <sheetData sheetId="30">
        <row r="6">
          <cell r="C6" t="str">
            <v>I semestre 2013</v>
          </cell>
          <cell r="E6" t="str">
            <v>I semestre 2014</v>
          </cell>
          <cell r="G6" t="str">
            <v>var. interanual</v>
          </cell>
          <cell r="J6" t="str">
            <v>II semestre 2013</v>
          </cell>
          <cell r="L6" t="str">
            <v>II semestre 2014</v>
          </cell>
          <cell r="N6" t="str">
            <v>var. interanual</v>
          </cell>
        </row>
        <row r="7">
          <cell r="B7" t="str">
            <v>TOTAL PLAZAS</v>
          </cell>
          <cell r="C7">
            <v>59795</v>
          </cell>
          <cell r="E7">
            <v>58543</v>
          </cell>
          <cell r="G7">
            <v>-2.0938205535579898E-2</v>
          </cell>
          <cell r="I7" t="str">
            <v>TOTAL PLAZAS</v>
          </cell>
          <cell r="J7">
            <v>59076</v>
          </cell>
          <cell r="L7" t="e">
            <v>#REF!</v>
          </cell>
          <cell r="N7" t="e">
            <v>#REF!</v>
          </cell>
        </row>
        <row r="8">
          <cell r="B8" t="str">
            <v>HOTELERAS</v>
          </cell>
          <cell r="C8">
            <v>33960</v>
          </cell>
          <cell r="E8">
            <v>35683</v>
          </cell>
          <cell r="G8">
            <v>5.0736160188457009E-2</v>
          </cell>
          <cell r="I8" t="str">
            <v>HOTELERAS</v>
          </cell>
          <cell r="J8">
            <v>34531</v>
          </cell>
          <cell r="L8" t="e">
            <v>#REF!</v>
          </cell>
          <cell r="N8" t="e">
            <v>#REF!</v>
          </cell>
        </row>
        <row r="9">
          <cell r="B9" t="str">
            <v>5 estrellas</v>
          </cell>
          <cell r="C9">
            <v>6312</v>
          </cell>
          <cell r="E9">
            <v>6736</v>
          </cell>
          <cell r="F9">
            <v>0.11506072459559639</v>
          </cell>
          <cell r="G9">
            <v>6.7173637515842835E-2</v>
          </cell>
          <cell r="I9" t="str">
            <v>5 estrellas</v>
          </cell>
          <cell r="J9">
            <v>6642</v>
          </cell>
          <cell r="L9" t="e">
            <v>#REF!</v>
          </cell>
          <cell r="M9" t="e">
            <v>#REF!</v>
          </cell>
          <cell r="N9" t="e">
            <v>#REF!</v>
          </cell>
        </row>
        <row r="10">
          <cell r="B10" t="str">
            <v>4 estrellas</v>
          </cell>
          <cell r="C10">
            <v>20540</v>
          </cell>
          <cell r="E10">
            <v>20891</v>
          </cell>
          <cell r="F10">
            <v>0.35684881198435336</v>
          </cell>
          <cell r="G10">
            <v>1.708860759493671E-2</v>
          </cell>
          <cell r="I10" t="str">
            <v>4 estrellas</v>
          </cell>
          <cell r="J10">
            <v>20781</v>
          </cell>
          <cell r="L10" t="e">
            <v>#REF!</v>
          </cell>
          <cell r="M10" t="e">
            <v>#REF!</v>
          </cell>
          <cell r="N10" t="e">
            <v>#REF!</v>
          </cell>
        </row>
        <row r="11">
          <cell r="B11" t="str">
            <v>3 estrellas</v>
          </cell>
          <cell r="C11">
            <v>6520</v>
          </cell>
          <cell r="E11">
            <v>7468</v>
          </cell>
          <cell r="F11">
            <v>0.12756435440616298</v>
          </cell>
          <cell r="G11">
            <v>0.14539877300613496</v>
          </cell>
          <cell r="I11" t="str">
            <v>3 estrellas</v>
          </cell>
          <cell r="J11">
            <v>6520</v>
          </cell>
          <cell r="L11" t="e">
            <v>#REF!</v>
          </cell>
          <cell r="M11" t="e">
            <v>#REF!</v>
          </cell>
          <cell r="N11" t="e">
            <v>#REF!</v>
          </cell>
        </row>
        <row r="12">
          <cell r="B12" t="str">
            <v>1 Y 2 estrellas</v>
          </cell>
          <cell r="C12">
            <v>588</v>
          </cell>
          <cell r="E12">
            <v>588</v>
          </cell>
          <cell r="F12">
            <v>1.0043899356028901E-2</v>
          </cell>
          <cell r="G12">
            <v>0</v>
          </cell>
          <cell r="I12" t="str">
            <v>1 Y 2 estrellas</v>
          </cell>
          <cell r="J12">
            <v>588</v>
          </cell>
          <cell r="L12" t="e">
            <v>#REF!</v>
          </cell>
          <cell r="M12" t="e">
            <v>#REF!</v>
          </cell>
          <cell r="N12" t="e">
            <v>#REF!</v>
          </cell>
        </row>
        <row r="13">
          <cell r="B13" t="str">
            <v>EXTRAHOTELERAS</v>
          </cell>
          <cell r="C13">
            <v>25835</v>
          </cell>
          <cell r="E13">
            <v>22860</v>
          </cell>
          <cell r="F13">
            <v>0.39048220965785835</v>
          </cell>
          <cell r="G13">
            <v>-0.11515386104122315</v>
          </cell>
          <cell r="I13" t="str">
            <v>EXTRAHOTELERAS</v>
          </cell>
          <cell r="J13">
            <v>24545</v>
          </cell>
          <cell r="L13" t="e">
            <v>#REF!</v>
          </cell>
          <cell r="M13" t="e">
            <v>#REF!</v>
          </cell>
          <cell r="N13" t="e">
            <v>#REF!</v>
          </cell>
        </row>
        <row r="19">
          <cell r="C19" t="str">
            <v>I semestre 2013</v>
          </cell>
          <cell r="E19" t="str">
            <v>I semestre 2014</v>
          </cell>
          <cell r="J19" t="str">
            <v>II semestre 2013</v>
          </cell>
          <cell r="L19" t="str">
            <v>II semestre 2014</v>
          </cell>
          <cell r="N19" t="str">
            <v>var. interanual</v>
          </cell>
        </row>
        <row r="20">
          <cell r="B20" t="str">
            <v>TOTAL PLAZAS</v>
          </cell>
          <cell r="C20">
            <v>47106</v>
          </cell>
          <cell r="E20">
            <v>46645</v>
          </cell>
          <cell r="G20">
            <v>-9.7864390948074562E-3</v>
          </cell>
          <cell r="I20" t="str">
            <v>TOTAL PLAZAS</v>
          </cell>
          <cell r="J20">
            <v>47089</v>
          </cell>
          <cell r="L20" t="e">
            <v>#REF!</v>
          </cell>
          <cell r="N20" t="e">
            <v>#REF!</v>
          </cell>
        </row>
        <row r="21">
          <cell r="B21" t="str">
            <v>HOTELERAS</v>
          </cell>
          <cell r="C21">
            <v>19482</v>
          </cell>
          <cell r="E21">
            <v>20016</v>
          </cell>
          <cell r="G21">
            <v>2.740991684631968E-2</v>
          </cell>
          <cell r="I21" t="str">
            <v>HOTELERAS</v>
          </cell>
          <cell r="J21">
            <v>20016</v>
          </cell>
          <cell r="L21" t="e">
            <v>#REF!</v>
          </cell>
          <cell r="N21" t="e">
            <v>#REF!</v>
          </cell>
        </row>
        <row r="22">
          <cell r="B22" t="str">
            <v>5 estrellas</v>
          </cell>
          <cell r="C22">
            <v>2481</v>
          </cell>
          <cell r="E22">
            <v>1615</v>
          </cell>
          <cell r="G22">
            <v>-0.34905280128980248</v>
          </cell>
          <cell r="I22" t="str">
            <v>5 estrellas</v>
          </cell>
          <cell r="J22">
            <v>1615</v>
          </cell>
          <cell r="L22" t="e">
            <v>#REF!</v>
          </cell>
          <cell r="N22" t="e">
            <v>#REF!</v>
          </cell>
        </row>
        <row r="23">
          <cell r="B23" t="str">
            <v>4 estrellas</v>
          </cell>
          <cell r="C23">
            <v>10292</v>
          </cell>
          <cell r="E23">
            <v>11692</v>
          </cell>
          <cell r="G23">
            <v>0.13602798289933929</v>
          </cell>
          <cell r="I23" t="str">
            <v>4 estrellas</v>
          </cell>
          <cell r="J23">
            <v>11692</v>
          </cell>
          <cell r="L23" t="e">
            <v>#REF!</v>
          </cell>
          <cell r="N23" t="e">
            <v>#REF!</v>
          </cell>
        </row>
        <row r="24">
          <cell r="B24" t="str">
            <v>5 y 4 estrellas</v>
          </cell>
          <cell r="C24">
            <v>12773</v>
          </cell>
          <cell r="E24">
            <v>13307</v>
          </cell>
          <cell r="F24">
            <v>0.28528245256726337</v>
          </cell>
          <cell r="G24">
            <v>4.1806936506693808E-2</v>
          </cell>
          <cell r="I24" t="str">
            <v>5 y 4 estrellas</v>
          </cell>
          <cell r="J24">
            <v>13307</v>
          </cell>
          <cell r="L24" t="e">
            <v>#REF!</v>
          </cell>
          <cell r="N24" t="e">
            <v>#REF!</v>
          </cell>
        </row>
        <row r="25">
          <cell r="B25" t="str">
            <v>3 estrellas</v>
          </cell>
          <cell r="C25">
            <v>6126</v>
          </cell>
          <cell r="E25">
            <v>6126</v>
          </cell>
          <cell r="F25">
            <v>0.13133240433058205</v>
          </cell>
          <cell r="G25">
            <v>0</v>
          </cell>
          <cell r="I25" t="str">
            <v>3 estrellas</v>
          </cell>
          <cell r="J25">
            <v>6126</v>
          </cell>
          <cell r="L25" t="e">
            <v>#REF!</v>
          </cell>
          <cell r="N25" t="e">
            <v>#REF!</v>
          </cell>
        </row>
        <row r="26">
          <cell r="B26" t="str">
            <v>1 y 2 estrellas</v>
          </cell>
          <cell r="C26">
            <v>583</v>
          </cell>
          <cell r="E26">
            <v>583</v>
          </cell>
          <cell r="F26">
            <v>1.2498660092185658E-2</v>
          </cell>
          <cell r="G26">
            <v>0</v>
          </cell>
          <cell r="I26" t="str">
            <v>1 Y 2 estrellas</v>
          </cell>
          <cell r="J26">
            <v>583</v>
          </cell>
          <cell r="L26" t="e">
            <v>#REF!</v>
          </cell>
          <cell r="N26" t="e">
            <v>#REF!</v>
          </cell>
        </row>
        <row r="27">
          <cell r="B27" t="str">
            <v>EXTRAHOTELERAS</v>
          </cell>
          <cell r="C27">
            <v>27624</v>
          </cell>
          <cell r="E27">
            <v>26629</v>
          </cell>
          <cell r="F27">
            <v>0.57088648300996891</v>
          </cell>
          <cell r="G27">
            <v>-3.6019403417318276E-2</v>
          </cell>
          <cell r="I27" t="str">
            <v>EXTRAHOTELERAS</v>
          </cell>
          <cell r="J27">
            <v>27073</v>
          </cell>
          <cell r="L27" t="e">
            <v>#REF!</v>
          </cell>
          <cell r="N27" t="e">
            <v>#REF!</v>
          </cell>
        </row>
        <row r="32">
          <cell r="C32" t="str">
            <v>I semestre 2013</v>
          </cell>
          <cell r="E32" t="str">
            <v>I semestre 2014</v>
          </cell>
          <cell r="G32" t="str">
            <v>var. interanual</v>
          </cell>
          <cell r="J32" t="str">
            <v>II semestre 2013</v>
          </cell>
          <cell r="L32" t="str">
            <v>II semestre 2014</v>
          </cell>
          <cell r="N32" t="str">
            <v>var. interanual</v>
          </cell>
        </row>
        <row r="33">
          <cell r="B33" t="str">
            <v>TOTAL PLAZAS</v>
          </cell>
          <cell r="C33">
            <v>24893</v>
          </cell>
          <cell r="E33">
            <v>24718</v>
          </cell>
          <cell r="G33">
            <v>-7.0300887799783071E-3</v>
          </cell>
          <cell r="I33" t="str">
            <v>TOTAL PLAZAS</v>
          </cell>
          <cell r="J33">
            <v>24673</v>
          </cell>
          <cell r="L33" t="e">
            <v>#REF!</v>
          </cell>
          <cell r="N33" t="e">
            <v>#REF!</v>
          </cell>
        </row>
        <row r="34">
          <cell r="B34" t="str">
            <v>HOTELERAS</v>
          </cell>
          <cell r="C34">
            <v>16607</v>
          </cell>
          <cell r="E34">
            <v>16652</v>
          </cell>
          <cell r="G34">
            <v>2.7097007286084182E-3</v>
          </cell>
          <cell r="I34" t="str">
            <v>HOTELERAS</v>
          </cell>
          <cell r="J34">
            <v>16607</v>
          </cell>
          <cell r="L34" t="e">
            <v>#REF!</v>
          </cell>
          <cell r="N34" t="e">
            <v>#REF!</v>
          </cell>
        </row>
        <row r="35">
          <cell r="B35" t="str">
            <v>4 y 5 estrellas</v>
          </cell>
          <cell r="C35">
            <v>13670</v>
          </cell>
          <cell r="E35">
            <v>13670</v>
          </cell>
          <cell r="F35">
            <v>0.55303827170483044</v>
          </cell>
          <cell r="G35">
            <v>0</v>
          </cell>
          <cell r="I35" t="str">
            <v>4 y 5 estrellas</v>
          </cell>
          <cell r="J35">
            <v>13670</v>
          </cell>
          <cell r="L35" t="e">
            <v>#REF!</v>
          </cell>
          <cell r="M35" t="e">
            <v>#REF!</v>
          </cell>
          <cell r="N35" t="e">
            <v>#REF!</v>
          </cell>
        </row>
        <row r="36">
          <cell r="B36" t="str">
            <v>3 estrellas</v>
          </cell>
          <cell r="C36">
            <v>2573</v>
          </cell>
          <cell r="E36">
            <v>2573</v>
          </cell>
          <cell r="F36">
            <v>0.10409418237721499</v>
          </cell>
          <cell r="G36">
            <v>0</v>
          </cell>
          <cell r="I36" t="str">
            <v>3 estrellas</v>
          </cell>
          <cell r="J36">
            <v>2573</v>
          </cell>
          <cell r="L36" t="e">
            <v>#REF!</v>
          </cell>
          <cell r="M36" t="e">
            <v>#REF!</v>
          </cell>
          <cell r="N36" t="e">
            <v>#REF!</v>
          </cell>
        </row>
        <row r="37">
          <cell r="B37" t="str">
            <v>1 Y 2 estrellas</v>
          </cell>
          <cell r="C37">
            <v>364</v>
          </cell>
          <cell r="E37">
            <v>409</v>
          </cell>
          <cell r="F37">
            <v>1.6546646168783881E-2</v>
          </cell>
          <cell r="G37">
            <v>0.12362637362637363</v>
          </cell>
          <cell r="I37" t="str">
            <v>1 Y 2 estrellas</v>
          </cell>
          <cell r="J37">
            <v>364</v>
          </cell>
          <cell r="L37" t="e">
            <v>#REF!</v>
          </cell>
          <cell r="M37" t="e">
            <v>#REF!</v>
          </cell>
          <cell r="N37" t="e">
            <v>#REF!</v>
          </cell>
        </row>
        <row r="38">
          <cell r="B38" t="str">
            <v>EXTRAHOTELERAS</v>
          </cell>
          <cell r="C38">
            <v>8286</v>
          </cell>
          <cell r="E38">
            <v>8066</v>
          </cell>
          <cell r="F38">
            <v>0.32632089974917067</v>
          </cell>
          <cell r="G38">
            <v>-2.6550808592807146E-2</v>
          </cell>
          <cell r="I38" t="str">
            <v>EXTRAHOTELERAS</v>
          </cell>
          <cell r="J38">
            <v>8066</v>
          </cell>
          <cell r="L38" t="e">
            <v>#REF!</v>
          </cell>
          <cell r="M38" t="e">
            <v>#REF!</v>
          </cell>
          <cell r="N38" t="e">
            <v>#REF!</v>
          </cell>
        </row>
        <row r="43">
          <cell r="C43" t="str">
            <v>I semestre 2013</v>
          </cell>
          <cell r="E43" t="str">
            <v>I semestre 2014</v>
          </cell>
          <cell r="G43" t="str">
            <v>var. interanual</v>
          </cell>
          <cell r="J43" t="str">
            <v>II semestre 2013</v>
          </cell>
          <cell r="L43" t="str">
            <v>II semestre 2014</v>
          </cell>
          <cell r="N43" t="str">
            <v>var. interanual</v>
          </cell>
        </row>
        <row r="44">
          <cell r="B44" t="str">
            <v>TOTAL PLAZAS</v>
          </cell>
          <cell r="C44">
            <v>2550</v>
          </cell>
          <cell r="E44">
            <v>2633</v>
          </cell>
          <cell r="G44">
            <v>3.2549019607843135E-2</v>
          </cell>
          <cell r="I44" t="str">
            <v>TOTAL PLAZAS</v>
          </cell>
          <cell r="J44">
            <v>2633</v>
          </cell>
          <cell r="L44" t="e">
            <v>#REF!</v>
          </cell>
          <cell r="N44" t="e">
            <v>#REF!</v>
          </cell>
        </row>
        <row r="45">
          <cell r="B45" t="str">
            <v>HOTELERAS</v>
          </cell>
          <cell r="C45">
            <v>2550</v>
          </cell>
          <cell r="E45">
            <v>2633</v>
          </cell>
          <cell r="G45">
            <v>3.2549019607843135E-2</v>
          </cell>
          <cell r="I45" t="str">
            <v>HOTELERAS</v>
          </cell>
          <cell r="J45">
            <v>2633</v>
          </cell>
          <cell r="L45" t="e">
            <v>#REF!</v>
          </cell>
          <cell r="N45" t="e">
            <v>#REF!</v>
          </cell>
        </row>
        <row r="46">
          <cell r="B46" t="str">
            <v>4 y 5 estrellas</v>
          </cell>
          <cell r="C46">
            <v>1097</v>
          </cell>
          <cell r="E46">
            <v>975</v>
          </cell>
          <cell r="F46">
            <v>0.37030003797949107</v>
          </cell>
          <cell r="G46">
            <v>-0.11121239744758432</v>
          </cell>
          <cell r="I46" t="str">
            <v>4 y 5 estrellas</v>
          </cell>
          <cell r="J46">
            <v>1097</v>
          </cell>
          <cell r="L46" t="e">
            <v>#REF!</v>
          </cell>
          <cell r="M46" t="e">
            <v>#REF!</v>
          </cell>
          <cell r="N46" t="e">
            <v>#REF!</v>
          </cell>
        </row>
        <row r="47">
          <cell r="B47" t="str">
            <v>3 estrellas</v>
          </cell>
          <cell r="C47">
            <v>802</v>
          </cell>
          <cell r="E47">
            <v>924</v>
          </cell>
          <cell r="F47">
            <v>0.3509304975313331</v>
          </cell>
          <cell r="G47">
            <v>0.15211970074812967</v>
          </cell>
          <cell r="I47" t="str">
            <v>3 estrellas</v>
          </cell>
          <cell r="J47">
            <v>802</v>
          </cell>
          <cell r="L47" t="e">
            <v>#REF!</v>
          </cell>
          <cell r="M47" t="e">
            <v>#REF!</v>
          </cell>
          <cell r="N47" t="e">
            <v>#REF!</v>
          </cell>
        </row>
        <row r="48">
          <cell r="B48" t="str">
            <v>2 estrellas</v>
          </cell>
          <cell r="C48">
            <v>485</v>
          </cell>
          <cell r="E48">
            <v>485</v>
          </cell>
          <cell r="F48">
            <v>0.18420053171287504</v>
          </cell>
          <cell r="G48">
            <v>0</v>
          </cell>
          <cell r="I48" t="str">
            <v>2 estrellas</v>
          </cell>
          <cell r="J48">
            <v>485</v>
          </cell>
          <cell r="L48" t="e">
            <v>#REF!</v>
          </cell>
          <cell r="M48" t="e">
            <v>#REF!</v>
          </cell>
          <cell r="N48" t="e">
            <v>#REF!</v>
          </cell>
        </row>
        <row r="49">
          <cell r="B49" t="str">
            <v>1 estrellas</v>
          </cell>
          <cell r="C49">
            <v>166</v>
          </cell>
          <cell r="E49">
            <v>249</v>
          </cell>
          <cell r="F49">
            <v>9.4568932776300796E-2</v>
          </cell>
          <cell r="G49">
            <v>0.5</v>
          </cell>
          <cell r="I49" t="str">
            <v>1 estrellas</v>
          </cell>
          <cell r="J49">
            <v>249</v>
          </cell>
          <cell r="L49" t="e">
            <v>#REF!</v>
          </cell>
          <cell r="M49" t="e">
            <v>#REF!</v>
          </cell>
          <cell r="N49" t="e">
            <v>#REF!</v>
          </cell>
        </row>
        <row r="55">
          <cell r="C55" t="str">
            <v>I semestre 2013</v>
          </cell>
          <cell r="E55" t="str">
            <v>I semestre 2014</v>
          </cell>
          <cell r="G55" t="str">
            <v>var. interanual</v>
          </cell>
          <cell r="J55" t="str">
            <v>II semestre 2013</v>
          </cell>
          <cell r="L55" t="str">
            <v>II semestre 2014</v>
          </cell>
          <cell r="N55" t="str">
            <v>var. interanual</v>
          </cell>
        </row>
        <row r="56">
          <cell r="B56" t="str">
            <v>TOTAL PLAZAS</v>
          </cell>
          <cell r="C56">
            <v>164252</v>
          </cell>
          <cell r="E56">
            <v>162089</v>
          </cell>
          <cell r="G56">
            <v>-1.316878942113338E-2</v>
          </cell>
          <cell r="I56" t="str">
            <v>TOTAL PLAZAS</v>
          </cell>
          <cell r="J56">
            <v>163645</v>
          </cell>
          <cell r="L56">
            <v>0</v>
          </cell>
          <cell r="N56">
            <v>-1</v>
          </cell>
        </row>
        <row r="57">
          <cell r="B57" t="str">
            <v>HOTELERAS</v>
          </cell>
          <cell r="C57">
            <v>88003</v>
          </cell>
          <cell r="E57">
            <v>90384</v>
          </cell>
          <cell r="G57">
            <v>2.7055895821733351E-2</v>
          </cell>
          <cell r="I57" t="str">
            <v>HOTELERAS</v>
          </cell>
          <cell r="J57">
            <v>89398</v>
          </cell>
          <cell r="L57">
            <v>0</v>
          </cell>
          <cell r="N57">
            <v>-1</v>
          </cell>
        </row>
        <row r="58">
          <cell r="B58" t="str">
            <v>5 estrellas</v>
          </cell>
          <cell r="C58">
            <v>14031</v>
          </cell>
          <cell r="E58">
            <v>13589</v>
          </cell>
          <cell r="F58">
            <v>8.3836657638704667E-2</v>
          </cell>
          <cell r="G58">
            <v>-3.1501674862803794E-2</v>
          </cell>
          <cell r="I58" t="str">
            <v>5 estrellas</v>
          </cell>
          <cell r="J58">
            <v>13495</v>
          </cell>
          <cell r="L58">
            <v>0</v>
          </cell>
          <cell r="M58" t="e">
            <v>#DIV/0!</v>
          </cell>
          <cell r="N58">
            <v>-1</v>
          </cell>
        </row>
        <row r="59">
          <cell r="B59" t="str">
            <v>4 estrellas</v>
          </cell>
          <cell r="C59">
            <v>52789</v>
          </cell>
          <cell r="E59">
            <v>54554</v>
          </cell>
          <cell r="F59">
            <v>0.33656818167796704</v>
          </cell>
          <cell r="G59">
            <v>3.3434995927181799E-2</v>
          </cell>
          <cell r="I59" t="str">
            <v>4 estrellas</v>
          </cell>
          <cell r="J59">
            <v>54566</v>
          </cell>
          <cell r="L59">
            <v>0</v>
          </cell>
          <cell r="M59" t="e">
            <v>#DIV/0!</v>
          </cell>
          <cell r="N59">
            <v>-1</v>
          </cell>
        </row>
        <row r="60">
          <cell r="B60" t="str">
            <v>3 estrellas</v>
          </cell>
          <cell r="C60">
            <v>17949</v>
          </cell>
          <cell r="E60">
            <v>18842</v>
          </cell>
          <cell r="F60">
            <v>0.11624477910283856</v>
          </cell>
          <cell r="G60">
            <v>4.9752075324530617E-2</v>
          </cell>
          <cell r="I60" t="str">
            <v>3 estrellas</v>
          </cell>
          <cell r="J60">
            <v>17983</v>
          </cell>
          <cell r="L60">
            <v>0</v>
          </cell>
          <cell r="M60" t="e">
            <v>#DIV/0!</v>
          </cell>
          <cell r="N60">
            <v>-1</v>
          </cell>
        </row>
        <row r="61">
          <cell r="B61" t="str">
            <v>2 estrellas</v>
          </cell>
          <cell r="C61">
            <v>2153</v>
          </cell>
          <cell r="E61">
            <v>2190</v>
          </cell>
          <cell r="F61">
            <v>1.3511095756035265E-2</v>
          </cell>
          <cell r="G61">
            <v>1.7185322805387832E-2</v>
          </cell>
          <cell r="I61" t="str">
            <v>2 estrellas</v>
          </cell>
          <cell r="J61">
            <v>2190</v>
          </cell>
          <cell r="L61">
            <v>0</v>
          </cell>
          <cell r="M61" t="e">
            <v>#DIV/0!</v>
          </cell>
          <cell r="N61">
            <v>-1</v>
          </cell>
        </row>
        <row r="62">
          <cell r="B62" t="str">
            <v>1 estrella</v>
          </cell>
          <cell r="C62">
            <v>1081</v>
          </cell>
          <cell r="E62">
            <v>1209</v>
          </cell>
          <cell r="F62">
            <v>7.4588651913454953E-3</v>
          </cell>
          <cell r="G62">
            <v>0.11840888066604996</v>
          </cell>
          <cell r="I62" t="str">
            <v>1 estrella</v>
          </cell>
          <cell r="J62">
            <v>1164</v>
          </cell>
          <cell r="L62">
            <v>0</v>
          </cell>
          <cell r="M62" t="e">
            <v>#DIV/0!</v>
          </cell>
          <cell r="N62">
            <v>-1</v>
          </cell>
        </row>
        <row r="63">
          <cell r="B63" t="str">
            <v>EXTRAHOTELERAS</v>
          </cell>
          <cell r="C63">
            <v>76249</v>
          </cell>
          <cell r="E63">
            <v>71705</v>
          </cell>
          <cell r="F63">
            <v>0.44238042063310895</v>
          </cell>
          <cell r="G63">
            <v>-5.959422418654671E-2</v>
          </cell>
          <cell r="I63" t="str">
            <v>EXTRAHOTELERAS</v>
          </cell>
          <cell r="J63">
            <v>74247</v>
          </cell>
          <cell r="L63">
            <v>0</v>
          </cell>
          <cell r="M63" t="e">
            <v>#DIV/0!</v>
          </cell>
          <cell r="N63">
            <v>-1</v>
          </cell>
        </row>
      </sheetData>
      <sheetData sheetId="31"/>
      <sheetData sheetId="32"/>
      <sheetData sheetId="33"/>
      <sheetData sheetId="34">
        <row r="6">
          <cell r="C6" t="str">
            <v>enero 2014</v>
          </cell>
        </row>
        <row r="7">
          <cell r="C7" t="str">
            <v>Total Plazas</v>
          </cell>
          <cell r="D7" t="str">
            <v>Hoteleras</v>
          </cell>
          <cell r="E7" t="str">
            <v>Apartamentos</v>
          </cell>
          <cell r="F7" t="str">
            <v>Hoteles Rurales</v>
          </cell>
          <cell r="G7" t="str">
            <v>Casas Rurales</v>
          </cell>
        </row>
        <row r="39">
          <cell r="C39">
            <v>132394</v>
          </cell>
          <cell r="D39">
            <v>81892</v>
          </cell>
          <cell r="E39">
            <v>49070</v>
          </cell>
          <cell r="F39">
            <v>541</v>
          </cell>
          <cell r="G39">
            <v>891</v>
          </cell>
        </row>
      </sheetData>
      <sheetData sheetId="35"/>
      <sheetData sheetId="36"/>
      <sheetData sheetId="37"/>
      <sheetData sheetId="38">
        <row r="6">
          <cell r="C6" t="str">
            <v>enero 2014</v>
          </cell>
          <cell r="G6" t="str">
            <v>enero 2014</v>
          </cell>
        </row>
        <row r="8">
          <cell r="B8" t="str">
            <v>Hoteleras</v>
          </cell>
          <cell r="D8">
            <v>0.70638107034553455</v>
          </cell>
          <cell r="F8" t="str">
            <v>Hoteleras</v>
          </cell>
          <cell r="H8">
            <v>0.42170451944352605</v>
          </cell>
        </row>
        <row r="17">
          <cell r="B17" t="str">
            <v>Apartamentos</v>
          </cell>
          <cell r="D17">
            <v>0.29285012599837695</v>
          </cell>
          <cell r="F17" t="str">
            <v>Apartamentos</v>
          </cell>
          <cell r="H17">
            <v>0.57778682062107378</v>
          </cell>
        </row>
        <row r="26">
          <cell r="B26" t="str">
            <v>Hotel Rural</v>
          </cell>
          <cell r="D26">
            <v>4.6982445649852646E-4</v>
          </cell>
          <cell r="F26" t="str">
            <v>Hotel Rural</v>
          </cell>
          <cell r="H26">
            <v>0</v>
          </cell>
        </row>
        <row r="29">
          <cell r="B29" t="str">
            <v>Casa Rural</v>
          </cell>
          <cell r="D29">
            <v>2.9897919958997139E-4</v>
          </cell>
          <cell r="F29" t="str">
            <v>Casa Rural</v>
          </cell>
          <cell r="H29">
            <v>5.0865993540018825E-4</v>
          </cell>
        </row>
        <row r="38">
          <cell r="C38" t="str">
            <v>enero 2014</v>
          </cell>
          <cell r="G38" t="str">
            <v>enero 2014</v>
          </cell>
        </row>
        <row r="40">
          <cell r="B40" t="str">
            <v>Hoteleras</v>
          </cell>
          <cell r="D40">
            <v>0.73540618091161392</v>
          </cell>
          <cell r="F40" t="str">
            <v>Hoteleras</v>
          </cell>
          <cell r="H40">
            <v>0.99342585829072316</v>
          </cell>
        </row>
        <row r="49">
          <cell r="B49" t="str">
            <v>Apartamentos</v>
          </cell>
          <cell r="D49">
            <v>0.26459381908838608</v>
          </cell>
          <cell r="F49" t="str">
            <v>Apartamentos</v>
          </cell>
          <cell r="H49">
            <v>3.6523009495982471E-3</v>
          </cell>
        </row>
        <row r="58">
          <cell r="B58" t="str">
            <v>Hotel Rural</v>
          </cell>
          <cell r="D58">
            <v>0</v>
          </cell>
          <cell r="F58" t="str">
            <v>Hotel Rural</v>
          </cell>
          <cell r="H58">
            <v>0</v>
          </cell>
        </row>
        <row r="61">
          <cell r="B61" t="str">
            <v>Casa Rural</v>
          </cell>
          <cell r="D61">
            <v>0</v>
          </cell>
          <cell r="F61" t="str">
            <v>Casa Rural</v>
          </cell>
          <cell r="H61">
            <v>2.9218407596785976E-3</v>
          </cell>
        </row>
      </sheetData>
      <sheetData sheetId="39"/>
      <sheetData sheetId="40">
        <row r="25">
          <cell r="A25" t="str">
            <v>TOTAL</v>
          </cell>
          <cell r="B25" t="str">
            <v>Total</v>
          </cell>
          <cell r="D25" t="str">
            <v>TOTAL</v>
          </cell>
          <cell r="E25" t="str">
            <v>Total</v>
          </cell>
        </row>
        <row r="26">
          <cell r="B26" t="str">
            <v>Hotelera</v>
          </cell>
          <cell r="E26" t="str">
            <v>Hotelera</v>
          </cell>
        </row>
        <row r="27">
          <cell r="B27" t="str">
            <v>Extrahotelera</v>
          </cell>
          <cell r="E27" t="str">
            <v>Extrahotelera</v>
          </cell>
        </row>
        <row r="28">
          <cell r="A28" t="str">
            <v>ZONA 1</v>
          </cell>
          <cell r="B28" t="str">
            <v>Total</v>
          </cell>
          <cell r="D28" t="str">
            <v>ADEJE</v>
          </cell>
          <cell r="E28" t="str">
            <v>Total</v>
          </cell>
        </row>
        <row r="29">
          <cell r="B29" t="str">
            <v>Hotelera</v>
          </cell>
          <cell r="E29" t="str">
            <v>Hotelera</v>
          </cell>
        </row>
        <row r="30">
          <cell r="B30" t="str">
            <v>Extrahotelera</v>
          </cell>
          <cell r="E30" t="str">
            <v>Extrahotelera</v>
          </cell>
        </row>
        <row r="31">
          <cell r="A31" t="str">
            <v>ZONA 2</v>
          </cell>
          <cell r="B31" t="str">
            <v>Total</v>
          </cell>
          <cell r="D31" t="str">
            <v>ARONA</v>
          </cell>
          <cell r="E31" t="str">
            <v>Total</v>
          </cell>
        </row>
        <row r="32">
          <cell r="B32" t="str">
            <v>Hotelera</v>
          </cell>
          <cell r="E32" t="str">
            <v>Hotelera</v>
          </cell>
        </row>
        <row r="33">
          <cell r="B33" t="str">
            <v>Extrahotelera</v>
          </cell>
          <cell r="E33" t="str">
            <v>Extrahotelera</v>
          </cell>
        </row>
        <row r="34">
          <cell r="A34" t="str">
            <v>ZONA 3</v>
          </cell>
          <cell r="B34" t="str">
            <v>Total</v>
          </cell>
          <cell r="D34" t="str">
            <v>PUERTO DE LA CRUZ</v>
          </cell>
          <cell r="E34" t="str">
            <v>Total</v>
          </cell>
        </row>
        <row r="35">
          <cell r="B35" t="str">
            <v>Hotelera</v>
          </cell>
          <cell r="E35" t="str">
            <v>Hotelera</v>
          </cell>
        </row>
        <row r="36">
          <cell r="B36" t="str">
            <v>Extrahotelera</v>
          </cell>
          <cell r="E36" t="str">
            <v>Extrahotelera</v>
          </cell>
        </row>
        <row r="37">
          <cell r="A37" t="str">
            <v>PUERTO DE LA CRUZ</v>
          </cell>
          <cell r="B37" t="str">
            <v>Total</v>
          </cell>
          <cell r="D37" t="str">
            <v>SANTA CRUZ</v>
          </cell>
          <cell r="E37" t="str">
            <v>Total</v>
          </cell>
        </row>
        <row r="38">
          <cell r="B38" t="str">
            <v>Hotelera</v>
          </cell>
          <cell r="E38" t="str">
            <v>Hotelera</v>
          </cell>
        </row>
        <row r="39">
          <cell r="B39" t="str">
            <v>Extrahotelera</v>
          </cell>
          <cell r="E39" t="str">
            <v>Extrahotelera</v>
          </cell>
        </row>
        <row r="40">
          <cell r="A40" t="str">
            <v>ZONA 4</v>
          </cell>
          <cell r="B40" t="str">
            <v>Total</v>
          </cell>
        </row>
        <row r="41">
          <cell r="B41" t="str">
            <v>Hotelera</v>
          </cell>
        </row>
        <row r="42">
          <cell r="B42" t="str">
            <v>Extrahotelera</v>
          </cell>
        </row>
        <row r="43">
          <cell r="A43" t="str">
            <v>ADEJE</v>
          </cell>
          <cell r="B43" t="str">
            <v>Total</v>
          </cell>
        </row>
        <row r="44">
          <cell r="B44" t="str">
            <v>Hotelera</v>
          </cell>
        </row>
        <row r="45">
          <cell r="B45" t="str">
            <v>Extrahotelera</v>
          </cell>
        </row>
        <row r="46">
          <cell r="A46" t="str">
            <v>ARONA</v>
          </cell>
          <cell r="B46" t="str">
            <v>Total</v>
          </cell>
        </row>
        <row r="47">
          <cell r="B47" t="str">
            <v>Hotelera</v>
          </cell>
        </row>
        <row r="48">
          <cell r="B48" t="str">
            <v>Extrahotelera</v>
          </cell>
        </row>
      </sheetData>
      <sheetData sheetId="41">
        <row r="2">
          <cell r="A2" t="str">
            <v>enero 2014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GRAFICA MONOGRAFICO MERCADOS"/>
      <sheetName val="Tabla dinamica islas ext"/>
      <sheetName val="Tabla dinamica islas españoles"/>
      <sheetName val="ACTUALIZACIONES"/>
      <sheetName val="Hoja4"/>
      <sheetName val="Tabla dinanica invierno"/>
      <sheetName val="Formato de tabla meses y acumul"/>
      <sheetName val="Formato de tabla invierno"/>
      <sheetName val="tabla dinamica llegadas y salid"/>
      <sheetName val="Formato de tabla lleg y salidas"/>
      <sheetName val="enero"/>
      <sheetName val="febrero"/>
      <sheetName val="febrero acumulado"/>
      <sheetName val="marzo"/>
      <sheetName val="marzo acumulado"/>
      <sheetName val="abril"/>
      <sheetName val="Abril acumulado"/>
      <sheetName val="invierno corto"/>
      <sheetName val="mayo"/>
      <sheetName val="mayo acumulado"/>
      <sheetName val="junio"/>
      <sheetName val="junio acumulado"/>
      <sheetName val="julio"/>
      <sheetName val="julio acumulado"/>
      <sheetName val="Junio - julio"/>
      <sheetName val="agosto"/>
      <sheetName val="agosto acumulado"/>
      <sheetName val="verano corto"/>
      <sheetName val="septiembre"/>
      <sheetName val="septiembre acumulado"/>
      <sheetName val="verano"/>
      <sheetName val="octubre"/>
      <sheetName val="octubre acumulado"/>
      <sheetName val="noviembre"/>
      <sheetName val="noviembre acumulado"/>
      <sheetName val="diciembre "/>
      <sheetName val="diciembre acumulado"/>
      <sheetName val="invierno"/>
      <sheetName val="año 2009"/>
      <sheetName val="Entrada Turistas para gráficas"/>
      <sheetName val="GRAFICA NACIONALIDADES POR ISLA"/>
      <sheetName val="congreso TdT 2010"/>
      <sheetName val="Entrada Turistas para gráfi (a)"/>
      <sheetName val="GRAFICA NACIONALIDADES POR  (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V9" t="str">
            <v>Total</v>
          </cell>
          <cell r="W9">
            <v>119379</v>
          </cell>
          <cell r="X9">
            <v>37475</v>
          </cell>
          <cell r="Y9">
            <v>37827</v>
          </cell>
          <cell r="Z9">
            <v>44077</v>
          </cell>
        </row>
        <row r="10">
          <cell r="V10" t="str">
            <v>GRAN CANARIA</v>
          </cell>
          <cell r="W10">
            <v>59319</v>
          </cell>
          <cell r="X10">
            <v>19076</v>
          </cell>
          <cell r="Y10">
            <v>18760</v>
          </cell>
          <cell r="Z10">
            <v>21483</v>
          </cell>
        </row>
        <row r="11">
          <cell r="V11" t="str">
            <v>MADRID /BARAJAS</v>
          </cell>
          <cell r="W11">
            <v>33826</v>
          </cell>
          <cell r="X11">
            <v>10178</v>
          </cell>
          <cell r="Y11">
            <v>10916</v>
          </cell>
          <cell r="Z11">
            <v>12732</v>
          </cell>
        </row>
        <row r="12">
          <cell r="V12" t="str">
            <v>TENERIFE NORTE/ LOS RODEOS</v>
          </cell>
          <cell r="W12">
            <v>16361</v>
          </cell>
          <cell r="X12">
            <v>5041</v>
          </cell>
          <cell r="Y12">
            <v>5259</v>
          </cell>
          <cell r="Z12">
            <v>6061</v>
          </cell>
        </row>
        <row r="13">
          <cell r="V13" t="str">
            <v>LANZAROTE</v>
          </cell>
          <cell r="W13">
            <v>4932</v>
          </cell>
          <cell r="X13">
            <v>1651</v>
          </cell>
          <cell r="Y13">
            <v>1742</v>
          </cell>
          <cell r="Z13">
            <v>1539</v>
          </cell>
        </row>
        <row r="14">
          <cell r="V14" t="str">
            <v>TENERIFE SUR/ REINA SOFIA</v>
          </cell>
          <cell r="W14">
            <v>1669</v>
          </cell>
          <cell r="X14">
            <v>458</v>
          </cell>
          <cell r="Y14">
            <v>305</v>
          </cell>
          <cell r="Z14">
            <v>906</v>
          </cell>
        </row>
        <row r="15">
          <cell r="V15" t="str">
            <v>SANTIAGO DE COMPOSTELA</v>
          </cell>
          <cell r="W15">
            <v>1655</v>
          </cell>
          <cell r="X15">
            <v>745</v>
          </cell>
          <cell r="Y15">
            <v>336</v>
          </cell>
          <cell r="Z15">
            <v>574</v>
          </cell>
        </row>
        <row r="16">
          <cell r="V16" t="str">
            <v>BILBAO</v>
          </cell>
          <cell r="W16">
            <v>980</v>
          </cell>
          <cell r="X16">
            <v>118</v>
          </cell>
          <cell r="Y16">
            <v>402</v>
          </cell>
          <cell r="Z16">
            <v>460</v>
          </cell>
        </row>
        <row r="17">
          <cell r="V17" t="str">
            <v>FUERTEVENTURA</v>
          </cell>
          <cell r="W17">
            <v>183</v>
          </cell>
          <cell r="X17">
            <v>0</v>
          </cell>
          <cell r="Y17">
            <v>0</v>
          </cell>
          <cell r="Z17">
            <v>183</v>
          </cell>
        </row>
        <row r="18">
          <cell r="V18" t="str">
            <v>EL HIERRO / VALVERDE</v>
          </cell>
          <cell r="W18">
            <v>177</v>
          </cell>
          <cell r="X18">
            <v>105</v>
          </cell>
          <cell r="Y18">
            <v>36</v>
          </cell>
          <cell r="Z18">
            <v>36</v>
          </cell>
        </row>
        <row r="19">
          <cell r="V19" t="str">
            <v>SEVILLA</v>
          </cell>
          <cell r="W19">
            <v>103</v>
          </cell>
          <cell r="X19">
            <v>103</v>
          </cell>
          <cell r="Y19">
            <v>0</v>
          </cell>
          <cell r="Z19">
            <v>0</v>
          </cell>
        </row>
        <row r="20">
          <cell r="V20" t="str">
            <v>MALAGA</v>
          </cell>
          <cell r="W20">
            <v>72</v>
          </cell>
          <cell r="X20">
            <v>0</v>
          </cell>
          <cell r="Y20">
            <v>36</v>
          </cell>
          <cell r="Z20">
            <v>36</v>
          </cell>
        </row>
        <row r="21">
          <cell r="V21" t="str">
            <v>BARCELONA</v>
          </cell>
          <cell r="W21">
            <v>55</v>
          </cell>
          <cell r="X21">
            <v>0</v>
          </cell>
          <cell r="Y21">
            <v>0</v>
          </cell>
          <cell r="Z21">
            <v>55</v>
          </cell>
        </row>
        <row r="22">
          <cell r="V22" t="str">
            <v>LA GOMERA</v>
          </cell>
          <cell r="W22">
            <v>35</v>
          </cell>
          <cell r="X22">
            <v>0</v>
          </cell>
          <cell r="Y22">
            <v>35</v>
          </cell>
          <cell r="Z22">
            <v>0</v>
          </cell>
        </row>
        <row r="23">
          <cell r="V23" t="str">
            <v>MURCIA/ SAN JAVIER</v>
          </cell>
          <cell r="W23">
            <v>12</v>
          </cell>
          <cell r="X23">
            <v>0</v>
          </cell>
          <cell r="Y23">
            <v>0</v>
          </cell>
          <cell r="Z23">
            <v>12</v>
          </cell>
        </row>
        <row r="24"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46">
          <cell r="V46" t="str">
            <v>Total</v>
          </cell>
          <cell r="W46">
            <v>456857</v>
          </cell>
          <cell r="X46">
            <v>144724</v>
          </cell>
          <cell r="Y46">
            <v>146682</v>
          </cell>
          <cell r="Z46">
            <v>165451</v>
          </cell>
        </row>
        <row r="47">
          <cell r="V47" t="str">
            <v>MADRID /BARAJAS</v>
          </cell>
          <cell r="W47">
            <v>161438</v>
          </cell>
          <cell r="X47">
            <v>49270</v>
          </cell>
          <cell r="Y47">
            <v>54800</v>
          </cell>
          <cell r="Z47">
            <v>57368</v>
          </cell>
        </row>
        <row r="48">
          <cell r="V48" t="str">
            <v>TENERIFE NORTE/ LOS RODEOS</v>
          </cell>
          <cell r="W48">
            <v>83131</v>
          </cell>
          <cell r="X48">
            <v>24919</v>
          </cell>
          <cell r="Y48">
            <v>26172</v>
          </cell>
          <cell r="Z48">
            <v>32040</v>
          </cell>
        </row>
        <row r="49">
          <cell r="V49" t="str">
            <v>LANZAROTE</v>
          </cell>
          <cell r="W49">
            <v>62252</v>
          </cell>
          <cell r="X49">
            <v>20099</v>
          </cell>
          <cell r="Y49">
            <v>19442</v>
          </cell>
          <cell r="Z49">
            <v>22711</v>
          </cell>
        </row>
        <row r="50">
          <cell r="V50" t="str">
            <v>FUERTEVENTURA</v>
          </cell>
          <cell r="W50">
            <v>59979</v>
          </cell>
          <cell r="X50">
            <v>19658</v>
          </cell>
          <cell r="Y50">
            <v>18907</v>
          </cell>
          <cell r="Z50">
            <v>21414</v>
          </cell>
        </row>
        <row r="51">
          <cell r="V51" t="str">
            <v>BARCELONA</v>
          </cell>
          <cell r="W51">
            <v>29674</v>
          </cell>
          <cell r="X51">
            <v>9686</v>
          </cell>
          <cell r="Y51">
            <v>9388</v>
          </cell>
          <cell r="Z51">
            <v>10600</v>
          </cell>
        </row>
        <row r="52">
          <cell r="V52" t="str">
            <v>SEVILLA</v>
          </cell>
          <cell r="W52">
            <v>15171</v>
          </cell>
          <cell r="X52">
            <v>4919</v>
          </cell>
          <cell r="Y52">
            <v>4545</v>
          </cell>
          <cell r="Z52">
            <v>5707</v>
          </cell>
        </row>
        <row r="53">
          <cell r="V53" t="str">
            <v>LA PALMA /STA.CRUZ DE LA PALMA</v>
          </cell>
          <cell r="W53">
            <v>12335</v>
          </cell>
          <cell r="X53">
            <v>4062</v>
          </cell>
          <cell r="Y53">
            <v>3993</v>
          </cell>
          <cell r="Z53">
            <v>4280</v>
          </cell>
        </row>
        <row r="54">
          <cell r="V54" t="str">
            <v>TENERIFE SUR/ REINA SOFIA</v>
          </cell>
          <cell r="W54">
            <v>11575</v>
          </cell>
          <cell r="X54">
            <v>3707</v>
          </cell>
          <cell r="Y54">
            <v>3492</v>
          </cell>
          <cell r="Z54">
            <v>4376</v>
          </cell>
        </row>
        <row r="55">
          <cell r="V55" t="str">
            <v>SANTIAGO DE COMPOSTELA</v>
          </cell>
          <cell r="W55">
            <v>7264</v>
          </cell>
          <cell r="X55">
            <v>2894</v>
          </cell>
          <cell r="Y55">
            <v>2329</v>
          </cell>
          <cell r="Z55">
            <v>2041</v>
          </cell>
        </row>
        <row r="56">
          <cell r="V56" t="str">
            <v>BILBAO</v>
          </cell>
          <cell r="W56">
            <v>4589</v>
          </cell>
          <cell r="X56">
            <v>1590</v>
          </cell>
          <cell r="Y56">
            <v>1016</v>
          </cell>
          <cell r="Z56">
            <v>1983</v>
          </cell>
        </row>
        <row r="57">
          <cell r="V57" t="str">
            <v>EL HIERRO / VALVERDE</v>
          </cell>
          <cell r="W57">
            <v>2438</v>
          </cell>
          <cell r="X57">
            <v>850</v>
          </cell>
          <cell r="Y57">
            <v>775</v>
          </cell>
          <cell r="Z57">
            <v>813</v>
          </cell>
        </row>
        <row r="58">
          <cell r="V58" t="str">
            <v>MALAGA</v>
          </cell>
          <cell r="W58">
            <v>2173</v>
          </cell>
          <cell r="X58">
            <v>1006</v>
          </cell>
          <cell r="Y58">
            <v>474</v>
          </cell>
          <cell r="Z58">
            <v>693</v>
          </cell>
        </row>
        <row r="59">
          <cell r="V59" t="str">
            <v>LA GOMERA</v>
          </cell>
          <cell r="W59">
            <v>1137</v>
          </cell>
          <cell r="X59">
            <v>510</v>
          </cell>
          <cell r="Y59">
            <v>600</v>
          </cell>
          <cell r="Z59">
            <v>27</v>
          </cell>
        </row>
        <row r="60">
          <cell r="V60" t="str">
            <v>SANTANDER</v>
          </cell>
          <cell r="W60">
            <v>893</v>
          </cell>
          <cell r="X60">
            <v>319</v>
          </cell>
          <cell r="Y60">
            <v>293</v>
          </cell>
          <cell r="Z60">
            <v>281</v>
          </cell>
        </row>
        <row r="61">
          <cell r="V61" t="str">
            <v>VALENCIA</v>
          </cell>
          <cell r="W61">
            <v>667</v>
          </cell>
          <cell r="X61">
            <v>357</v>
          </cell>
          <cell r="Y61">
            <v>133</v>
          </cell>
          <cell r="Z61">
            <v>177</v>
          </cell>
        </row>
        <row r="62">
          <cell r="V62" t="str">
            <v>ALICANTE</v>
          </cell>
          <cell r="W62">
            <v>589</v>
          </cell>
          <cell r="X62">
            <v>292</v>
          </cell>
          <cell r="Y62">
            <v>139</v>
          </cell>
          <cell r="Z62">
            <v>158</v>
          </cell>
        </row>
        <row r="63">
          <cell r="V63" t="str">
            <v>CIUDAD REAL</v>
          </cell>
          <cell r="W63">
            <v>427</v>
          </cell>
          <cell r="X63">
            <v>144</v>
          </cell>
          <cell r="Y63">
            <v>169</v>
          </cell>
          <cell r="Z63">
            <v>114</v>
          </cell>
        </row>
        <row r="64">
          <cell r="V64" t="str">
            <v>VALLADOLID</v>
          </cell>
          <cell r="W64">
            <v>333</v>
          </cell>
          <cell r="X64">
            <v>0</v>
          </cell>
          <cell r="Y64">
            <v>0</v>
          </cell>
          <cell r="Z64">
            <v>333</v>
          </cell>
        </row>
        <row r="65">
          <cell r="V65" t="str">
            <v>F.G.L. GRANADA - JAEN</v>
          </cell>
          <cell r="W65">
            <v>291</v>
          </cell>
          <cell r="X65">
            <v>291</v>
          </cell>
          <cell r="Y65">
            <v>0</v>
          </cell>
          <cell r="Z65">
            <v>0</v>
          </cell>
        </row>
        <row r="66">
          <cell r="V66" t="str">
            <v>HUESCA - PIRINEOS</v>
          </cell>
          <cell r="W66">
            <v>224</v>
          </cell>
          <cell r="X66">
            <v>0</v>
          </cell>
          <cell r="Y66">
            <v>0</v>
          </cell>
          <cell r="Z66">
            <v>224</v>
          </cell>
        </row>
        <row r="67">
          <cell r="V67" t="str">
            <v>GRAN CANARIA</v>
          </cell>
          <cell r="W67">
            <v>112</v>
          </cell>
          <cell r="X67">
            <v>97</v>
          </cell>
          <cell r="Y67">
            <v>15</v>
          </cell>
          <cell r="Z67">
            <v>0</v>
          </cell>
        </row>
        <row r="68">
          <cell r="V68" t="str">
            <v>JEREZ DE LA FRONTERA/ LA PARRA</v>
          </cell>
          <cell r="W68">
            <v>111</v>
          </cell>
          <cell r="X68">
            <v>0</v>
          </cell>
          <cell r="Y68">
            <v>0</v>
          </cell>
          <cell r="Z68">
            <v>111</v>
          </cell>
        </row>
        <row r="69">
          <cell r="V69" t="str">
            <v>PALMA DE MALLORCA</v>
          </cell>
          <cell r="W69">
            <v>52</v>
          </cell>
          <cell r="X69">
            <v>52</v>
          </cell>
          <cell r="Y69">
            <v>0</v>
          </cell>
          <cell r="Z69">
            <v>0</v>
          </cell>
        </row>
        <row r="70">
          <cell r="V70" t="str">
            <v>MADRID/CUATRO VIENTOS</v>
          </cell>
          <cell r="W70">
            <v>2</v>
          </cell>
          <cell r="X70">
            <v>2</v>
          </cell>
          <cell r="Y70">
            <v>0</v>
          </cell>
          <cell r="Z70">
            <v>0</v>
          </cell>
        </row>
        <row r="85">
          <cell r="V85" t="str">
            <v>Total</v>
          </cell>
          <cell r="W85">
            <v>84118</v>
          </cell>
          <cell r="X85">
            <v>26108</v>
          </cell>
          <cell r="Y85">
            <v>28241</v>
          </cell>
          <cell r="Z85">
            <v>29769</v>
          </cell>
        </row>
        <row r="86">
          <cell r="V86" t="str">
            <v>TENERIFE NORTE/ LOS RODEOS</v>
          </cell>
          <cell r="W86">
            <v>64634</v>
          </cell>
          <cell r="X86">
            <v>19554</v>
          </cell>
          <cell r="Y86">
            <v>22087</v>
          </cell>
          <cell r="Z86">
            <v>22993</v>
          </cell>
        </row>
        <row r="87">
          <cell r="V87" t="str">
            <v>GRAN CANARIA</v>
          </cell>
          <cell r="W87">
            <v>12003</v>
          </cell>
          <cell r="X87">
            <v>3762</v>
          </cell>
          <cell r="Y87">
            <v>4184</v>
          </cell>
          <cell r="Z87">
            <v>4057</v>
          </cell>
        </row>
        <row r="88">
          <cell r="V88" t="str">
            <v>MADRID /BARAJAS</v>
          </cell>
          <cell r="W88">
            <v>5624</v>
          </cell>
          <cell r="X88">
            <v>1767</v>
          </cell>
          <cell r="Y88">
            <v>1776</v>
          </cell>
          <cell r="Z88">
            <v>2081</v>
          </cell>
        </row>
        <row r="89">
          <cell r="V89" t="str">
            <v>LANZAROTE</v>
          </cell>
          <cell r="W89">
            <v>964</v>
          </cell>
          <cell r="X89">
            <v>444</v>
          </cell>
          <cell r="Y89">
            <v>74</v>
          </cell>
          <cell r="Z89">
            <v>446</v>
          </cell>
        </row>
        <row r="90">
          <cell r="V90" t="str">
            <v>FUERTEVENTURA</v>
          </cell>
          <cell r="W90">
            <v>534</v>
          </cell>
          <cell r="X90">
            <v>422</v>
          </cell>
          <cell r="Y90">
            <v>112</v>
          </cell>
          <cell r="Z90">
            <v>0</v>
          </cell>
        </row>
        <row r="91">
          <cell r="V91" t="str">
            <v>TENERIFE SUR/ REINA SOFIA</v>
          </cell>
          <cell r="W91">
            <v>200</v>
          </cell>
          <cell r="X91">
            <v>0</v>
          </cell>
          <cell r="Y91">
            <v>8</v>
          </cell>
          <cell r="Z91">
            <v>192</v>
          </cell>
        </row>
        <row r="92">
          <cell r="V92" t="str">
            <v>LA PALMA /STA.CRUZ DE LA PALMA</v>
          </cell>
          <cell r="W92">
            <v>124</v>
          </cell>
          <cell r="X92">
            <v>124</v>
          </cell>
          <cell r="Y92">
            <v>0</v>
          </cell>
          <cell r="Z92">
            <v>0</v>
          </cell>
        </row>
        <row r="93">
          <cell r="V93" t="str">
            <v>SEVILLA</v>
          </cell>
          <cell r="W93">
            <v>35</v>
          </cell>
          <cell r="X93">
            <v>35</v>
          </cell>
          <cell r="Y93">
            <v>0</v>
          </cell>
          <cell r="Z93">
            <v>0</v>
          </cell>
        </row>
        <row r="108">
          <cell r="V108" t="str">
            <v>Total</v>
          </cell>
          <cell r="W108">
            <v>161444</v>
          </cell>
          <cell r="X108">
            <v>51402</v>
          </cell>
          <cell r="Y108">
            <v>51425</v>
          </cell>
          <cell r="Z108">
            <v>58617</v>
          </cell>
        </row>
        <row r="109">
          <cell r="V109" t="str">
            <v>GRAN CANARIA</v>
          </cell>
          <cell r="W109">
            <v>58730</v>
          </cell>
          <cell r="X109">
            <v>18937</v>
          </cell>
          <cell r="Y109">
            <v>18583</v>
          </cell>
          <cell r="Z109">
            <v>21210</v>
          </cell>
        </row>
        <row r="110">
          <cell r="V110" t="str">
            <v>MADRID /BARAJAS</v>
          </cell>
          <cell r="W110">
            <v>44428</v>
          </cell>
          <cell r="X110">
            <v>14011</v>
          </cell>
          <cell r="Y110">
            <v>14284</v>
          </cell>
          <cell r="Z110">
            <v>16133</v>
          </cell>
        </row>
        <row r="111">
          <cell r="V111" t="str">
            <v>TENERIFE NORTE/ LOS RODEOS</v>
          </cell>
          <cell r="W111">
            <v>24738</v>
          </cell>
          <cell r="X111">
            <v>7505</v>
          </cell>
          <cell r="Y111">
            <v>8154</v>
          </cell>
          <cell r="Z111">
            <v>9079</v>
          </cell>
        </row>
        <row r="112">
          <cell r="V112" t="str">
            <v>BARCELONA</v>
          </cell>
          <cell r="W112">
            <v>15042</v>
          </cell>
          <cell r="X112">
            <v>5045</v>
          </cell>
          <cell r="Y112">
            <v>4746</v>
          </cell>
          <cell r="Z112">
            <v>5251</v>
          </cell>
        </row>
        <row r="113">
          <cell r="V113" t="str">
            <v>BILBAO</v>
          </cell>
          <cell r="W113">
            <v>8513</v>
          </cell>
          <cell r="X113">
            <v>2541</v>
          </cell>
          <cell r="Y113">
            <v>2513</v>
          </cell>
          <cell r="Z113">
            <v>3459</v>
          </cell>
        </row>
        <row r="114">
          <cell r="V114" t="str">
            <v>ASTURIAS</v>
          </cell>
          <cell r="W114">
            <v>3503</v>
          </cell>
          <cell r="X114">
            <v>1005</v>
          </cell>
          <cell r="Y114">
            <v>1158</v>
          </cell>
          <cell r="Z114">
            <v>1340</v>
          </cell>
        </row>
        <row r="115">
          <cell r="V115" t="str">
            <v>SEVILLA</v>
          </cell>
          <cell r="W115">
            <v>1893</v>
          </cell>
          <cell r="X115">
            <v>622</v>
          </cell>
          <cell r="Y115">
            <v>625</v>
          </cell>
          <cell r="Z115">
            <v>646</v>
          </cell>
        </row>
        <row r="116">
          <cell r="V116" t="str">
            <v>SANTIAGO DE COMPOSTELA</v>
          </cell>
          <cell r="W116">
            <v>1472</v>
          </cell>
          <cell r="X116">
            <v>851</v>
          </cell>
          <cell r="Y116">
            <v>621</v>
          </cell>
          <cell r="Z116">
            <v>0</v>
          </cell>
        </row>
        <row r="117">
          <cell r="V117" t="str">
            <v>ZARAGOZA</v>
          </cell>
          <cell r="W117">
            <v>876</v>
          </cell>
          <cell r="X117">
            <v>294</v>
          </cell>
          <cell r="Y117">
            <v>259</v>
          </cell>
          <cell r="Z117">
            <v>323</v>
          </cell>
        </row>
        <row r="118">
          <cell r="V118" t="str">
            <v>TENERIFE SUR/ REINA SOFIA</v>
          </cell>
          <cell r="W118">
            <v>747</v>
          </cell>
          <cell r="X118">
            <v>191</v>
          </cell>
          <cell r="Y118">
            <v>213</v>
          </cell>
          <cell r="Z118">
            <v>343</v>
          </cell>
        </row>
        <row r="119">
          <cell r="V119" t="str">
            <v>VALENCIA</v>
          </cell>
          <cell r="W119">
            <v>630</v>
          </cell>
          <cell r="X119">
            <v>100</v>
          </cell>
          <cell r="Y119">
            <v>121</v>
          </cell>
          <cell r="Z119">
            <v>409</v>
          </cell>
        </row>
        <row r="120">
          <cell r="V120" t="str">
            <v>VIGO</v>
          </cell>
          <cell r="W120">
            <v>518</v>
          </cell>
          <cell r="X120">
            <v>109</v>
          </cell>
          <cell r="Y120">
            <v>142</v>
          </cell>
          <cell r="Z120">
            <v>267</v>
          </cell>
        </row>
        <row r="121">
          <cell r="V121" t="str">
            <v>MALAGA</v>
          </cell>
          <cell r="W121">
            <v>191</v>
          </cell>
          <cell r="X121">
            <v>191</v>
          </cell>
          <cell r="Y121">
            <v>0</v>
          </cell>
          <cell r="Z121">
            <v>0</v>
          </cell>
        </row>
        <row r="122">
          <cell r="V122" t="str">
            <v>ALICANTE</v>
          </cell>
          <cell r="W122">
            <v>154</v>
          </cell>
          <cell r="X122">
            <v>0</v>
          </cell>
          <cell r="Y122">
            <v>0</v>
          </cell>
          <cell r="Z122">
            <v>154</v>
          </cell>
        </row>
        <row r="123">
          <cell r="V123" t="str">
            <v>MADRID /TORREJON</v>
          </cell>
          <cell r="W123">
            <v>6</v>
          </cell>
          <cell r="X123">
            <v>0</v>
          </cell>
          <cell r="Y123">
            <v>6</v>
          </cell>
          <cell r="Z123">
            <v>0</v>
          </cell>
        </row>
        <row r="124">
          <cell r="V124" t="str">
            <v>EL BERRIEL (GRAN CANARIA)</v>
          </cell>
          <cell r="W124">
            <v>2</v>
          </cell>
          <cell r="X124">
            <v>0</v>
          </cell>
          <cell r="Y124">
            <v>0</v>
          </cell>
          <cell r="Z124">
            <v>2</v>
          </cell>
        </row>
        <row r="125">
          <cell r="V125" t="str">
            <v>GIRONA</v>
          </cell>
          <cell r="W125">
            <v>1</v>
          </cell>
          <cell r="X125">
            <v>0</v>
          </cell>
          <cell r="Y125">
            <v>0</v>
          </cell>
          <cell r="Z125">
            <v>1</v>
          </cell>
        </row>
        <row r="126"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38">
          <cell r="V138" t="str">
            <v>Total</v>
          </cell>
          <cell r="W138">
            <v>419990</v>
          </cell>
          <cell r="X138">
            <v>129910</v>
          </cell>
          <cell r="Y138">
            <v>139040</v>
          </cell>
          <cell r="Z138">
            <v>151040</v>
          </cell>
        </row>
        <row r="139">
          <cell r="V139" t="str">
            <v>MADRID /BARAJAS</v>
          </cell>
          <cell r="W139">
            <v>134825</v>
          </cell>
          <cell r="X139">
            <v>39703</v>
          </cell>
          <cell r="Y139">
            <v>47288</v>
          </cell>
          <cell r="Z139">
            <v>47834</v>
          </cell>
        </row>
        <row r="140">
          <cell r="V140" t="str">
            <v>GRAN CANARIA</v>
          </cell>
          <cell r="W140">
            <v>82953</v>
          </cell>
          <cell r="X140">
            <v>24590</v>
          </cell>
          <cell r="Y140">
            <v>26452</v>
          </cell>
          <cell r="Z140">
            <v>31911</v>
          </cell>
        </row>
        <row r="141">
          <cell r="V141" t="str">
            <v>LA PALMA /STA.CRUZ DE LA PALMA</v>
          </cell>
          <cell r="W141">
            <v>68256</v>
          </cell>
          <cell r="X141">
            <v>22390</v>
          </cell>
          <cell r="Y141">
            <v>22441</v>
          </cell>
          <cell r="Z141">
            <v>23425</v>
          </cell>
        </row>
        <row r="142">
          <cell r="V142" t="str">
            <v>BARCELONA</v>
          </cell>
          <cell r="W142">
            <v>33128</v>
          </cell>
          <cell r="X142">
            <v>10982</v>
          </cell>
          <cell r="Y142">
            <v>10621</v>
          </cell>
          <cell r="Z142">
            <v>11525</v>
          </cell>
        </row>
        <row r="143">
          <cell r="V143" t="str">
            <v>LANZAROTE</v>
          </cell>
          <cell r="W143">
            <v>25153</v>
          </cell>
          <cell r="X143">
            <v>7970</v>
          </cell>
          <cell r="Y143">
            <v>8156</v>
          </cell>
          <cell r="Z143">
            <v>9027</v>
          </cell>
        </row>
        <row r="144">
          <cell r="V144" t="str">
            <v>SEVILLA</v>
          </cell>
          <cell r="W144">
            <v>20007</v>
          </cell>
          <cell r="X144">
            <v>6059</v>
          </cell>
          <cell r="Y144">
            <v>6543</v>
          </cell>
          <cell r="Z144">
            <v>7405</v>
          </cell>
        </row>
        <row r="145">
          <cell r="V145" t="str">
            <v>EL HIERRO / VALVERDE</v>
          </cell>
          <cell r="W145">
            <v>17595</v>
          </cell>
          <cell r="X145">
            <v>5934</v>
          </cell>
          <cell r="Y145">
            <v>5349</v>
          </cell>
          <cell r="Z145">
            <v>6312</v>
          </cell>
        </row>
        <row r="146">
          <cell r="V146" t="str">
            <v>FUERTEVENTURA</v>
          </cell>
          <cell r="W146">
            <v>16412</v>
          </cell>
          <cell r="X146">
            <v>5187</v>
          </cell>
          <cell r="Y146">
            <v>5266</v>
          </cell>
          <cell r="Z146">
            <v>5959</v>
          </cell>
        </row>
        <row r="147">
          <cell r="V147" t="str">
            <v>BILBAO</v>
          </cell>
          <cell r="W147">
            <v>7801</v>
          </cell>
          <cell r="X147">
            <v>2259</v>
          </cell>
          <cell r="Y147">
            <v>2660</v>
          </cell>
          <cell r="Z147">
            <v>2882</v>
          </cell>
        </row>
        <row r="148">
          <cell r="V148" t="str">
            <v>MALAGA</v>
          </cell>
          <cell r="W148">
            <v>6642</v>
          </cell>
          <cell r="X148">
            <v>2419</v>
          </cell>
          <cell r="Y148">
            <v>2151</v>
          </cell>
          <cell r="Z148">
            <v>2072</v>
          </cell>
        </row>
        <row r="149">
          <cell r="V149" t="str">
            <v>VALENCIA</v>
          </cell>
          <cell r="W149">
            <v>2969</v>
          </cell>
          <cell r="X149">
            <v>1046</v>
          </cell>
          <cell r="Y149">
            <v>867</v>
          </cell>
          <cell r="Z149">
            <v>1056</v>
          </cell>
        </row>
        <row r="150">
          <cell r="V150" t="str">
            <v>LA GOMERA</v>
          </cell>
          <cell r="W150">
            <v>2836</v>
          </cell>
          <cell r="X150">
            <v>699</v>
          </cell>
          <cell r="Y150">
            <v>648</v>
          </cell>
          <cell r="Z150">
            <v>1489</v>
          </cell>
        </row>
        <row r="151">
          <cell r="V151" t="str">
            <v>ALICANTE</v>
          </cell>
          <cell r="W151">
            <v>574</v>
          </cell>
          <cell r="X151">
            <v>296</v>
          </cell>
          <cell r="Y151">
            <v>155</v>
          </cell>
          <cell r="Z151">
            <v>123</v>
          </cell>
        </row>
        <row r="152">
          <cell r="V152" t="str">
            <v>TENERIFE NORTE/ LOS RODEOS</v>
          </cell>
          <cell r="W152">
            <v>277</v>
          </cell>
          <cell r="X152">
            <v>127</v>
          </cell>
          <cell r="Y152">
            <v>138</v>
          </cell>
          <cell r="Z152">
            <v>12</v>
          </cell>
        </row>
        <row r="153">
          <cell r="V153" t="str">
            <v>F.G.L. GRANADA - JAEN</v>
          </cell>
          <cell r="W153">
            <v>182</v>
          </cell>
          <cell r="X153">
            <v>182</v>
          </cell>
          <cell r="Y153">
            <v>0</v>
          </cell>
          <cell r="Z153">
            <v>0</v>
          </cell>
        </row>
        <row r="154">
          <cell r="V154" t="str">
            <v>VITORIA</v>
          </cell>
          <cell r="W154">
            <v>180</v>
          </cell>
          <cell r="X154">
            <v>0</v>
          </cell>
          <cell r="Y154">
            <v>180</v>
          </cell>
          <cell r="Z154">
            <v>0</v>
          </cell>
        </row>
        <row r="155">
          <cell r="V155" t="str">
            <v>PALMA DE MALLORCA</v>
          </cell>
          <cell r="W155">
            <v>120</v>
          </cell>
          <cell r="X155">
            <v>0</v>
          </cell>
          <cell r="Y155">
            <v>120</v>
          </cell>
          <cell r="Z155">
            <v>0</v>
          </cell>
        </row>
        <row r="156">
          <cell r="V156" t="str">
            <v>TENERIFE SUR/ REINA SOFIA</v>
          </cell>
          <cell r="W156">
            <v>71</v>
          </cell>
          <cell r="X156">
            <v>67</v>
          </cell>
          <cell r="Y156">
            <v>3</v>
          </cell>
          <cell r="Z156">
            <v>1</v>
          </cell>
        </row>
        <row r="157">
          <cell r="V157" t="str">
            <v>SANTANDER</v>
          </cell>
          <cell r="W157">
            <v>5</v>
          </cell>
          <cell r="X157">
            <v>0</v>
          </cell>
          <cell r="Y157">
            <v>0</v>
          </cell>
          <cell r="Z157">
            <v>5</v>
          </cell>
        </row>
        <row r="158">
          <cell r="V158" t="str">
            <v>SAN SEBASTIAN DE LA GOMERA HEL</v>
          </cell>
          <cell r="W158">
            <v>4</v>
          </cell>
          <cell r="X158">
            <v>0</v>
          </cell>
          <cell r="Y158">
            <v>2</v>
          </cell>
          <cell r="Z158">
            <v>2</v>
          </cell>
        </row>
        <row r="168">
          <cell r="V168" t="str">
            <v>Total</v>
          </cell>
          <cell r="W168">
            <v>98406</v>
          </cell>
          <cell r="X168">
            <v>34109</v>
          </cell>
          <cell r="Y168">
            <v>29200</v>
          </cell>
          <cell r="Z168">
            <v>35097</v>
          </cell>
        </row>
        <row r="169">
          <cell r="V169" t="str">
            <v>MADRID /BARAJAS</v>
          </cell>
          <cell r="W169">
            <v>38718</v>
          </cell>
          <cell r="X169">
            <v>13468</v>
          </cell>
          <cell r="Y169">
            <v>11791</v>
          </cell>
          <cell r="Z169">
            <v>13459</v>
          </cell>
        </row>
        <row r="170">
          <cell r="V170" t="str">
            <v>GRAN CANARIA</v>
          </cell>
          <cell r="W170">
            <v>9558</v>
          </cell>
          <cell r="X170">
            <v>3495</v>
          </cell>
          <cell r="Y170">
            <v>2764</v>
          </cell>
          <cell r="Z170">
            <v>3299</v>
          </cell>
        </row>
        <row r="171">
          <cell r="V171" t="str">
            <v>BILBAO</v>
          </cell>
          <cell r="W171">
            <v>8538</v>
          </cell>
          <cell r="X171">
            <v>3323</v>
          </cell>
          <cell r="Y171">
            <v>2587</v>
          </cell>
          <cell r="Z171">
            <v>2628</v>
          </cell>
        </row>
        <row r="172">
          <cell r="V172" t="str">
            <v>SANTIAGO DE COMPOSTELA</v>
          </cell>
          <cell r="W172">
            <v>7945</v>
          </cell>
          <cell r="X172">
            <v>2304</v>
          </cell>
          <cell r="Y172">
            <v>2464</v>
          </cell>
          <cell r="Z172">
            <v>3177</v>
          </cell>
        </row>
        <row r="173">
          <cell r="V173" t="str">
            <v>ASTURIAS</v>
          </cell>
          <cell r="W173">
            <v>6124</v>
          </cell>
          <cell r="X173">
            <v>2063</v>
          </cell>
          <cell r="Y173">
            <v>1815</v>
          </cell>
          <cell r="Z173">
            <v>2246</v>
          </cell>
        </row>
        <row r="174">
          <cell r="V174" t="str">
            <v>ZARAGOZA</v>
          </cell>
          <cell r="W174">
            <v>4961</v>
          </cell>
          <cell r="X174">
            <v>1766</v>
          </cell>
          <cell r="Y174">
            <v>1644</v>
          </cell>
          <cell r="Z174">
            <v>1551</v>
          </cell>
        </row>
        <row r="175">
          <cell r="V175" t="str">
            <v>ALICANTE</v>
          </cell>
          <cell r="W175">
            <v>4395</v>
          </cell>
          <cell r="X175">
            <v>1392</v>
          </cell>
          <cell r="Y175">
            <v>1357</v>
          </cell>
          <cell r="Z175">
            <v>1646</v>
          </cell>
        </row>
        <row r="176">
          <cell r="V176" t="str">
            <v>SEVILLA</v>
          </cell>
          <cell r="W176">
            <v>3580</v>
          </cell>
          <cell r="X176">
            <v>1674</v>
          </cell>
          <cell r="Y176">
            <v>1139</v>
          </cell>
          <cell r="Z176">
            <v>767</v>
          </cell>
        </row>
        <row r="177">
          <cell r="V177" t="str">
            <v>BARCELONA</v>
          </cell>
          <cell r="W177">
            <v>3457</v>
          </cell>
          <cell r="X177">
            <v>1115</v>
          </cell>
          <cell r="Y177">
            <v>773</v>
          </cell>
          <cell r="Z177">
            <v>1569</v>
          </cell>
        </row>
        <row r="178">
          <cell r="V178" t="str">
            <v>VALENCIA</v>
          </cell>
          <cell r="W178">
            <v>2539</v>
          </cell>
          <cell r="X178">
            <v>609</v>
          </cell>
          <cell r="Y178">
            <v>730</v>
          </cell>
          <cell r="Z178">
            <v>1200</v>
          </cell>
        </row>
        <row r="179">
          <cell r="V179" t="str">
            <v>VALLADOLID</v>
          </cell>
          <cell r="W179">
            <v>2231</v>
          </cell>
          <cell r="X179">
            <v>694</v>
          </cell>
          <cell r="Y179">
            <v>688</v>
          </cell>
          <cell r="Z179">
            <v>849</v>
          </cell>
        </row>
        <row r="180">
          <cell r="V180" t="str">
            <v>VIGO</v>
          </cell>
          <cell r="W180">
            <v>1847</v>
          </cell>
          <cell r="X180">
            <v>627</v>
          </cell>
          <cell r="Y180">
            <v>585</v>
          </cell>
          <cell r="Z180">
            <v>635</v>
          </cell>
        </row>
        <row r="181">
          <cell r="V181" t="str">
            <v>MALAGA</v>
          </cell>
          <cell r="W181">
            <v>1164</v>
          </cell>
          <cell r="X181">
            <v>307</v>
          </cell>
          <cell r="Y181">
            <v>379</v>
          </cell>
          <cell r="Z181">
            <v>478</v>
          </cell>
        </row>
        <row r="182">
          <cell r="V182" t="str">
            <v>LANZAROTE</v>
          </cell>
          <cell r="W182">
            <v>1153</v>
          </cell>
          <cell r="X182">
            <v>421</v>
          </cell>
          <cell r="Y182">
            <v>253</v>
          </cell>
          <cell r="Z182">
            <v>479</v>
          </cell>
        </row>
        <row r="183">
          <cell r="V183" t="str">
            <v>VITORIA</v>
          </cell>
          <cell r="W183">
            <v>1051</v>
          </cell>
          <cell r="X183">
            <v>0</v>
          </cell>
          <cell r="Y183">
            <v>179</v>
          </cell>
          <cell r="Z183">
            <v>872</v>
          </cell>
        </row>
        <row r="184">
          <cell r="V184" t="str">
            <v>LA PALMA /STA.CRUZ DE LA PALMA</v>
          </cell>
          <cell r="W184">
            <v>569</v>
          </cell>
          <cell r="X184">
            <v>397</v>
          </cell>
          <cell r="Y184">
            <v>45</v>
          </cell>
          <cell r="Z184">
            <v>127</v>
          </cell>
        </row>
        <row r="185">
          <cell r="V185" t="str">
            <v>FUERTEVENTURA</v>
          </cell>
          <cell r="W185">
            <v>240</v>
          </cell>
          <cell r="X185">
            <v>143</v>
          </cell>
          <cell r="Y185">
            <v>0</v>
          </cell>
          <cell r="Z185">
            <v>97</v>
          </cell>
        </row>
        <row r="186">
          <cell r="V186" t="str">
            <v>EL HIERRO / VALVERDE</v>
          </cell>
          <cell r="W186">
            <v>144</v>
          </cell>
          <cell r="X186">
            <v>144</v>
          </cell>
          <cell r="Y186">
            <v>0</v>
          </cell>
          <cell r="Z186">
            <v>0</v>
          </cell>
        </row>
        <row r="187">
          <cell r="V187" t="str">
            <v>JEREZ DE LA FRONTERA/ LA PARRA</v>
          </cell>
          <cell r="W187">
            <v>87</v>
          </cell>
          <cell r="X187">
            <v>87</v>
          </cell>
          <cell r="Y187">
            <v>0</v>
          </cell>
          <cell r="Z187">
            <v>0</v>
          </cell>
        </row>
        <row r="188">
          <cell r="V188" t="str">
            <v>TENERIFE NORTE/ LOS RODEOS</v>
          </cell>
          <cell r="W188">
            <v>37</v>
          </cell>
          <cell r="X188">
            <v>37</v>
          </cell>
          <cell r="Y188">
            <v>0</v>
          </cell>
          <cell r="Z188">
            <v>0</v>
          </cell>
        </row>
        <row r="189">
          <cell r="V189" t="str">
            <v>LA GOMERA</v>
          </cell>
          <cell r="W189">
            <v>36</v>
          </cell>
          <cell r="X189">
            <v>36</v>
          </cell>
          <cell r="Y189">
            <v>0</v>
          </cell>
          <cell r="Z189">
            <v>0</v>
          </cell>
        </row>
        <row r="190">
          <cell r="V190" t="str">
            <v>MADRID /TORREJON</v>
          </cell>
          <cell r="W190">
            <v>25</v>
          </cell>
          <cell r="X190">
            <v>5</v>
          </cell>
          <cell r="Y190">
            <v>7</v>
          </cell>
          <cell r="Z190">
            <v>13</v>
          </cell>
        </row>
        <row r="191">
          <cell r="V191" t="str">
            <v>IBIZA</v>
          </cell>
          <cell r="W191">
            <v>5</v>
          </cell>
          <cell r="X191">
            <v>0</v>
          </cell>
          <cell r="Y191">
            <v>0</v>
          </cell>
          <cell r="Z191">
            <v>5</v>
          </cell>
        </row>
        <row r="192">
          <cell r="V192" t="str">
            <v>TENERIFE SUR/ REINA SOFIA</v>
          </cell>
          <cell r="W192">
            <v>2</v>
          </cell>
          <cell r="X192">
            <v>2</v>
          </cell>
          <cell r="Y192">
            <v>0</v>
          </cell>
          <cell r="Z192">
            <v>0</v>
          </cell>
        </row>
        <row r="223">
          <cell r="U223" t="str">
            <v>Total</v>
          </cell>
          <cell r="V223">
            <v>738395</v>
          </cell>
          <cell r="W223">
            <v>50924</v>
          </cell>
          <cell r="X223">
            <v>53241</v>
          </cell>
          <cell r="Y223">
            <v>63316</v>
          </cell>
          <cell r="Z223">
            <v>57561</v>
          </cell>
          <cell r="AA223">
            <v>58276</v>
          </cell>
          <cell r="AB223">
            <v>63841</v>
          </cell>
          <cell r="AC223">
            <v>83968</v>
          </cell>
          <cell r="AD223">
            <v>96748</v>
          </cell>
          <cell r="AE223">
            <v>64873</v>
          </cell>
          <cell r="AF223">
            <v>53761</v>
          </cell>
          <cell r="AG223">
            <v>43901</v>
          </cell>
          <cell r="AH223">
            <v>47985</v>
          </cell>
          <cell r="AI223">
            <v>145647</v>
          </cell>
        </row>
        <row r="224">
          <cell r="U224" t="str">
            <v>GRAN CANARIA</v>
          </cell>
          <cell r="V224">
            <v>297632</v>
          </cell>
          <cell r="W224">
            <v>22760</v>
          </cell>
          <cell r="X224">
            <v>23755</v>
          </cell>
          <cell r="Y224">
            <v>26891</v>
          </cell>
          <cell r="Z224">
            <v>25637</v>
          </cell>
          <cell r="AA224">
            <v>26028</v>
          </cell>
          <cell r="AB224">
            <v>25501</v>
          </cell>
          <cell r="AC224">
            <v>27524</v>
          </cell>
          <cell r="AD224">
            <v>26770</v>
          </cell>
          <cell r="AE224">
            <v>23373</v>
          </cell>
          <cell r="AF224">
            <v>23965</v>
          </cell>
          <cell r="AG224">
            <v>22081</v>
          </cell>
          <cell r="AH224">
            <v>23347</v>
          </cell>
          <cell r="AI224">
            <v>69393</v>
          </cell>
        </row>
        <row r="225">
          <cell r="U225" t="str">
            <v>MADRID /BARAJAS</v>
          </cell>
          <cell r="V225">
            <v>194776</v>
          </cell>
          <cell r="W225">
            <v>12154</v>
          </cell>
          <cell r="X225">
            <v>12563</v>
          </cell>
          <cell r="Y225">
            <v>15613</v>
          </cell>
          <cell r="Z225">
            <v>14904</v>
          </cell>
          <cell r="AA225">
            <v>15134</v>
          </cell>
          <cell r="AB225">
            <v>15798</v>
          </cell>
          <cell r="AC225">
            <v>23586</v>
          </cell>
          <cell r="AD225">
            <v>26362</v>
          </cell>
          <cell r="AE225">
            <v>17212</v>
          </cell>
          <cell r="AF225">
            <v>16313</v>
          </cell>
          <cell r="AG225">
            <v>11623</v>
          </cell>
          <cell r="AH225">
            <v>13514</v>
          </cell>
          <cell r="AI225">
            <v>41450</v>
          </cell>
        </row>
        <row r="226">
          <cell r="U226" t="str">
            <v>TENERIFE NORTE/ LOS RODEOS</v>
          </cell>
          <cell r="V226">
            <v>109572</v>
          </cell>
          <cell r="W226">
            <v>6044</v>
          </cell>
          <cell r="X226">
            <v>7403</v>
          </cell>
          <cell r="Y226">
            <v>9649</v>
          </cell>
          <cell r="Z226">
            <v>7954</v>
          </cell>
          <cell r="AA226">
            <v>9655</v>
          </cell>
          <cell r="AB226">
            <v>9561</v>
          </cell>
          <cell r="AC226">
            <v>12176</v>
          </cell>
          <cell r="AD226">
            <v>14471</v>
          </cell>
          <cell r="AE226">
            <v>10470</v>
          </cell>
          <cell r="AF226">
            <v>8279</v>
          </cell>
          <cell r="AG226">
            <v>6842</v>
          </cell>
          <cell r="AH226">
            <v>7068</v>
          </cell>
          <cell r="AI226">
            <v>22189</v>
          </cell>
        </row>
        <row r="227">
          <cell r="U227" t="str">
            <v>BILBAO</v>
          </cell>
          <cell r="V227">
            <v>22748</v>
          </cell>
          <cell r="W227">
            <v>764</v>
          </cell>
          <cell r="X227">
            <v>1218</v>
          </cell>
          <cell r="Y227">
            <v>2009</v>
          </cell>
          <cell r="Z227">
            <v>1140</v>
          </cell>
          <cell r="AA227">
            <v>1329</v>
          </cell>
          <cell r="AB227">
            <v>2335</v>
          </cell>
          <cell r="AC227">
            <v>3790</v>
          </cell>
          <cell r="AD227">
            <v>5075</v>
          </cell>
          <cell r="AE227">
            <v>2256</v>
          </cell>
          <cell r="AF227">
            <v>1265</v>
          </cell>
          <cell r="AG227">
            <v>909</v>
          </cell>
          <cell r="AH227">
            <v>658</v>
          </cell>
          <cell r="AI227">
            <v>2832</v>
          </cell>
        </row>
        <row r="228">
          <cell r="U228" t="str">
            <v>SANTIAGO DE COMPOSTELA</v>
          </cell>
          <cell r="V228">
            <v>21315</v>
          </cell>
          <cell r="W228">
            <v>1494</v>
          </cell>
          <cell r="X228">
            <v>1361</v>
          </cell>
          <cell r="Y228">
            <v>1495</v>
          </cell>
          <cell r="Z228">
            <v>761</v>
          </cell>
          <cell r="AA228">
            <v>1380</v>
          </cell>
          <cell r="AB228">
            <v>2166</v>
          </cell>
          <cell r="AC228">
            <v>3236</v>
          </cell>
          <cell r="AD228">
            <v>3533</v>
          </cell>
          <cell r="AE228">
            <v>2819</v>
          </cell>
          <cell r="AF228">
            <v>1395</v>
          </cell>
          <cell r="AG228">
            <v>934</v>
          </cell>
          <cell r="AH228">
            <v>741</v>
          </cell>
          <cell r="AI228">
            <v>3070</v>
          </cell>
        </row>
        <row r="229">
          <cell r="U229" t="str">
            <v>LANZAROTE</v>
          </cell>
          <cell r="V229">
            <v>21182</v>
          </cell>
          <cell r="W229">
            <v>4198</v>
          </cell>
          <cell r="X229">
            <v>3542</v>
          </cell>
          <cell r="Y229">
            <v>3182</v>
          </cell>
          <cell r="Z229">
            <v>2678</v>
          </cell>
          <cell r="AA229">
            <v>919</v>
          </cell>
          <cell r="AB229">
            <v>1304</v>
          </cell>
          <cell r="AC229">
            <v>661</v>
          </cell>
          <cell r="AD229">
            <v>563</v>
          </cell>
          <cell r="AE229">
            <v>975</v>
          </cell>
          <cell r="AF229">
            <v>906</v>
          </cell>
          <cell r="AG229">
            <v>751</v>
          </cell>
          <cell r="AH229">
            <v>1503</v>
          </cell>
          <cell r="AI229">
            <v>3160</v>
          </cell>
        </row>
        <row r="230">
          <cell r="U230" t="str">
            <v>BARCELONA</v>
          </cell>
          <cell r="V230">
            <v>19987</v>
          </cell>
          <cell r="W230">
            <v>440</v>
          </cell>
          <cell r="X230">
            <v>579</v>
          </cell>
          <cell r="Y230">
            <v>901</v>
          </cell>
          <cell r="Z230">
            <v>1515</v>
          </cell>
          <cell r="AA230">
            <v>1138</v>
          </cell>
          <cell r="AB230">
            <v>2182</v>
          </cell>
          <cell r="AC230">
            <v>3485</v>
          </cell>
          <cell r="AD230">
            <v>7539</v>
          </cell>
          <cell r="AE230">
            <v>2208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</row>
        <row r="231">
          <cell r="U231" t="str">
            <v>GIRONA</v>
          </cell>
          <cell r="V231">
            <v>12806</v>
          </cell>
          <cell r="W231">
            <v>1731</v>
          </cell>
          <cell r="X231">
            <v>1584</v>
          </cell>
          <cell r="Y231">
            <v>1747</v>
          </cell>
          <cell r="Z231">
            <v>1330</v>
          </cell>
          <cell r="AA231">
            <v>1079</v>
          </cell>
          <cell r="AB231">
            <v>1386</v>
          </cell>
          <cell r="AC231">
            <v>1351</v>
          </cell>
          <cell r="AD231">
            <v>1445</v>
          </cell>
          <cell r="AE231">
            <v>1153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</row>
        <row r="232">
          <cell r="U232" t="str">
            <v>ASTURIAS</v>
          </cell>
          <cell r="V232">
            <v>10858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1154</v>
          </cell>
          <cell r="AB232">
            <v>1970</v>
          </cell>
          <cell r="AC232">
            <v>2343</v>
          </cell>
          <cell r="AD232">
            <v>2556</v>
          </cell>
          <cell r="AE232">
            <v>1891</v>
          </cell>
          <cell r="AF232">
            <v>944</v>
          </cell>
          <cell r="AG232">
            <v>0</v>
          </cell>
          <cell r="AH232">
            <v>0</v>
          </cell>
          <cell r="AI232">
            <v>944</v>
          </cell>
        </row>
        <row r="233">
          <cell r="U233" t="str">
            <v>SEVILLA</v>
          </cell>
          <cell r="V233">
            <v>7959</v>
          </cell>
          <cell r="W233">
            <v>266</v>
          </cell>
          <cell r="X233">
            <v>125</v>
          </cell>
          <cell r="Y233">
            <v>324</v>
          </cell>
          <cell r="Z233">
            <v>118</v>
          </cell>
          <cell r="AA233">
            <v>188</v>
          </cell>
          <cell r="AB233">
            <v>1330</v>
          </cell>
          <cell r="AC233">
            <v>1676</v>
          </cell>
          <cell r="AD233">
            <v>2626</v>
          </cell>
          <cell r="AE233">
            <v>1097</v>
          </cell>
          <cell r="AF233">
            <v>0</v>
          </cell>
          <cell r="AG233">
            <v>0</v>
          </cell>
          <cell r="AH233">
            <v>209</v>
          </cell>
          <cell r="AI233">
            <v>209</v>
          </cell>
        </row>
        <row r="234">
          <cell r="U234" t="str">
            <v>TENERIFE SUR/ REINA SOFIA</v>
          </cell>
          <cell r="V234">
            <v>6103</v>
          </cell>
          <cell r="W234">
            <v>426</v>
          </cell>
          <cell r="X234">
            <v>451</v>
          </cell>
          <cell r="Y234">
            <v>1079</v>
          </cell>
          <cell r="Z234">
            <v>1035</v>
          </cell>
          <cell r="AA234">
            <v>72</v>
          </cell>
          <cell r="AB234">
            <v>74</v>
          </cell>
          <cell r="AC234">
            <v>451</v>
          </cell>
          <cell r="AD234">
            <v>471</v>
          </cell>
          <cell r="AE234">
            <v>251</v>
          </cell>
          <cell r="AF234">
            <v>659</v>
          </cell>
          <cell r="AG234">
            <v>460</v>
          </cell>
          <cell r="AH234">
            <v>674</v>
          </cell>
          <cell r="AI234">
            <v>1793</v>
          </cell>
        </row>
        <row r="235">
          <cell r="U235" t="str">
            <v>MALAGA</v>
          </cell>
          <cell r="V235">
            <v>3588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56</v>
          </cell>
          <cell r="AB235">
            <v>0</v>
          </cell>
          <cell r="AC235">
            <v>1009</v>
          </cell>
          <cell r="AD235">
            <v>1860</v>
          </cell>
          <cell r="AE235">
            <v>456</v>
          </cell>
          <cell r="AF235">
            <v>35</v>
          </cell>
          <cell r="AG235">
            <v>86</v>
          </cell>
          <cell r="AH235">
            <v>86</v>
          </cell>
          <cell r="AI235">
            <v>207</v>
          </cell>
        </row>
        <row r="236">
          <cell r="U236" t="str">
            <v>LA PALMA /STA.CRUZ DE LA PALMA</v>
          </cell>
          <cell r="V236">
            <v>2406</v>
          </cell>
          <cell r="W236">
            <v>573</v>
          </cell>
          <cell r="X236">
            <v>660</v>
          </cell>
          <cell r="Y236">
            <v>426</v>
          </cell>
          <cell r="Z236">
            <v>343</v>
          </cell>
          <cell r="AA236">
            <v>0</v>
          </cell>
          <cell r="AB236">
            <v>0</v>
          </cell>
          <cell r="AC236">
            <v>188</v>
          </cell>
          <cell r="AD236">
            <v>31</v>
          </cell>
          <cell r="AE236">
            <v>0</v>
          </cell>
          <cell r="AF236">
            <v>0</v>
          </cell>
          <cell r="AG236">
            <v>0</v>
          </cell>
          <cell r="AH236">
            <v>185</v>
          </cell>
          <cell r="AI236">
            <v>185</v>
          </cell>
        </row>
        <row r="237">
          <cell r="U237" t="str">
            <v>ZARAGOZA</v>
          </cell>
          <cell r="V237">
            <v>1781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726</v>
          </cell>
          <cell r="AD237">
            <v>851</v>
          </cell>
          <cell r="AE237">
            <v>204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</row>
        <row r="238">
          <cell r="U238" t="str">
            <v>VALENCIA</v>
          </cell>
          <cell r="V238">
            <v>1499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651</v>
          </cell>
          <cell r="AD238">
            <v>702</v>
          </cell>
          <cell r="AE238">
            <v>146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</row>
        <row r="239">
          <cell r="U239" t="str">
            <v>VALLADOLID</v>
          </cell>
          <cell r="V239">
            <v>1168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534</v>
          </cell>
          <cell r="AD239">
            <v>622</v>
          </cell>
          <cell r="AE239">
            <v>12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</row>
        <row r="240">
          <cell r="U240" t="str">
            <v>F.G.L. GRANADA - JAEN</v>
          </cell>
          <cell r="V240">
            <v>1038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86</v>
          </cell>
          <cell r="AC240">
            <v>400</v>
          </cell>
          <cell r="AD240">
            <v>542</v>
          </cell>
          <cell r="AE240">
            <v>10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</row>
        <row r="241">
          <cell r="U241" t="str">
            <v>ALICANTE</v>
          </cell>
          <cell r="V241">
            <v>675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583</v>
          </cell>
          <cell r="AE241">
            <v>92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U242" t="str">
            <v>LA GOMERA</v>
          </cell>
          <cell r="V242">
            <v>649</v>
          </cell>
          <cell r="W242">
            <v>0</v>
          </cell>
          <cell r="X242">
            <v>0</v>
          </cell>
          <cell r="Y242">
            <v>0</v>
          </cell>
          <cell r="Z242">
            <v>36</v>
          </cell>
          <cell r="AA242">
            <v>36</v>
          </cell>
          <cell r="AB242">
            <v>74</v>
          </cell>
          <cell r="AC242">
            <v>146</v>
          </cell>
          <cell r="AD242">
            <v>72</v>
          </cell>
          <cell r="AE242">
            <v>177</v>
          </cell>
          <cell r="AF242">
            <v>0</v>
          </cell>
          <cell r="AG242">
            <v>108</v>
          </cell>
          <cell r="AH242">
            <v>0</v>
          </cell>
          <cell r="AI242">
            <v>108</v>
          </cell>
        </row>
        <row r="243">
          <cell r="U243" t="str">
            <v>EL HIERRO / VALVERDE</v>
          </cell>
          <cell r="V243">
            <v>472</v>
          </cell>
          <cell r="W243">
            <v>74</v>
          </cell>
          <cell r="X243">
            <v>0</v>
          </cell>
          <cell r="Y243">
            <v>0</v>
          </cell>
          <cell r="Z243">
            <v>36</v>
          </cell>
          <cell r="AA243">
            <v>108</v>
          </cell>
          <cell r="AB243">
            <v>74</v>
          </cell>
          <cell r="AC243">
            <v>0</v>
          </cell>
          <cell r="AD243">
            <v>37</v>
          </cell>
          <cell r="AE243">
            <v>36</v>
          </cell>
          <cell r="AF243">
            <v>0</v>
          </cell>
          <cell r="AG243">
            <v>107</v>
          </cell>
          <cell r="AH243">
            <v>0</v>
          </cell>
          <cell r="AI243">
            <v>107</v>
          </cell>
        </row>
        <row r="244">
          <cell r="U244" t="str">
            <v>FUERTEVENTURA</v>
          </cell>
          <cell r="V244">
            <v>74</v>
          </cell>
          <cell r="W244">
            <v>0</v>
          </cell>
          <cell r="X244">
            <v>0</v>
          </cell>
          <cell r="Y244">
            <v>0</v>
          </cell>
          <cell r="Z244">
            <v>74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U245" t="str">
            <v>LA GOMERA</v>
          </cell>
          <cell r="V245">
            <v>70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35</v>
          </cell>
          <cell r="AD245">
            <v>0</v>
          </cell>
          <cell r="AE245">
            <v>35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</row>
        <row r="246">
          <cell r="U246" t="str">
            <v>MELILLA</v>
          </cell>
          <cell r="V246">
            <v>37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37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</row>
        <row r="257">
          <cell r="U257" t="str">
            <v>Total</v>
          </cell>
          <cell r="V257">
            <v>2304932</v>
          </cell>
          <cell r="W257">
            <v>163859</v>
          </cell>
          <cell r="X257">
            <v>177528</v>
          </cell>
          <cell r="Y257">
            <v>203901</v>
          </cell>
          <cell r="Z257">
            <v>190876</v>
          </cell>
          <cell r="AA257">
            <v>196801</v>
          </cell>
          <cell r="AB257">
            <v>202541</v>
          </cell>
          <cell r="AC257">
            <v>218050</v>
          </cell>
          <cell r="AD257">
            <v>230174</v>
          </cell>
          <cell r="AE257">
            <v>188181</v>
          </cell>
          <cell r="AF257">
            <v>186860</v>
          </cell>
          <cell r="AG257">
            <v>165852</v>
          </cell>
          <cell r="AH257">
            <v>180309</v>
          </cell>
          <cell r="AI257">
            <v>533021</v>
          </cell>
        </row>
        <row r="258">
          <cell r="U258" t="str">
            <v>MADRID /BARAJAS</v>
          </cell>
          <cell r="V258">
            <v>805954</v>
          </cell>
          <cell r="W258">
            <v>54096</v>
          </cell>
          <cell r="X258">
            <v>57997</v>
          </cell>
          <cell r="Y258">
            <v>66712</v>
          </cell>
          <cell r="Z258">
            <v>63442</v>
          </cell>
          <cell r="AA258">
            <v>68671</v>
          </cell>
          <cell r="AB258">
            <v>72306</v>
          </cell>
          <cell r="AC258">
            <v>79835</v>
          </cell>
          <cell r="AD258">
            <v>82640</v>
          </cell>
          <cell r="AE258">
            <v>66483</v>
          </cell>
          <cell r="AF258">
            <v>68442</v>
          </cell>
          <cell r="AG258">
            <v>57385</v>
          </cell>
          <cell r="AH258">
            <v>67945</v>
          </cell>
          <cell r="AI258">
            <v>193772</v>
          </cell>
        </row>
        <row r="259">
          <cell r="U259" t="str">
            <v>TENERIFE NORTE/ LOS RODEOS</v>
          </cell>
          <cell r="V259">
            <v>358198</v>
          </cell>
          <cell r="W259">
            <v>28109</v>
          </cell>
          <cell r="X259">
            <v>30246</v>
          </cell>
          <cell r="Y259">
            <v>31503</v>
          </cell>
          <cell r="Z259">
            <v>34547</v>
          </cell>
          <cell r="AA259">
            <v>33353</v>
          </cell>
          <cell r="AB259">
            <v>32683</v>
          </cell>
          <cell r="AC259">
            <v>30746</v>
          </cell>
          <cell r="AD259">
            <v>20750</v>
          </cell>
          <cell r="AE259">
            <v>26229</v>
          </cell>
          <cell r="AF259">
            <v>31324</v>
          </cell>
          <cell r="AG259">
            <v>30469</v>
          </cell>
          <cell r="AH259">
            <v>28239</v>
          </cell>
          <cell r="AI259">
            <v>90032</v>
          </cell>
        </row>
        <row r="260">
          <cell r="U260" t="str">
            <v>LANZAROTE</v>
          </cell>
          <cell r="V260">
            <v>298911</v>
          </cell>
          <cell r="W260">
            <v>22801</v>
          </cell>
          <cell r="X260">
            <v>23827</v>
          </cell>
          <cell r="Y260">
            <v>27816</v>
          </cell>
          <cell r="Z260">
            <v>24926</v>
          </cell>
          <cell r="AA260">
            <v>26175</v>
          </cell>
          <cell r="AB260">
            <v>27587</v>
          </cell>
          <cell r="AC260">
            <v>25334</v>
          </cell>
          <cell r="AD260">
            <v>26976</v>
          </cell>
          <cell r="AE260">
            <v>24689</v>
          </cell>
          <cell r="AF260">
            <v>23628</v>
          </cell>
          <cell r="AG260">
            <v>22802</v>
          </cell>
          <cell r="AH260">
            <v>22350</v>
          </cell>
          <cell r="AI260">
            <v>68780</v>
          </cell>
        </row>
        <row r="261">
          <cell r="U261" t="str">
            <v>FUERTEVENTURA</v>
          </cell>
          <cell r="V261">
            <v>294721</v>
          </cell>
          <cell r="W261">
            <v>22372</v>
          </cell>
          <cell r="X261">
            <v>23244</v>
          </cell>
          <cell r="Y261">
            <v>26560</v>
          </cell>
          <cell r="Z261">
            <v>25126</v>
          </cell>
          <cell r="AA261">
            <v>25972</v>
          </cell>
          <cell r="AB261">
            <v>25780</v>
          </cell>
          <cell r="AC261">
            <v>25455</v>
          </cell>
          <cell r="AD261">
            <v>27280</v>
          </cell>
          <cell r="AE261">
            <v>24000</v>
          </cell>
          <cell r="AF261">
            <v>24072</v>
          </cell>
          <cell r="AG261">
            <v>22116</v>
          </cell>
          <cell r="AH261">
            <v>22744</v>
          </cell>
          <cell r="AI261">
            <v>68932</v>
          </cell>
        </row>
        <row r="262">
          <cell r="U262" t="str">
            <v>BARCELONA</v>
          </cell>
          <cell r="V262">
            <v>168650</v>
          </cell>
          <cell r="W262">
            <v>11066</v>
          </cell>
          <cell r="X262">
            <v>13209</v>
          </cell>
          <cell r="Y262">
            <v>15126</v>
          </cell>
          <cell r="Z262">
            <v>13351</v>
          </cell>
          <cell r="AA262">
            <v>13726</v>
          </cell>
          <cell r="AB262">
            <v>14279</v>
          </cell>
          <cell r="AC262">
            <v>18144</v>
          </cell>
          <cell r="AD262">
            <v>21148</v>
          </cell>
          <cell r="AE262">
            <v>13317</v>
          </cell>
          <cell r="AF262">
            <v>13070</v>
          </cell>
          <cell r="AG262">
            <v>10025</v>
          </cell>
          <cell r="AH262">
            <v>12189</v>
          </cell>
          <cell r="AI262">
            <v>35284</v>
          </cell>
        </row>
        <row r="263">
          <cell r="U263" t="str">
            <v>SEVILLA</v>
          </cell>
          <cell r="V263">
            <v>86253</v>
          </cell>
          <cell r="W263">
            <v>5262</v>
          </cell>
          <cell r="X263">
            <v>5466</v>
          </cell>
          <cell r="Y263">
            <v>7721</v>
          </cell>
          <cell r="Z263">
            <v>6375</v>
          </cell>
          <cell r="AA263">
            <v>6783</v>
          </cell>
          <cell r="AB263">
            <v>6972</v>
          </cell>
          <cell r="AC263">
            <v>9680</v>
          </cell>
          <cell r="AD263">
            <v>10436</v>
          </cell>
          <cell r="AE263">
            <v>7899</v>
          </cell>
          <cell r="AF263">
            <v>6723</v>
          </cell>
          <cell r="AG263">
            <v>5597</v>
          </cell>
          <cell r="AH263">
            <v>7339</v>
          </cell>
          <cell r="AI263">
            <v>19659</v>
          </cell>
        </row>
        <row r="264">
          <cell r="U264" t="str">
            <v>LA PALMA /STA.CRUZ DE LA PALMA</v>
          </cell>
          <cell r="V264">
            <v>64331</v>
          </cell>
          <cell r="W264">
            <v>4345</v>
          </cell>
          <cell r="X264">
            <v>4744</v>
          </cell>
          <cell r="Y264">
            <v>5726</v>
          </cell>
          <cell r="Z264">
            <v>4269</v>
          </cell>
          <cell r="AA264">
            <v>5275</v>
          </cell>
          <cell r="AB264">
            <v>5332</v>
          </cell>
          <cell r="AC264">
            <v>6325</v>
          </cell>
          <cell r="AD264">
            <v>7651</v>
          </cell>
          <cell r="AE264">
            <v>6182</v>
          </cell>
          <cell r="AF264">
            <v>5082</v>
          </cell>
          <cell r="AG264">
            <v>4598</v>
          </cell>
          <cell r="AH264">
            <v>4802</v>
          </cell>
          <cell r="AI264">
            <v>14482</v>
          </cell>
        </row>
        <row r="265">
          <cell r="U265" t="str">
            <v>SANTIAGO DE COMPOSTELA</v>
          </cell>
          <cell r="V265">
            <v>46325</v>
          </cell>
          <cell r="W265">
            <v>2883</v>
          </cell>
          <cell r="X265">
            <v>3875</v>
          </cell>
          <cell r="Y265">
            <v>4626</v>
          </cell>
          <cell r="Z265">
            <v>2877</v>
          </cell>
          <cell r="AA265">
            <v>3110</v>
          </cell>
          <cell r="AB265">
            <v>3618</v>
          </cell>
          <cell r="AC265">
            <v>4122</v>
          </cell>
          <cell r="AD265">
            <v>5752</v>
          </cell>
          <cell r="AE265">
            <v>4050</v>
          </cell>
          <cell r="AF265">
            <v>3863</v>
          </cell>
          <cell r="AG265">
            <v>4175</v>
          </cell>
          <cell r="AH265">
            <v>3374</v>
          </cell>
          <cell r="AI265">
            <v>11412</v>
          </cell>
        </row>
        <row r="266">
          <cell r="U266" t="str">
            <v>BILBAO</v>
          </cell>
          <cell r="V266">
            <v>45859</v>
          </cell>
          <cell r="W266">
            <v>2731</v>
          </cell>
          <cell r="X266">
            <v>3335</v>
          </cell>
          <cell r="Y266">
            <v>4390</v>
          </cell>
          <cell r="Z266">
            <v>3655</v>
          </cell>
          <cell r="AA266">
            <v>3910</v>
          </cell>
          <cell r="AB266">
            <v>4833</v>
          </cell>
          <cell r="AC266">
            <v>4834</v>
          </cell>
          <cell r="AD266">
            <v>5212</v>
          </cell>
          <cell r="AE266">
            <v>4028</v>
          </cell>
          <cell r="AF266">
            <v>3466</v>
          </cell>
          <cell r="AG266">
            <v>2694</v>
          </cell>
          <cell r="AH266">
            <v>2771</v>
          </cell>
          <cell r="AI266">
            <v>8931</v>
          </cell>
        </row>
        <row r="267">
          <cell r="U267" t="str">
            <v>TENERIFE SUR/ REINA SOFIA</v>
          </cell>
          <cell r="V267">
            <v>42947</v>
          </cell>
          <cell r="W267">
            <v>3854</v>
          </cell>
          <cell r="X267">
            <v>4129</v>
          </cell>
          <cell r="Y267">
            <v>4214</v>
          </cell>
          <cell r="Z267">
            <v>4614</v>
          </cell>
          <cell r="AA267">
            <v>3493</v>
          </cell>
          <cell r="AB267">
            <v>4043</v>
          </cell>
          <cell r="AC267">
            <v>3002</v>
          </cell>
          <cell r="AD267">
            <v>3673</v>
          </cell>
          <cell r="AE267">
            <v>2545</v>
          </cell>
          <cell r="AF267">
            <v>3216</v>
          </cell>
          <cell r="AG267">
            <v>3077</v>
          </cell>
          <cell r="AH267">
            <v>3087</v>
          </cell>
          <cell r="AI267">
            <v>9380</v>
          </cell>
        </row>
        <row r="268">
          <cell r="U268" t="str">
            <v>MALAGA</v>
          </cell>
          <cell r="V268">
            <v>27306</v>
          </cell>
          <cell r="W268">
            <v>2723</v>
          </cell>
          <cell r="X268">
            <v>3258</v>
          </cell>
          <cell r="Y268">
            <v>4076</v>
          </cell>
          <cell r="Z268">
            <v>2604</v>
          </cell>
          <cell r="AA268">
            <v>2199</v>
          </cell>
          <cell r="AB268">
            <v>815</v>
          </cell>
          <cell r="AC268">
            <v>2111</v>
          </cell>
          <cell r="AD268">
            <v>5300</v>
          </cell>
          <cell r="AE268">
            <v>1815</v>
          </cell>
          <cell r="AF268">
            <v>291</v>
          </cell>
          <cell r="AG268">
            <v>548</v>
          </cell>
          <cell r="AH268">
            <v>1566</v>
          </cell>
          <cell r="AI268">
            <v>2405</v>
          </cell>
        </row>
        <row r="269">
          <cell r="U269" t="str">
            <v>EL HIERRO / VALVERDE</v>
          </cell>
          <cell r="V269">
            <v>12793</v>
          </cell>
          <cell r="W269">
            <v>692</v>
          </cell>
          <cell r="X269">
            <v>865</v>
          </cell>
          <cell r="Y269">
            <v>1108</v>
          </cell>
          <cell r="Z269">
            <v>823</v>
          </cell>
          <cell r="AA269">
            <v>942</v>
          </cell>
          <cell r="AB269">
            <v>1264</v>
          </cell>
          <cell r="AC269">
            <v>1197</v>
          </cell>
          <cell r="AD269">
            <v>1691</v>
          </cell>
          <cell r="AE269">
            <v>1271</v>
          </cell>
          <cell r="AF269">
            <v>1014</v>
          </cell>
          <cell r="AG269">
            <v>888</v>
          </cell>
          <cell r="AH269">
            <v>1038</v>
          </cell>
          <cell r="AI269">
            <v>2940</v>
          </cell>
        </row>
        <row r="270">
          <cell r="U270" t="str">
            <v>LA GOMERA</v>
          </cell>
          <cell r="V270">
            <v>11668</v>
          </cell>
          <cell r="W270">
            <v>786</v>
          </cell>
          <cell r="X270">
            <v>818</v>
          </cell>
          <cell r="Y270">
            <v>965</v>
          </cell>
          <cell r="Z270">
            <v>963</v>
          </cell>
          <cell r="AA270">
            <v>987</v>
          </cell>
          <cell r="AB270">
            <v>1092</v>
          </cell>
          <cell r="AC270">
            <v>1182</v>
          </cell>
          <cell r="AD270">
            <v>1425</v>
          </cell>
          <cell r="AE270">
            <v>1002</v>
          </cell>
          <cell r="AF270">
            <v>1076</v>
          </cell>
          <cell r="AG270">
            <v>792</v>
          </cell>
          <cell r="AH270">
            <v>580</v>
          </cell>
          <cell r="AI270">
            <v>2448</v>
          </cell>
        </row>
        <row r="271">
          <cell r="U271" t="str">
            <v>VALENCIA</v>
          </cell>
          <cell r="V271">
            <v>11030</v>
          </cell>
          <cell r="W271">
            <v>578</v>
          </cell>
          <cell r="X271">
            <v>528</v>
          </cell>
          <cell r="Y271">
            <v>922</v>
          </cell>
          <cell r="Z271">
            <v>680</v>
          </cell>
          <cell r="AA271">
            <v>417</v>
          </cell>
          <cell r="AB271">
            <v>508</v>
          </cell>
          <cell r="AC271">
            <v>1776</v>
          </cell>
          <cell r="AD271">
            <v>3020</v>
          </cell>
          <cell r="AE271">
            <v>1372</v>
          </cell>
          <cell r="AF271">
            <v>276</v>
          </cell>
          <cell r="AG271">
            <v>210</v>
          </cell>
          <cell r="AH271">
            <v>743</v>
          </cell>
          <cell r="AI271">
            <v>1229</v>
          </cell>
        </row>
        <row r="272">
          <cell r="U272" t="str">
            <v>ALICANTE</v>
          </cell>
          <cell r="V272">
            <v>8464</v>
          </cell>
          <cell r="W272">
            <v>378</v>
          </cell>
          <cell r="X272">
            <v>735</v>
          </cell>
          <cell r="Y272">
            <v>781</v>
          </cell>
          <cell r="Z272">
            <v>629</v>
          </cell>
          <cell r="AA272">
            <v>366</v>
          </cell>
          <cell r="AB272">
            <v>261</v>
          </cell>
          <cell r="AC272">
            <v>1400</v>
          </cell>
          <cell r="AD272">
            <v>2210</v>
          </cell>
          <cell r="AE272">
            <v>776</v>
          </cell>
          <cell r="AF272">
            <v>168</v>
          </cell>
          <cell r="AG272">
            <v>209</v>
          </cell>
          <cell r="AH272">
            <v>551</v>
          </cell>
          <cell r="AI272">
            <v>928</v>
          </cell>
        </row>
        <row r="273">
          <cell r="U273" t="str">
            <v>VIGO</v>
          </cell>
          <cell r="V273">
            <v>5883</v>
          </cell>
          <cell r="W273">
            <v>569</v>
          </cell>
          <cell r="X273">
            <v>464</v>
          </cell>
          <cell r="Y273">
            <v>550</v>
          </cell>
          <cell r="Z273">
            <v>577</v>
          </cell>
          <cell r="AA273">
            <v>616</v>
          </cell>
          <cell r="AB273">
            <v>587</v>
          </cell>
          <cell r="AC273">
            <v>701</v>
          </cell>
          <cell r="AD273">
            <v>695</v>
          </cell>
          <cell r="AE273">
            <v>608</v>
          </cell>
          <cell r="AF273">
            <v>516</v>
          </cell>
          <cell r="AG273">
            <v>0</v>
          </cell>
          <cell r="AH273">
            <v>0</v>
          </cell>
          <cell r="AI273">
            <v>516</v>
          </cell>
        </row>
        <row r="274">
          <cell r="U274" t="str">
            <v>SANTANDER</v>
          </cell>
          <cell r="V274">
            <v>4344</v>
          </cell>
          <cell r="W274">
            <v>312</v>
          </cell>
          <cell r="X274">
            <v>235</v>
          </cell>
          <cell r="Y274">
            <v>307</v>
          </cell>
          <cell r="Z274">
            <v>354</v>
          </cell>
          <cell r="AA274">
            <v>393</v>
          </cell>
          <cell r="AB274">
            <v>346</v>
          </cell>
          <cell r="AC274">
            <v>399</v>
          </cell>
          <cell r="AD274">
            <v>667</v>
          </cell>
          <cell r="AE274">
            <v>420</v>
          </cell>
          <cell r="AF274">
            <v>379</v>
          </cell>
          <cell r="AG274">
            <v>259</v>
          </cell>
          <cell r="AH274">
            <v>273</v>
          </cell>
          <cell r="AI274">
            <v>911</v>
          </cell>
        </row>
        <row r="275">
          <cell r="U275" t="str">
            <v>VALLADOLID</v>
          </cell>
          <cell r="V275">
            <v>3234</v>
          </cell>
          <cell r="W275">
            <v>35</v>
          </cell>
          <cell r="X275">
            <v>0</v>
          </cell>
          <cell r="Y275">
            <v>169</v>
          </cell>
          <cell r="Z275">
            <v>927</v>
          </cell>
          <cell r="AA275">
            <v>125</v>
          </cell>
          <cell r="AB275">
            <v>111</v>
          </cell>
          <cell r="AC275">
            <v>562</v>
          </cell>
          <cell r="AD275">
            <v>886</v>
          </cell>
          <cell r="AE275">
            <v>294</v>
          </cell>
          <cell r="AF275">
            <v>125</v>
          </cell>
          <cell r="AG275">
            <v>0</v>
          </cell>
          <cell r="AH275">
            <v>0</v>
          </cell>
          <cell r="AI275">
            <v>125</v>
          </cell>
        </row>
        <row r="276">
          <cell r="U276" t="str">
            <v>F.G.L. GRANADA - JAEN</v>
          </cell>
          <cell r="V276">
            <v>3077</v>
          </cell>
          <cell r="W276">
            <v>266</v>
          </cell>
          <cell r="X276">
            <v>0</v>
          </cell>
          <cell r="Y276">
            <v>253</v>
          </cell>
          <cell r="Z276">
            <v>0</v>
          </cell>
          <cell r="AA276">
            <v>129</v>
          </cell>
          <cell r="AB276">
            <v>124</v>
          </cell>
          <cell r="AC276">
            <v>303</v>
          </cell>
          <cell r="AD276">
            <v>1153</v>
          </cell>
          <cell r="AE276">
            <v>262</v>
          </cell>
          <cell r="AF276">
            <v>0</v>
          </cell>
          <cell r="AG276">
            <v>0</v>
          </cell>
          <cell r="AH276">
            <v>587</v>
          </cell>
          <cell r="AI276">
            <v>587</v>
          </cell>
        </row>
        <row r="277">
          <cell r="U277" t="str">
            <v>ZARAGOZA</v>
          </cell>
          <cell r="V277">
            <v>1995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773</v>
          </cell>
          <cell r="AD277">
            <v>708</v>
          </cell>
          <cell r="AE277">
            <v>405</v>
          </cell>
          <cell r="AF277">
            <v>109</v>
          </cell>
          <cell r="AG277">
            <v>0</v>
          </cell>
          <cell r="AH277">
            <v>0</v>
          </cell>
          <cell r="AI277">
            <v>109</v>
          </cell>
        </row>
        <row r="278">
          <cell r="U278" t="str">
            <v>ASTURIAS</v>
          </cell>
          <cell r="V278">
            <v>1476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167</v>
          </cell>
          <cell r="AD278">
            <v>891</v>
          </cell>
          <cell r="AE278">
            <v>418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</row>
        <row r="279">
          <cell r="U279" t="str">
            <v>PALMA DE MALLORCA</v>
          </cell>
          <cell r="V279">
            <v>1041</v>
          </cell>
          <cell r="W279">
            <v>1</v>
          </cell>
          <cell r="X279">
            <v>553</v>
          </cell>
          <cell r="Y279">
            <v>180</v>
          </cell>
          <cell r="Z279">
            <v>137</v>
          </cell>
          <cell r="AA279">
            <v>157</v>
          </cell>
          <cell r="AB279">
            <v>0</v>
          </cell>
          <cell r="AC279">
            <v>0</v>
          </cell>
          <cell r="AD279">
            <v>0</v>
          </cell>
          <cell r="AE279">
            <v>12</v>
          </cell>
          <cell r="AF279">
            <v>1</v>
          </cell>
          <cell r="AG279">
            <v>0</v>
          </cell>
          <cell r="AH279">
            <v>0</v>
          </cell>
          <cell r="AI279">
            <v>1</v>
          </cell>
        </row>
        <row r="280">
          <cell r="U280" t="str">
            <v>GRAN CANARIA</v>
          </cell>
          <cell r="V280">
            <v>319</v>
          </cell>
          <cell r="W280">
            <v>0</v>
          </cell>
          <cell r="X280">
            <v>0</v>
          </cell>
          <cell r="Y280">
            <v>132</v>
          </cell>
          <cell r="Z280">
            <v>0</v>
          </cell>
          <cell r="AA280">
            <v>2</v>
          </cell>
          <cell r="AB280">
            <v>0</v>
          </cell>
          <cell r="AC280">
            <v>0</v>
          </cell>
          <cell r="AD280">
            <v>0</v>
          </cell>
          <cell r="AE280">
            <v>104</v>
          </cell>
          <cell r="AF280">
            <v>19</v>
          </cell>
          <cell r="AG280">
            <v>4</v>
          </cell>
          <cell r="AH280">
            <v>58</v>
          </cell>
          <cell r="AI280">
            <v>81</v>
          </cell>
        </row>
        <row r="281">
          <cell r="U281" t="str">
            <v>CIUDAD REAL</v>
          </cell>
          <cell r="V281">
            <v>73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73</v>
          </cell>
          <cell r="AI281">
            <v>73</v>
          </cell>
        </row>
        <row r="282">
          <cell r="U282" t="str">
            <v>MURCIA/ SAN JAVIER</v>
          </cell>
          <cell r="V282">
            <v>64</v>
          </cell>
          <cell r="W282">
            <v>0</v>
          </cell>
          <cell r="X282">
            <v>0</v>
          </cell>
          <cell r="Y282">
            <v>64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</row>
        <row r="283">
          <cell r="U283" t="str">
            <v>MADRID /TORREJON</v>
          </cell>
          <cell r="V283">
            <v>6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2</v>
          </cell>
          <cell r="AE283">
            <v>0</v>
          </cell>
          <cell r="AF283">
            <v>0</v>
          </cell>
          <cell r="AG283">
            <v>4</v>
          </cell>
          <cell r="AH283">
            <v>0</v>
          </cell>
          <cell r="AI283">
            <v>4</v>
          </cell>
        </row>
        <row r="284">
          <cell r="U284" t="str">
            <v>MADRID/CUATRO VIENTOS</v>
          </cell>
          <cell r="V284">
            <v>4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</v>
          </cell>
          <cell r="AD284">
            <v>2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</row>
        <row r="285">
          <cell r="U285" t="str">
            <v>A CORUÑA</v>
          </cell>
          <cell r="V285">
            <v>2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</row>
        <row r="286">
          <cell r="U286" t="str">
            <v>BADAJOZ/ TALAVERA LA REAL</v>
          </cell>
          <cell r="V286">
            <v>2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</row>
        <row r="287">
          <cell r="U287" t="str">
            <v>JEREZ DE LA FRONTERA/ LA PARRA</v>
          </cell>
          <cell r="V287">
            <v>2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2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</row>
        <row r="306">
          <cell r="U306" t="str">
            <v>Total</v>
          </cell>
          <cell r="V306">
            <v>434744</v>
          </cell>
          <cell r="W306">
            <v>29367</v>
          </cell>
          <cell r="X306">
            <v>32836</v>
          </cell>
          <cell r="Y306">
            <v>37625</v>
          </cell>
          <cell r="Z306">
            <v>31735</v>
          </cell>
          <cell r="AA306">
            <v>37132</v>
          </cell>
          <cell r="AB306">
            <v>37555</v>
          </cell>
          <cell r="AC306">
            <v>44200</v>
          </cell>
          <cell r="AD306">
            <v>47278</v>
          </cell>
          <cell r="AE306">
            <v>35587</v>
          </cell>
          <cell r="AF306">
            <v>34835</v>
          </cell>
          <cell r="AG306">
            <v>31335</v>
          </cell>
          <cell r="AH306">
            <v>35259</v>
          </cell>
          <cell r="AI306">
            <v>101429</v>
          </cell>
        </row>
        <row r="307">
          <cell r="U307" t="str">
            <v>TENERIFE NORTE/ LOS RODEOS</v>
          </cell>
          <cell r="V307">
            <v>310405</v>
          </cell>
          <cell r="W307">
            <v>21502</v>
          </cell>
          <cell r="X307">
            <v>24514</v>
          </cell>
          <cell r="Y307">
            <v>27418</v>
          </cell>
          <cell r="Z307">
            <v>23928</v>
          </cell>
          <cell r="AA307">
            <v>28596</v>
          </cell>
          <cell r="AB307">
            <v>27576</v>
          </cell>
          <cell r="AC307">
            <v>28639</v>
          </cell>
          <cell r="AD307">
            <v>27451</v>
          </cell>
          <cell r="AE307">
            <v>23954</v>
          </cell>
          <cell r="AF307">
            <v>25829</v>
          </cell>
          <cell r="AG307">
            <v>23864</v>
          </cell>
          <cell r="AH307">
            <v>27134</v>
          </cell>
          <cell r="AI307">
            <v>76827</v>
          </cell>
        </row>
        <row r="308">
          <cell r="U308" t="str">
            <v>GRAN CANARIA</v>
          </cell>
          <cell r="V308">
            <v>66686</v>
          </cell>
          <cell r="W308">
            <v>3843</v>
          </cell>
          <cell r="X308">
            <v>4762</v>
          </cell>
          <cell r="Y308">
            <v>5855</v>
          </cell>
          <cell r="Z308">
            <v>4524</v>
          </cell>
          <cell r="AA308">
            <v>5408</v>
          </cell>
          <cell r="AB308">
            <v>5589</v>
          </cell>
          <cell r="AC308">
            <v>7212</v>
          </cell>
          <cell r="AD308">
            <v>7908</v>
          </cell>
          <cell r="AE308">
            <v>5996</v>
          </cell>
          <cell r="AF308">
            <v>5666</v>
          </cell>
          <cell r="AG308">
            <v>4652</v>
          </cell>
          <cell r="AH308">
            <v>5271</v>
          </cell>
          <cell r="AI308">
            <v>15589</v>
          </cell>
        </row>
        <row r="309">
          <cell r="U309" t="str">
            <v>MADRID /BARAJAS</v>
          </cell>
          <cell r="V309">
            <v>42236</v>
          </cell>
          <cell r="W309">
            <v>2622</v>
          </cell>
          <cell r="X309">
            <v>2323</v>
          </cell>
          <cell r="Y309">
            <v>3113</v>
          </cell>
          <cell r="Z309">
            <v>2486</v>
          </cell>
          <cell r="AA309">
            <v>3032</v>
          </cell>
          <cell r="AB309">
            <v>3689</v>
          </cell>
          <cell r="AC309">
            <v>5483</v>
          </cell>
          <cell r="AD309">
            <v>7407</v>
          </cell>
          <cell r="AE309">
            <v>4305</v>
          </cell>
          <cell r="AF309">
            <v>3208</v>
          </cell>
          <cell r="AG309">
            <v>2263</v>
          </cell>
          <cell r="AH309">
            <v>2305</v>
          </cell>
          <cell r="AI309">
            <v>7776</v>
          </cell>
        </row>
        <row r="310">
          <cell r="U310" t="str">
            <v>LANZAROTE</v>
          </cell>
          <cell r="V310">
            <v>6141</v>
          </cell>
          <cell r="W310">
            <v>996</v>
          </cell>
          <cell r="X310">
            <v>860</v>
          </cell>
          <cell r="Y310">
            <v>660</v>
          </cell>
          <cell r="Z310">
            <v>620</v>
          </cell>
          <cell r="AA310">
            <v>30</v>
          </cell>
          <cell r="AB310">
            <v>42</v>
          </cell>
          <cell r="AC310">
            <v>832</v>
          </cell>
          <cell r="AD310">
            <v>879</v>
          </cell>
          <cell r="AE310">
            <v>473</v>
          </cell>
          <cell r="AF310">
            <v>62</v>
          </cell>
          <cell r="AG310">
            <v>358</v>
          </cell>
          <cell r="AH310">
            <v>329</v>
          </cell>
          <cell r="AI310">
            <v>749</v>
          </cell>
        </row>
        <row r="311">
          <cell r="U311" t="str">
            <v>BARCELONA</v>
          </cell>
          <cell r="V311">
            <v>3941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153</v>
          </cell>
          <cell r="AC311">
            <v>1146</v>
          </cell>
          <cell r="AD311">
            <v>2221</v>
          </cell>
          <cell r="AE311">
            <v>421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</row>
        <row r="312">
          <cell r="U312" t="str">
            <v>BILBAO</v>
          </cell>
          <cell r="V312">
            <v>1969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305</v>
          </cell>
          <cell r="AC312">
            <v>635</v>
          </cell>
          <cell r="AD312">
            <v>726</v>
          </cell>
          <cell r="AE312">
            <v>303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</row>
        <row r="313">
          <cell r="U313" t="str">
            <v>TENERIFE SUR/ REINA SOFIA</v>
          </cell>
          <cell r="V313">
            <v>1479</v>
          </cell>
          <cell r="W313">
            <v>384</v>
          </cell>
          <cell r="X313">
            <v>373</v>
          </cell>
          <cell r="Y313">
            <v>295</v>
          </cell>
          <cell r="Z313">
            <v>2</v>
          </cell>
          <cell r="AA313">
            <v>0</v>
          </cell>
          <cell r="AB313">
            <v>30</v>
          </cell>
          <cell r="AC313">
            <v>0</v>
          </cell>
          <cell r="AD313">
            <v>0</v>
          </cell>
          <cell r="AE313">
            <v>0</v>
          </cell>
          <cell r="AF313">
            <v>68</v>
          </cell>
          <cell r="AG313">
            <v>198</v>
          </cell>
          <cell r="AH313">
            <v>129</v>
          </cell>
          <cell r="AI313">
            <v>395</v>
          </cell>
        </row>
        <row r="314">
          <cell r="U314" t="str">
            <v>SEVILLA</v>
          </cell>
          <cell r="V314">
            <v>1159</v>
          </cell>
          <cell r="W314">
            <v>20</v>
          </cell>
          <cell r="X314">
            <v>0</v>
          </cell>
          <cell r="Y314">
            <v>75</v>
          </cell>
          <cell r="Z314">
            <v>65</v>
          </cell>
          <cell r="AA314">
            <v>66</v>
          </cell>
          <cell r="AB314">
            <v>102</v>
          </cell>
          <cell r="AC314">
            <v>149</v>
          </cell>
          <cell r="AD314">
            <v>470</v>
          </cell>
          <cell r="AE314">
            <v>131</v>
          </cell>
          <cell r="AF314">
            <v>0</v>
          </cell>
          <cell r="AG314">
            <v>0</v>
          </cell>
          <cell r="AH314">
            <v>81</v>
          </cell>
          <cell r="AI314">
            <v>81</v>
          </cell>
        </row>
        <row r="315">
          <cell r="U315" t="str">
            <v>EL HIERRO / VALVERDE</v>
          </cell>
          <cell r="V315">
            <v>334</v>
          </cell>
          <cell r="W315">
            <v>0</v>
          </cell>
          <cell r="X315">
            <v>4</v>
          </cell>
          <cell r="Y315">
            <v>0</v>
          </cell>
          <cell r="Z315">
            <v>4</v>
          </cell>
          <cell r="AA315">
            <v>0</v>
          </cell>
          <cell r="AB315">
            <v>0</v>
          </cell>
          <cell r="AC315">
            <v>104</v>
          </cell>
          <cell r="AD315">
            <v>216</v>
          </cell>
          <cell r="AE315">
            <v>4</v>
          </cell>
          <cell r="AF315">
            <v>2</v>
          </cell>
          <cell r="AG315">
            <v>0</v>
          </cell>
          <cell r="AH315">
            <v>0</v>
          </cell>
          <cell r="AI315">
            <v>2</v>
          </cell>
        </row>
        <row r="316">
          <cell r="U316" t="str">
            <v>FUERTEVENTURA</v>
          </cell>
          <cell r="V316">
            <v>319</v>
          </cell>
          <cell r="W316">
            <v>0</v>
          </cell>
          <cell r="X316">
            <v>0</v>
          </cell>
          <cell r="Y316">
            <v>144</v>
          </cell>
          <cell r="Z316">
            <v>106</v>
          </cell>
          <cell r="AA316">
            <v>0</v>
          </cell>
          <cell r="AB316">
            <v>69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</row>
        <row r="317">
          <cell r="U317" t="str">
            <v>LA PALMA /STA.CRUZ DE LA PALMA</v>
          </cell>
          <cell r="V317">
            <v>65</v>
          </cell>
          <cell r="W317">
            <v>0</v>
          </cell>
          <cell r="X317">
            <v>0</v>
          </cell>
          <cell r="Y317">
            <v>65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</row>
        <row r="318">
          <cell r="U318" t="str">
            <v>LA GOMERA</v>
          </cell>
          <cell r="V318">
            <v>10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10</v>
          </cell>
          <cell r="AI318">
            <v>10</v>
          </cell>
        </row>
        <row r="327">
          <cell r="U327" t="str">
            <v>Total</v>
          </cell>
          <cell r="V327">
            <v>1056663</v>
          </cell>
          <cell r="W327">
            <v>64571</v>
          </cell>
          <cell r="X327">
            <v>69643</v>
          </cell>
          <cell r="Y327">
            <v>84624</v>
          </cell>
          <cell r="Z327">
            <v>79151</v>
          </cell>
          <cell r="AA327">
            <v>86136</v>
          </cell>
          <cell r="AB327">
            <v>97642</v>
          </cell>
          <cell r="AC327">
            <v>122606</v>
          </cell>
          <cell r="AD327">
            <v>146154</v>
          </cell>
          <cell r="AE327">
            <v>95290</v>
          </cell>
          <cell r="AF327">
            <v>78190</v>
          </cell>
          <cell r="AG327">
            <v>64887</v>
          </cell>
          <cell r="AH327">
            <v>67769</v>
          </cell>
          <cell r="AI327">
            <v>210846</v>
          </cell>
        </row>
        <row r="328">
          <cell r="U328" t="str">
            <v>MADRID /BARAJAS</v>
          </cell>
          <cell r="V328">
            <v>301716</v>
          </cell>
          <cell r="W328">
            <v>18495</v>
          </cell>
          <cell r="X328">
            <v>19686</v>
          </cell>
          <cell r="Y328">
            <v>23630</v>
          </cell>
          <cell r="Z328">
            <v>23614</v>
          </cell>
          <cell r="AA328">
            <v>24711</v>
          </cell>
          <cell r="AB328">
            <v>27152</v>
          </cell>
          <cell r="AC328">
            <v>35326</v>
          </cell>
          <cell r="AD328">
            <v>42413</v>
          </cell>
          <cell r="AE328">
            <v>25952</v>
          </cell>
          <cell r="AF328">
            <v>21628</v>
          </cell>
          <cell r="AG328">
            <v>18852</v>
          </cell>
          <cell r="AH328">
            <v>20257</v>
          </cell>
          <cell r="AI328">
            <v>60737</v>
          </cell>
        </row>
        <row r="329">
          <cell r="U329" t="str">
            <v>GRAN CANARIA</v>
          </cell>
          <cell r="V329">
            <v>294268</v>
          </cell>
          <cell r="W329">
            <v>21803</v>
          </cell>
          <cell r="X329">
            <v>23362</v>
          </cell>
          <cell r="Y329">
            <v>27383</v>
          </cell>
          <cell r="Z329">
            <v>24900</v>
          </cell>
          <cell r="AA329">
            <v>26037</v>
          </cell>
          <cell r="AB329">
            <v>26771</v>
          </cell>
          <cell r="AC329">
            <v>26102</v>
          </cell>
          <cell r="AD329">
            <v>25930</v>
          </cell>
          <cell r="AE329">
            <v>23688</v>
          </cell>
          <cell r="AF329">
            <v>23454</v>
          </cell>
          <cell r="AG329">
            <v>21966</v>
          </cell>
          <cell r="AH329">
            <v>22872</v>
          </cell>
          <cell r="AI329">
            <v>68292</v>
          </cell>
        </row>
        <row r="330">
          <cell r="U330" t="str">
            <v>TENERIFE NORTE/ LOS RODEOS</v>
          </cell>
          <cell r="V330">
            <v>146633</v>
          </cell>
          <cell r="W330">
            <v>9156</v>
          </cell>
          <cell r="X330">
            <v>10791</v>
          </cell>
          <cell r="Y330">
            <v>13351</v>
          </cell>
          <cell r="Z330">
            <v>12247</v>
          </cell>
          <cell r="AA330">
            <v>13748</v>
          </cell>
          <cell r="AB330">
            <v>13616</v>
          </cell>
          <cell r="AC330">
            <v>14491</v>
          </cell>
          <cell r="AD330">
            <v>16011</v>
          </cell>
          <cell r="AE330">
            <v>12618</v>
          </cell>
          <cell r="AF330">
            <v>11596</v>
          </cell>
          <cell r="AG330">
            <v>9282</v>
          </cell>
          <cell r="AH330">
            <v>9726</v>
          </cell>
          <cell r="AI330">
            <v>30604</v>
          </cell>
        </row>
        <row r="331">
          <cell r="U331" t="str">
            <v>BARCELONA</v>
          </cell>
          <cell r="V331">
            <v>101854</v>
          </cell>
          <cell r="W331">
            <v>5305</v>
          </cell>
          <cell r="X331">
            <v>6076</v>
          </cell>
          <cell r="Y331">
            <v>6925</v>
          </cell>
          <cell r="Z331">
            <v>6636</v>
          </cell>
          <cell r="AA331">
            <v>7312</v>
          </cell>
          <cell r="AB331">
            <v>8605</v>
          </cell>
          <cell r="AC331">
            <v>12795</v>
          </cell>
          <cell r="AD331">
            <v>19660</v>
          </cell>
          <cell r="AE331">
            <v>8725</v>
          </cell>
          <cell r="AF331">
            <v>7792</v>
          </cell>
          <cell r="AG331">
            <v>5773</v>
          </cell>
          <cell r="AH331">
            <v>6250</v>
          </cell>
          <cell r="AI331">
            <v>19815</v>
          </cell>
        </row>
        <row r="332">
          <cell r="U332" t="str">
            <v>BILBAO</v>
          </cell>
          <cell r="V332">
            <v>72458</v>
          </cell>
          <cell r="W332">
            <v>3594</v>
          </cell>
          <cell r="X332">
            <v>4244</v>
          </cell>
          <cell r="Y332">
            <v>5876</v>
          </cell>
          <cell r="Z332">
            <v>5162</v>
          </cell>
          <cell r="AA332">
            <v>5696</v>
          </cell>
          <cell r="AB332">
            <v>7881</v>
          </cell>
          <cell r="AC332">
            <v>9247</v>
          </cell>
          <cell r="AD332">
            <v>9980</v>
          </cell>
          <cell r="AE332">
            <v>6840</v>
          </cell>
          <cell r="AF332">
            <v>5898</v>
          </cell>
          <cell r="AG332">
            <v>4300</v>
          </cell>
          <cell r="AH332">
            <v>3740</v>
          </cell>
          <cell r="AI332">
            <v>13938</v>
          </cell>
        </row>
        <row r="333">
          <cell r="U333" t="str">
            <v>SANTIAGO DE COMPOSTELA</v>
          </cell>
          <cell r="V333">
            <v>26367</v>
          </cell>
          <cell r="W333">
            <v>1665</v>
          </cell>
          <cell r="X333">
            <v>1001</v>
          </cell>
          <cell r="Y333">
            <v>2273</v>
          </cell>
          <cell r="Z333">
            <v>1440</v>
          </cell>
          <cell r="AA333">
            <v>2443</v>
          </cell>
          <cell r="AB333">
            <v>2827</v>
          </cell>
          <cell r="AC333">
            <v>3203</v>
          </cell>
          <cell r="AD333">
            <v>3763</v>
          </cell>
          <cell r="AE333">
            <v>3171</v>
          </cell>
          <cell r="AF333">
            <v>1808</v>
          </cell>
          <cell r="AG333">
            <v>1394</v>
          </cell>
          <cell r="AH333">
            <v>1379</v>
          </cell>
          <cell r="AI333">
            <v>4581</v>
          </cell>
        </row>
        <row r="334">
          <cell r="U334" t="str">
            <v>SEVILLA</v>
          </cell>
          <cell r="V334">
            <v>25180</v>
          </cell>
          <cell r="W334">
            <v>870</v>
          </cell>
          <cell r="X334">
            <v>969</v>
          </cell>
          <cell r="Y334">
            <v>979</v>
          </cell>
          <cell r="Z334">
            <v>1013</v>
          </cell>
          <cell r="AA334">
            <v>1489</v>
          </cell>
          <cell r="AB334">
            <v>2740</v>
          </cell>
          <cell r="AC334">
            <v>4783</v>
          </cell>
          <cell r="AD334">
            <v>5725</v>
          </cell>
          <cell r="AE334">
            <v>3424</v>
          </cell>
          <cell r="AF334">
            <v>1551</v>
          </cell>
          <cell r="AG334">
            <v>752</v>
          </cell>
          <cell r="AH334">
            <v>885</v>
          </cell>
          <cell r="AI334">
            <v>3188</v>
          </cell>
        </row>
        <row r="335">
          <cell r="U335" t="str">
            <v>ASTURIAS</v>
          </cell>
          <cell r="V335">
            <v>21763</v>
          </cell>
          <cell r="W335">
            <v>1122</v>
          </cell>
          <cell r="X335">
            <v>1073</v>
          </cell>
          <cell r="Y335">
            <v>1429</v>
          </cell>
          <cell r="Z335">
            <v>1376</v>
          </cell>
          <cell r="AA335">
            <v>1823</v>
          </cell>
          <cell r="AB335">
            <v>2674</v>
          </cell>
          <cell r="AC335">
            <v>3056</v>
          </cell>
          <cell r="AD335">
            <v>3079</v>
          </cell>
          <cell r="AE335">
            <v>2803</v>
          </cell>
          <cell r="AF335">
            <v>1783</v>
          </cell>
          <cell r="AG335">
            <v>744</v>
          </cell>
          <cell r="AH335">
            <v>801</v>
          </cell>
          <cell r="AI335">
            <v>3328</v>
          </cell>
        </row>
        <row r="336">
          <cell r="U336" t="str">
            <v>TENERIFE SUR/ REINA SOFIA</v>
          </cell>
          <cell r="V336">
            <v>13790</v>
          </cell>
          <cell r="W336">
            <v>1231</v>
          </cell>
          <cell r="X336">
            <v>1067</v>
          </cell>
          <cell r="Y336">
            <v>874</v>
          </cell>
          <cell r="Z336">
            <v>930</v>
          </cell>
          <cell r="AA336">
            <v>1634</v>
          </cell>
          <cell r="AB336">
            <v>1582</v>
          </cell>
          <cell r="AC336">
            <v>1683</v>
          </cell>
          <cell r="AD336">
            <v>1772</v>
          </cell>
          <cell r="AE336">
            <v>1213</v>
          </cell>
          <cell r="AF336">
            <v>1150</v>
          </cell>
          <cell r="AG336">
            <v>347</v>
          </cell>
          <cell r="AH336">
            <v>307</v>
          </cell>
          <cell r="AI336">
            <v>1804</v>
          </cell>
        </row>
        <row r="337">
          <cell r="U337" t="str">
            <v>VALENCIA</v>
          </cell>
          <cell r="V337">
            <v>12521</v>
          </cell>
          <cell r="W337">
            <v>28</v>
          </cell>
          <cell r="X337">
            <v>302</v>
          </cell>
          <cell r="Y337">
            <v>444</v>
          </cell>
          <cell r="Z337">
            <v>439</v>
          </cell>
          <cell r="AA337">
            <v>340</v>
          </cell>
          <cell r="AB337">
            <v>843</v>
          </cell>
          <cell r="AC337">
            <v>2520</v>
          </cell>
          <cell r="AD337">
            <v>4316</v>
          </cell>
          <cell r="AE337">
            <v>1098</v>
          </cell>
          <cell r="AF337">
            <v>669</v>
          </cell>
          <cell r="AG337">
            <v>983</v>
          </cell>
          <cell r="AH337">
            <v>539</v>
          </cell>
          <cell r="AI337">
            <v>2191</v>
          </cell>
        </row>
        <row r="338">
          <cell r="U338" t="str">
            <v>ZARAGOZA</v>
          </cell>
          <cell r="V338">
            <v>11342</v>
          </cell>
          <cell r="W338">
            <v>687</v>
          </cell>
          <cell r="X338">
            <v>604</v>
          </cell>
          <cell r="Y338">
            <v>809</v>
          </cell>
          <cell r="Z338">
            <v>872</v>
          </cell>
          <cell r="AA338">
            <v>614</v>
          </cell>
          <cell r="AB338">
            <v>1082</v>
          </cell>
          <cell r="AC338">
            <v>1679</v>
          </cell>
          <cell r="AD338">
            <v>2345</v>
          </cell>
          <cell r="AE338">
            <v>1197</v>
          </cell>
          <cell r="AF338">
            <v>663</v>
          </cell>
          <cell r="AG338">
            <v>356</v>
          </cell>
          <cell r="AH338">
            <v>434</v>
          </cell>
          <cell r="AI338">
            <v>1453</v>
          </cell>
        </row>
        <row r="339">
          <cell r="U339" t="str">
            <v>MALAGA</v>
          </cell>
          <cell r="V339">
            <v>9667</v>
          </cell>
          <cell r="W339">
            <v>313</v>
          </cell>
          <cell r="X339">
            <v>183</v>
          </cell>
          <cell r="Y339">
            <v>296</v>
          </cell>
          <cell r="Z339">
            <v>239</v>
          </cell>
          <cell r="AA339">
            <v>289</v>
          </cell>
          <cell r="AB339">
            <v>1003</v>
          </cell>
          <cell r="AC339">
            <v>2337</v>
          </cell>
          <cell r="AD339">
            <v>3514</v>
          </cell>
          <cell r="AE339">
            <v>1024</v>
          </cell>
          <cell r="AF339">
            <v>0</v>
          </cell>
          <cell r="AG339">
            <v>0</v>
          </cell>
          <cell r="AH339">
            <v>469</v>
          </cell>
          <cell r="AI339">
            <v>469</v>
          </cell>
        </row>
        <row r="340">
          <cell r="U340" t="str">
            <v>ALICANTE</v>
          </cell>
          <cell r="V340">
            <v>4511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485</v>
          </cell>
          <cell r="AC340">
            <v>1293</v>
          </cell>
          <cell r="AD340">
            <v>1781</v>
          </cell>
          <cell r="AE340">
            <v>754</v>
          </cell>
          <cell r="AF340">
            <v>198</v>
          </cell>
          <cell r="AG340">
            <v>0</v>
          </cell>
          <cell r="AH340">
            <v>0</v>
          </cell>
          <cell r="AI340">
            <v>198</v>
          </cell>
        </row>
        <row r="341">
          <cell r="U341" t="str">
            <v>VALLADOLID</v>
          </cell>
          <cell r="V341">
            <v>3293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199</v>
          </cell>
          <cell r="AC341">
            <v>913</v>
          </cell>
          <cell r="AD341">
            <v>1498</v>
          </cell>
          <cell r="AE341">
            <v>683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</row>
        <row r="342">
          <cell r="U342" t="str">
            <v>VIGO</v>
          </cell>
          <cell r="V342">
            <v>3276</v>
          </cell>
          <cell r="W342">
            <v>302</v>
          </cell>
          <cell r="X342">
            <v>285</v>
          </cell>
          <cell r="Y342">
            <v>343</v>
          </cell>
          <cell r="Z342">
            <v>189</v>
          </cell>
          <cell r="AA342">
            <v>0</v>
          </cell>
          <cell r="AB342">
            <v>0</v>
          </cell>
          <cell r="AC342">
            <v>699</v>
          </cell>
          <cell r="AD342">
            <v>667</v>
          </cell>
          <cell r="AE342">
            <v>562</v>
          </cell>
          <cell r="AF342">
            <v>0</v>
          </cell>
          <cell r="AG342">
            <v>138</v>
          </cell>
          <cell r="AH342">
            <v>91</v>
          </cell>
          <cell r="AI342">
            <v>229</v>
          </cell>
        </row>
        <row r="343">
          <cell r="U343" t="str">
            <v>VITORIA</v>
          </cell>
          <cell r="V343">
            <v>2011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182</v>
          </cell>
          <cell r="AC343">
            <v>619</v>
          </cell>
          <cell r="AD343">
            <v>876</v>
          </cell>
          <cell r="AE343">
            <v>334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U344" t="str">
            <v>LA PALMA /STA.CRUZ DE LA PALMA</v>
          </cell>
          <cell r="V344">
            <v>1791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584</v>
          </cell>
          <cell r="AD344">
            <v>712</v>
          </cell>
          <cell r="AE344">
            <v>495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U345" t="str">
            <v>SALAMANCA/ MATACAN</v>
          </cell>
          <cell r="V345">
            <v>1494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492</v>
          </cell>
          <cell r="AD345">
            <v>658</v>
          </cell>
          <cell r="AE345">
            <v>344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</row>
        <row r="346">
          <cell r="U346" t="str">
            <v>F.G.L. GRANADA - JAEN</v>
          </cell>
          <cell r="V346">
            <v>1241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354</v>
          </cell>
          <cell r="AD346">
            <v>707</v>
          </cell>
          <cell r="AE346">
            <v>180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</row>
        <row r="347">
          <cell r="U347" t="str">
            <v>PAMPLONA</v>
          </cell>
          <cell r="V347">
            <v>1199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428</v>
          </cell>
          <cell r="AD347">
            <v>588</v>
          </cell>
          <cell r="AE347">
            <v>183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</row>
        <row r="348">
          <cell r="U348" t="str">
            <v>ALBACETE / LOS LLANOS</v>
          </cell>
          <cell r="V348">
            <v>178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159</v>
          </cell>
          <cell r="AE348">
            <v>0</v>
          </cell>
          <cell r="AF348">
            <v>0</v>
          </cell>
          <cell r="AG348">
            <v>0</v>
          </cell>
          <cell r="AH348">
            <v>19</v>
          </cell>
          <cell r="AI348">
            <v>19</v>
          </cell>
        </row>
        <row r="349">
          <cell r="U349" t="str">
            <v>FUERTEVENTURA</v>
          </cell>
          <cell r="V349">
            <v>100</v>
          </cell>
          <cell r="W349">
            <v>0</v>
          </cell>
          <cell r="X349">
            <v>0</v>
          </cell>
          <cell r="Y349">
            <v>2</v>
          </cell>
          <cell r="Z349">
            <v>94</v>
          </cell>
          <cell r="AA349">
            <v>0</v>
          </cell>
          <cell r="AB349">
            <v>0</v>
          </cell>
          <cell r="AC349">
            <v>2</v>
          </cell>
          <cell r="AD349">
            <v>0</v>
          </cell>
          <cell r="AE349">
            <v>2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</row>
        <row r="350">
          <cell r="U350" t="str">
            <v>LANZAROTE</v>
          </cell>
          <cell r="V350">
            <v>10</v>
          </cell>
          <cell r="W350">
            <v>0</v>
          </cell>
          <cell r="X350">
            <v>0</v>
          </cell>
          <cell r="Y350">
            <v>10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</row>
        <row r="356">
          <cell r="U356" t="str">
            <v>Total</v>
          </cell>
          <cell r="V356">
            <v>2066561</v>
          </cell>
          <cell r="W356">
            <v>142515</v>
          </cell>
          <cell r="X356">
            <v>150257</v>
          </cell>
          <cell r="Y356">
            <v>172231</v>
          </cell>
          <cell r="Z356">
            <v>164318</v>
          </cell>
          <cell r="AA356">
            <v>180504</v>
          </cell>
          <cell r="AB356">
            <v>185587</v>
          </cell>
          <cell r="AC356">
            <v>201137</v>
          </cell>
          <cell r="AD356">
            <v>206220</v>
          </cell>
          <cell r="AE356">
            <v>172005</v>
          </cell>
          <cell r="AF356">
            <v>172552</v>
          </cell>
          <cell r="AG356">
            <v>157041</v>
          </cell>
          <cell r="AH356">
            <v>162194</v>
          </cell>
          <cell r="AI356">
            <v>491787</v>
          </cell>
        </row>
        <row r="357">
          <cell r="U357" t="str">
            <v>MADRID /BARAJAS</v>
          </cell>
          <cell r="V357">
            <v>669360</v>
          </cell>
          <cell r="W357">
            <v>44231</v>
          </cell>
          <cell r="X357">
            <v>46928</v>
          </cell>
          <cell r="Y357">
            <v>53409</v>
          </cell>
          <cell r="Z357">
            <v>50900</v>
          </cell>
          <cell r="AA357">
            <v>55751</v>
          </cell>
          <cell r="AB357">
            <v>61840</v>
          </cell>
          <cell r="AC357">
            <v>71091</v>
          </cell>
          <cell r="AD357">
            <v>70034</v>
          </cell>
          <cell r="AE357">
            <v>53803</v>
          </cell>
          <cell r="AF357">
            <v>55623</v>
          </cell>
          <cell r="AG357">
            <v>49438</v>
          </cell>
          <cell r="AH357">
            <v>56312</v>
          </cell>
          <cell r="AI357">
            <v>161373</v>
          </cell>
        </row>
        <row r="358">
          <cell r="U358" t="str">
            <v>GRAN CANARIA</v>
          </cell>
          <cell r="V358">
            <v>360069</v>
          </cell>
          <cell r="W358">
            <v>28573</v>
          </cell>
          <cell r="X358">
            <v>29808</v>
          </cell>
          <cell r="Y358">
            <v>31348</v>
          </cell>
          <cell r="Z358">
            <v>33975</v>
          </cell>
          <cell r="AA358">
            <v>33985</v>
          </cell>
          <cell r="AB358">
            <v>32149</v>
          </cell>
          <cell r="AC358">
            <v>30568</v>
          </cell>
          <cell r="AD358">
            <v>20714</v>
          </cell>
          <cell r="AE358">
            <v>26584</v>
          </cell>
          <cell r="AF358">
            <v>32659</v>
          </cell>
          <cell r="AG358">
            <v>31284</v>
          </cell>
          <cell r="AH358">
            <v>28422</v>
          </cell>
          <cell r="AI358">
            <v>92365</v>
          </cell>
        </row>
        <row r="359">
          <cell r="U359" t="str">
            <v>LA PALMA /STA.CRUZ DE LA PALMA</v>
          </cell>
          <cell r="V359">
            <v>314593</v>
          </cell>
          <cell r="W359">
            <v>24751</v>
          </cell>
          <cell r="X359">
            <v>24755</v>
          </cell>
          <cell r="Y359">
            <v>27494</v>
          </cell>
          <cell r="Z359">
            <v>23421</v>
          </cell>
          <cell r="AA359">
            <v>28868</v>
          </cell>
          <cell r="AB359">
            <v>27969</v>
          </cell>
          <cell r="AC359">
            <v>26800</v>
          </cell>
          <cell r="AD359">
            <v>29025</v>
          </cell>
          <cell r="AE359">
            <v>26255</v>
          </cell>
          <cell r="AF359">
            <v>25824</v>
          </cell>
          <cell r="AG359">
            <v>24896</v>
          </cell>
          <cell r="AH359">
            <v>24535</v>
          </cell>
          <cell r="AI359">
            <v>75255</v>
          </cell>
        </row>
        <row r="360">
          <cell r="U360" t="str">
            <v>BARCELONA</v>
          </cell>
          <cell r="V360">
            <v>184569</v>
          </cell>
          <cell r="W360">
            <v>10592</v>
          </cell>
          <cell r="X360">
            <v>13551</v>
          </cell>
          <cell r="Y360">
            <v>15462</v>
          </cell>
          <cell r="Z360">
            <v>14169</v>
          </cell>
          <cell r="AA360">
            <v>15834</v>
          </cell>
          <cell r="AB360">
            <v>17399</v>
          </cell>
          <cell r="AC360">
            <v>18843</v>
          </cell>
          <cell r="AD360">
            <v>21866</v>
          </cell>
          <cell r="AE360">
            <v>15409</v>
          </cell>
          <cell r="AF360">
            <v>15477</v>
          </cell>
          <cell r="AG360">
            <v>12679</v>
          </cell>
          <cell r="AH360">
            <v>13288</v>
          </cell>
          <cell r="AI360">
            <v>41444</v>
          </cell>
        </row>
        <row r="361">
          <cell r="U361" t="str">
            <v>LANZAROTE</v>
          </cell>
          <cell r="V361">
            <v>143084</v>
          </cell>
          <cell r="W361">
            <v>9943</v>
          </cell>
          <cell r="X361">
            <v>10360</v>
          </cell>
          <cell r="Y361">
            <v>13578</v>
          </cell>
          <cell r="Z361">
            <v>11469</v>
          </cell>
          <cell r="AA361">
            <v>13572</v>
          </cell>
          <cell r="AB361">
            <v>13447</v>
          </cell>
          <cell r="AC361">
            <v>12933</v>
          </cell>
          <cell r="AD361">
            <v>15432</v>
          </cell>
          <cell r="AE361">
            <v>12751</v>
          </cell>
          <cell r="AF361">
            <v>11495</v>
          </cell>
          <cell r="AG361">
            <v>9333</v>
          </cell>
          <cell r="AH361">
            <v>8771</v>
          </cell>
          <cell r="AI361">
            <v>29599</v>
          </cell>
        </row>
        <row r="362">
          <cell r="U362" t="str">
            <v>FUERTEVENTURA</v>
          </cell>
          <cell r="V362">
            <v>107943</v>
          </cell>
          <cell r="W362">
            <v>6490</v>
          </cell>
          <cell r="X362">
            <v>7230</v>
          </cell>
          <cell r="Y362">
            <v>9475</v>
          </cell>
          <cell r="Z362">
            <v>7593</v>
          </cell>
          <cell r="AA362">
            <v>9309</v>
          </cell>
          <cell r="AB362">
            <v>9345</v>
          </cell>
          <cell r="AC362">
            <v>11490</v>
          </cell>
          <cell r="AD362">
            <v>14537</v>
          </cell>
          <cell r="AE362">
            <v>11114</v>
          </cell>
          <cell r="AF362">
            <v>8413</v>
          </cell>
          <cell r="AG362">
            <v>6680</v>
          </cell>
          <cell r="AH362">
            <v>6267</v>
          </cell>
          <cell r="AI362">
            <v>21360</v>
          </cell>
        </row>
        <row r="363">
          <cell r="U363" t="str">
            <v>SEVILLA</v>
          </cell>
          <cell r="V363">
            <v>107777</v>
          </cell>
          <cell r="W363">
            <v>6476</v>
          </cell>
          <cell r="X363">
            <v>6392</v>
          </cell>
          <cell r="Y363">
            <v>7488</v>
          </cell>
          <cell r="Z363">
            <v>7593</v>
          </cell>
          <cell r="AA363">
            <v>9815</v>
          </cell>
          <cell r="AB363">
            <v>10160</v>
          </cell>
          <cell r="AC363">
            <v>14378</v>
          </cell>
          <cell r="AD363">
            <v>13873</v>
          </cell>
          <cell r="AE363">
            <v>10752</v>
          </cell>
          <cell r="AF363">
            <v>6986</v>
          </cell>
          <cell r="AG363">
            <v>5849</v>
          </cell>
          <cell r="AH363">
            <v>8015</v>
          </cell>
          <cell r="AI363">
            <v>20850</v>
          </cell>
        </row>
        <row r="364">
          <cell r="U364" t="str">
            <v>EL HIERRO / VALVERDE</v>
          </cell>
          <cell r="V364">
            <v>82280</v>
          </cell>
          <cell r="W364">
            <v>6077</v>
          </cell>
          <cell r="X364">
            <v>5995</v>
          </cell>
          <cell r="Y364">
            <v>6893</v>
          </cell>
          <cell r="Z364">
            <v>6542</v>
          </cell>
          <cell r="AA364">
            <v>7081</v>
          </cell>
          <cell r="AB364">
            <v>7378</v>
          </cell>
          <cell r="AC364">
            <v>7125</v>
          </cell>
          <cell r="AD364">
            <v>7576</v>
          </cell>
          <cell r="AE364">
            <v>7236</v>
          </cell>
          <cell r="AF364">
            <v>7314</v>
          </cell>
          <cell r="AG364">
            <v>6766</v>
          </cell>
          <cell r="AH364">
            <v>6297</v>
          </cell>
          <cell r="AI364">
            <v>20377</v>
          </cell>
        </row>
        <row r="365">
          <cell r="U365" t="str">
            <v>MALAGA</v>
          </cell>
          <cell r="V365">
            <v>28003</v>
          </cell>
          <cell r="W365">
            <v>1261</v>
          </cell>
          <cell r="X365">
            <v>1047</v>
          </cell>
          <cell r="Y365">
            <v>1843</v>
          </cell>
          <cell r="Z365">
            <v>1264</v>
          </cell>
          <cell r="AA365">
            <v>2419</v>
          </cell>
          <cell r="AB365">
            <v>2076</v>
          </cell>
          <cell r="AC365">
            <v>2736</v>
          </cell>
          <cell r="AD365">
            <v>4542</v>
          </cell>
          <cell r="AE365">
            <v>2625</v>
          </cell>
          <cell r="AF365">
            <v>2724</v>
          </cell>
          <cell r="AG365">
            <v>2080</v>
          </cell>
          <cell r="AH365">
            <v>3386</v>
          </cell>
          <cell r="AI365">
            <v>8190</v>
          </cell>
        </row>
        <row r="366">
          <cell r="U366" t="str">
            <v>BILBAO</v>
          </cell>
          <cell r="V366">
            <v>25282</v>
          </cell>
          <cell r="W366">
            <v>1861</v>
          </cell>
          <cell r="X366">
            <v>2267</v>
          </cell>
          <cell r="Y366">
            <v>2276</v>
          </cell>
          <cell r="Z366">
            <v>2659</v>
          </cell>
          <cell r="AA366">
            <v>1357</v>
          </cell>
          <cell r="AB366">
            <v>1603</v>
          </cell>
          <cell r="AC366">
            <v>1610</v>
          </cell>
          <cell r="AD366">
            <v>1492</v>
          </cell>
          <cell r="AE366">
            <v>1660</v>
          </cell>
          <cell r="AF366">
            <v>1971</v>
          </cell>
          <cell r="AG366">
            <v>3721</v>
          </cell>
          <cell r="AH366">
            <v>2805</v>
          </cell>
          <cell r="AI366">
            <v>8497</v>
          </cell>
        </row>
        <row r="367">
          <cell r="U367" t="str">
            <v>VALENCIA</v>
          </cell>
          <cell r="V367">
            <v>13692</v>
          </cell>
          <cell r="W367">
            <v>884</v>
          </cell>
          <cell r="X367">
            <v>971</v>
          </cell>
          <cell r="Y367">
            <v>1184</v>
          </cell>
          <cell r="Z367">
            <v>1406</v>
          </cell>
          <cell r="AA367">
            <v>1044</v>
          </cell>
          <cell r="AB367">
            <v>1040</v>
          </cell>
          <cell r="AC367">
            <v>1141</v>
          </cell>
          <cell r="AD367">
            <v>1498</v>
          </cell>
          <cell r="AE367">
            <v>1201</v>
          </cell>
          <cell r="AF367">
            <v>1131</v>
          </cell>
          <cell r="AG367">
            <v>1002</v>
          </cell>
          <cell r="AH367">
            <v>1190</v>
          </cell>
          <cell r="AI367">
            <v>3323</v>
          </cell>
        </row>
        <row r="368">
          <cell r="U368" t="str">
            <v>LA GOMERA</v>
          </cell>
          <cell r="V368">
            <v>9083</v>
          </cell>
          <cell r="W368">
            <v>611</v>
          </cell>
          <cell r="X368">
            <v>634</v>
          </cell>
          <cell r="Y368">
            <v>828</v>
          </cell>
          <cell r="Z368">
            <v>743</v>
          </cell>
          <cell r="AA368">
            <v>793</v>
          </cell>
          <cell r="AB368">
            <v>724</v>
          </cell>
          <cell r="AC368">
            <v>784</v>
          </cell>
          <cell r="AD368">
            <v>855</v>
          </cell>
          <cell r="AE368">
            <v>733</v>
          </cell>
          <cell r="AF368">
            <v>762</v>
          </cell>
          <cell r="AG368">
            <v>811</v>
          </cell>
          <cell r="AH368">
            <v>805</v>
          </cell>
          <cell r="AI368">
            <v>2378</v>
          </cell>
        </row>
        <row r="369">
          <cell r="U369" t="str">
            <v>ALICANTE</v>
          </cell>
          <cell r="V369">
            <v>4748</v>
          </cell>
          <cell r="W369">
            <v>301</v>
          </cell>
          <cell r="X369">
            <v>124</v>
          </cell>
          <cell r="Y369">
            <v>290</v>
          </cell>
          <cell r="Z369">
            <v>771</v>
          </cell>
          <cell r="AA369">
            <v>299</v>
          </cell>
          <cell r="AB369">
            <v>87</v>
          </cell>
          <cell r="AC369">
            <v>363</v>
          </cell>
          <cell r="AD369">
            <v>1345</v>
          </cell>
          <cell r="AE369">
            <v>339</v>
          </cell>
          <cell r="AF369">
            <v>124</v>
          </cell>
          <cell r="AG369">
            <v>130</v>
          </cell>
          <cell r="AH369">
            <v>575</v>
          </cell>
          <cell r="AI369">
            <v>829</v>
          </cell>
        </row>
        <row r="370">
          <cell r="U370" t="str">
            <v>SANTIAGO DE COMPOSTELA</v>
          </cell>
          <cell r="V370">
            <v>3099</v>
          </cell>
          <cell r="W370">
            <v>120</v>
          </cell>
          <cell r="X370">
            <v>0</v>
          </cell>
          <cell r="Y370">
            <v>94</v>
          </cell>
          <cell r="Z370">
            <v>529</v>
          </cell>
          <cell r="AA370">
            <v>30</v>
          </cell>
          <cell r="AB370">
            <v>0</v>
          </cell>
          <cell r="AC370">
            <v>173</v>
          </cell>
          <cell r="AD370">
            <v>939</v>
          </cell>
          <cell r="AE370">
            <v>234</v>
          </cell>
          <cell r="AF370">
            <v>169</v>
          </cell>
          <cell r="AG370">
            <v>514</v>
          </cell>
          <cell r="AH370">
            <v>297</v>
          </cell>
          <cell r="AI370">
            <v>980</v>
          </cell>
        </row>
        <row r="371">
          <cell r="U371" t="str">
            <v>F.G.L. GRANADA - JAEN</v>
          </cell>
          <cell r="V371">
            <v>3033</v>
          </cell>
          <cell r="W371">
            <v>254</v>
          </cell>
          <cell r="X371">
            <v>0</v>
          </cell>
          <cell r="Y371">
            <v>392</v>
          </cell>
          <cell r="Z371">
            <v>337</v>
          </cell>
          <cell r="AA371">
            <v>122</v>
          </cell>
          <cell r="AB371">
            <v>0</v>
          </cell>
          <cell r="AC371">
            <v>190</v>
          </cell>
          <cell r="AD371">
            <v>1046</v>
          </cell>
          <cell r="AE371">
            <v>241</v>
          </cell>
          <cell r="AF371">
            <v>0</v>
          </cell>
          <cell r="AG371">
            <v>0</v>
          </cell>
          <cell r="AH371">
            <v>451</v>
          </cell>
          <cell r="AI371">
            <v>451</v>
          </cell>
        </row>
        <row r="372">
          <cell r="U372" t="str">
            <v>ZARAGOZA</v>
          </cell>
          <cell r="V372">
            <v>2151</v>
          </cell>
          <cell r="W372">
            <v>0</v>
          </cell>
          <cell r="X372">
            <v>0</v>
          </cell>
          <cell r="Y372">
            <v>174</v>
          </cell>
          <cell r="Z372">
            <v>529</v>
          </cell>
          <cell r="AA372">
            <v>146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339</v>
          </cell>
          <cell r="AG372">
            <v>618</v>
          </cell>
          <cell r="AH372">
            <v>345</v>
          </cell>
          <cell r="AI372">
            <v>1302</v>
          </cell>
        </row>
        <row r="373">
          <cell r="U373" t="str">
            <v>LEON</v>
          </cell>
          <cell r="V373">
            <v>1980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744</v>
          </cell>
          <cell r="AD373">
            <v>920</v>
          </cell>
          <cell r="AE373">
            <v>316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</row>
        <row r="374">
          <cell r="U374" t="str">
            <v>VALLADOLID</v>
          </cell>
          <cell r="V374">
            <v>1261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3</v>
          </cell>
          <cell r="AD374">
            <v>206</v>
          </cell>
          <cell r="AE374">
            <v>394</v>
          </cell>
          <cell r="AF374">
            <v>658</v>
          </cell>
          <cell r="AG374">
            <v>0</v>
          </cell>
          <cell r="AH374">
            <v>0</v>
          </cell>
          <cell r="AI374">
            <v>658</v>
          </cell>
        </row>
        <row r="375">
          <cell r="U375" t="str">
            <v>ASTURIAS</v>
          </cell>
          <cell r="V375">
            <v>1173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328</v>
          </cell>
          <cell r="AG375">
            <v>677</v>
          </cell>
          <cell r="AH375">
            <v>168</v>
          </cell>
          <cell r="AI375">
            <v>1173</v>
          </cell>
        </row>
        <row r="376">
          <cell r="U376" t="str">
            <v>SANTANDER</v>
          </cell>
          <cell r="V376">
            <v>1042</v>
          </cell>
          <cell r="W376">
            <v>36</v>
          </cell>
          <cell r="X376">
            <v>0</v>
          </cell>
          <cell r="Y376">
            <v>0</v>
          </cell>
          <cell r="Z376">
            <v>97</v>
          </cell>
          <cell r="AA376">
            <v>70</v>
          </cell>
          <cell r="AB376">
            <v>74</v>
          </cell>
          <cell r="AC376">
            <v>160</v>
          </cell>
          <cell r="AD376">
            <v>315</v>
          </cell>
          <cell r="AE376">
            <v>184</v>
          </cell>
          <cell r="AF376">
            <v>85</v>
          </cell>
          <cell r="AG376">
            <v>0</v>
          </cell>
          <cell r="AH376">
            <v>21</v>
          </cell>
          <cell r="AI376">
            <v>106</v>
          </cell>
        </row>
        <row r="377">
          <cell r="U377" t="str">
            <v>VITORIA</v>
          </cell>
          <cell r="V377">
            <v>1018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351</v>
          </cell>
          <cell r="AG377">
            <v>505</v>
          </cell>
          <cell r="AH377">
            <v>162</v>
          </cell>
          <cell r="AI377">
            <v>1018</v>
          </cell>
        </row>
        <row r="378">
          <cell r="U378" t="str">
            <v>TENERIFE NORTE/ LOS RODEOS</v>
          </cell>
          <cell r="V378">
            <v>882</v>
          </cell>
          <cell r="W378">
            <v>2</v>
          </cell>
          <cell r="X378">
            <v>184</v>
          </cell>
          <cell r="Y378">
            <v>1</v>
          </cell>
          <cell r="Z378">
            <v>316</v>
          </cell>
          <cell r="AA378">
            <v>1</v>
          </cell>
          <cell r="AB378">
            <v>60</v>
          </cell>
          <cell r="AC378">
            <v>0</v>
          </cell>
          <cell r="AD378">
            <v>0</v>
          </cell>
          <cell r="AE378">
            <v>127</v>
          </cell>
          <cell r="AF378">
            <v>112</v>
          </cell>
          <cell r="AG378">
            <v>0</v>
          </cell>
          <cell r="AH378">
            <v>79</v>
          </cell>
          <cell r="AI378">
            <v>191</v>
          </cell>
        </row>
        <row r="379">
          <cell r="U379" t="str">
            <v>TENERIFE SUR/ REINA SOFIA</v>
          </cell>
          <cell r="V379">
            <v>290</v>
          </cell>
          <cell r="W379">
            <v>0</v>
          </cell>
          <cell r="X379">
            <v>0</v>
          </cell>
          <cell r="Y379">
            <v>1</v>
          </cell>
          <cell r="Z379">
            <v>4</v>
          </cell>
          <cell r="AA379">
            <v>0</v>
          </cell>
          <cell r="AB379">
            <v>233</v>
          </cell>
          <cell r="AC379">
            <v>1</v>
          </cell>
          <cell r="AD379">
            <v>1</v>
          </cell>
          <cell r="AE379">
            <v>47</v>
          </cell>
          <cell r="AF379">
            <v>2</v>
          </cell>
          <cell r="AG379">
            <v>1</v>
          </cell>
          <cell r="AH379">
            <v>0</v>
          </cell>
          <cell r="AI379">
            <v>3</v>
          </cell>
        </row>
        <row r="380">
          <cell r="U380" t="str">
            <v>PALMA DE MALLORCA</v>
          </cell>
          <cell r="V380">
            <v>55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3</v>
          </cell>
          <cell r="AG380">
            <v>52</v>
          </cell>
          <cell r="AH380">
            <v>0</v>
          </cell>
          <cell r="AI380">
            <v>55</v>
          </cell>
        </row>
        <row r="381">
          <cell r="U381" t="str">
            <v>MADRID /TORREJON</v>
          </cell>
          <cell r="V381">
            <v>43</v>
          </cell>
          <cell r="W381">
            <v>14</v>
          </cell>
          <cell r="X381">
            <v>11</v>
          </cell>
          <cell r="Y381">
            <v>0</v>
          </cell>
          <cell r="Z381">
            <v>0</v>
          </cell>
          <cell r="AA381">
            <v>8</v>
          </cell>
          <cell r="AB381">
            <v>2</v>
          </cell>
          <cell r="AC381">
            <v>4</v>
          </cell>
          <cell r="AD381">
            <v>0</v>
          </cell>
          <cell r="AE381">
            <v>0</v>
          </cell>
          <cell r="AF381">
            <v>0</v>
          </cell>
          <cell r="AG381">
            <v>1</v>
          </cell>
          <cell r="AH381">
            <v>3</v>
          </cell>
          <cell r="AI381">
            <v>4</v>
          </cell>
        </row>
        <row r="382">
          <cell r="U382" t="str">
            <v>VIGO</v>
          </cell>
          <cell r="V382">
            <v>37</v>
          </cell>
          <cell r="W382">
            <v>37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</row>
        <row r="383">
          <cell r="U383" t="str">
            <v>LA GOMERA</v>
          </cell>
          <cell r="V383">
            <v>4</v>
          </cell>
          <cell r="W383">
            <v>1</v>
          </cell>
          <cell r="X383">
            <v>0</v>
          </cell>
          <cell r="Y383">
            <v>1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</v>
          </cell>
          <cell r="AE383">
            <v>0</v>
          </cell>
          <cell r="AF383">
            <v>0</v>
          </cell>
          <cell r="AG383">
            <v>1</v>
          </cell>
          <cell r="AH383">
            <v>0</v>
          </cell>
          <cell r="AI383">
            <v>1</v>
          </cell>
        </row>
        <row r="384">
          <cell r="U384" t="str">
            <v>EL BERRIEL (GRAN CANARIA)</v>
          </cell>
          <cell r="V384">
            <v>3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3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</row>
        <row r="385">
          <cell r="U385" t="str">
            <v>MADRID/CUATRO VIENTOS</v>
          </cell>
          <cell r="V385">
            <v>3</v>
          </cell>
          <cell r="W385">
            <v>0</v>
          </cell>
          <cell r="X385">
            <v>0</v>
          </cell>
          <cell r="Y385">
            <v>0</v>
          </cell>
          <cell r="Z385">
            <v>1</v>
          </cell>
          <cell r="AA385">
            <v>0</v>
          </cell>
          <cell r="AB385">
            <v>1</v>
          </cell>
          <cell r="AC385">
            <v>0</v>
          </cell>
          <cell r="AD385">
            <v>0</v>
          </cell>
          <cell r="AE385">
            <v>0</v>
          </cell>
          <cell r="AF385">
            <v>1</v>
          </cell>
          <cell r="AG385">
            <v>0</v>
          </cell>
          <cell r="AH385">
            <v>0</v>
          </cell>
          <cell r="AI385">
            <v>1</v>
          </cell>
        </row>
        <row r="386">
          <cell r="U386" t="str">
            <v>MURCIA/ SAN JAVIER</v>
          </cell>
          <cell r="V386">
            <v>2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2</v>
          </cell>
          <cell r="AH386">
            <v>0</v>
          </cell>
          <cell r="AI386">
            <v>2</v>
          </cell>
        </row>
        <row r="387">
          <cell r="U387" t="str">
            <v>OTROS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</v>
          </cell>
          <cell r="AG387">
            <v>0</v>
          </cell>
          <cell r="AH387">
            <v>0</v>
          </cell>
          <cell r="AI387">
            <v>1</v>
          </cell>
        </row>
        <row r="388">
          <cell r="U388" t="str">
            <v>PUERTO SANTA CRUZ DE TENERIFE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  <cell r="AH388">
            <v>0</v>
          </cell>
          <cell r="AI388">
            <v>1</v>
          </cell>
        </row>
        <row r="397">
          <cell r="U397" t="str">
            <v>Total</v>
          </cell>
          <cell r="V397">
            <v>712047</v>
          </cell>
          <cell r="W397">
            <v>42945</v>
          </cell>
          <cell r="X397">
            <v>45842</v>
          </cell>
          <cell r="Y397">
            <v>65523</v>
          </cell>
          <cell r="Z397">
            <v>64555</v>
          </cell>
          <cell r="AA397">
            <v>52602</v>
          </cell>
          <cell r="AB397">
            <v>66379</v>
          </cell>
          <cell r="AC397">
            <v>83897</v>
          </cell>
          <cell r="AD397">
            <v>105004</v>
          </cell>
          <cell r="AE397">
            <v>64277</v>
          </cell>
          <cell r="AF397">
            <v>47182</v>
          </cell>
          <cell r="AG397">
            <v>33973</v>
          </cell>
          <cell r="AH397">
            <v>39868</v>
          </cell>
          <cell r="AI397">
            <v>121023</v>
          </cell>
        </row>
        <row r="398">
          <cell r="U398" t="str">
            <v>MADRID /BARAJAS</v>
          </cell>
          <cell r="V398">
            <v>232562</v>
          </cell>
          <cell r="W398">
            <v>14760</v>
          </cell>
          <cell r="X398">
            <v>15685</v>
          </cell>
          <cell r="Y398">
            <v>20485</v>
          </cell>
          <cell r="Z398">
            <v>19780</v>
          </cell>
          <cell r="AA398">
            <v>18805</v>
          </cell>
          <cell r="AB398">
            <v>19725</v>
          </cell>
          <cell r="AC398">
            <v>25435</v>
          </cell>
          <cell r="AD398">
            <v>31263</v>
          </cell>
          <cell r="AE398">
            <v>19169</v>
          </cell>
          <cell r="AF398">
            <v>18490</v>
          </cell>
          <cell r="AG398">
            <v>12096</v>
          </cell>
          <cell r="AH398">
            <v>16869</v>
          </cell>
          <cell r="AI398">
            <v>47455</v>
          </cell>
        </row>
        <row r="399">
          <cell r="U399" t="str">
            <v>BILBAO</v>
          </cell>
          <cell r="V399">
            <v>78366</v>
          </cell>
          <cell r="W399">
            <v>3604</v>
          </cell>
          <cell r="X399">
            <v>4129</v>
          </cell>
          <cell r="Y399">
            <v>7327</v>
          </cell>
          <cell r="Z399">
            <v>6832</v>
          </cell>
          <cell r="AA399">
            <v>6977</v>
          </cell>
          <cell r="AB399">
            <v>8723</v>
          </cell>
          <cell r="AC399">
            <v>9556</v>
          </cell>
          <cell r="AD399">
            <v>10986</v>
          </cell>
          <cell r="AE399">
            <v>7172</v>
          </cell>
          <cell r="AF399">
            <v>5518</v>
          </cell>
          <cell r="AG399">
            <v>3417</v>
          </cell>
          <cell r="AH399">
            <v>4125</v>
          </cell>
          <cell r="AI399">
            <v>13060</v>
          </cell>
        </row>
        <row r="400">
          <cell r="U400" t="str">
            <v>BARCELONA</v>
          </cell>
          <cell r="V400">
            <v>54872</v>
          </cell>
          <cell r="W400">
            <v>4127</v>
          </cell>
          <cell r="X400">
            <v>4631</v>
          </cell>
          <cell r="Y400">
            <v>6314</v>
          </cell>
          <cell r="Z400">
            <v>6811</v>
          </cell>
          <cell r="AA400">
            <v>3020</v>
          </cell>
          <cell r="AB400">
            <v>4592</v>
          </cell>
          <cell r="AC400">
            <v>5775</v>
          </cell>
          <cell r="AD400">
            <v>9423</v>
          </cell>
          <cell r="AE400">
            <v>3103</v>
          </cell>
          <cell r="AF400">
            <v>2710</v>
          </cell>
          <cell r="AG400">
            <v>2044</v>
          </cell>
          <cell r="AH400">
            <v>2322</v>
          </cell>
          <cell r="AI400">
            <v>7076</v>
          </cell>
        </row>
        <row r="401">
          <cell r="U401" t="str">
            <v>SANTIAGO DE COMPOSTELA</v>
          </cell>
          <cell r="V401">
            <v>46595</v>
          </cell>
          <cell r="W401">
            <v>3177</v>
          </cell>
          <cell r="X401">
            <v>2081</v>
          </cell>
          <cell r="Y401">
            <v>4691</v>
          </cell>
          <cell r="Z401">
            <v>2629</v>
          </cell>
          <cell r="AA401">
            <v>3589</v>
          </cell>
          <cell r="AB401">
            <v>4793</v>
          </cell>
          <cell r="AC401">
            <v>5909</v>
          </cell>
          <cell r="AD401">
            <v>5942</v>
          </cell>
          <cell r="AE401">
            <v>5490</v>
          </cell>
          <cell r="AF401">
            <v>3438</v>
          </cell>
          <cell r="AG401">
            <v>2253</v>
          </cell>
          <cell r="AH401">
            <v>2603</v>
          </cell>
          <cell r="AI401">
            <v>8294</v>
          </cell>
        </row>
        <row r="402">
          <cell r="U402" t="str">
            <v>GRAN CANARIA</v>
          </cell>
          <cell r="V402">
            <v>42158</v>
          </cell>
          <cell r="W402">
            <v>3850</v>
          </cell>
          <cell r="X402">
            <v>3807</v>
          </cell>
          <cell r="Y402">
            <v>4525</v>
          </cell>
          <cell r="Z402">
            <v>3896</v>
          </cell>
          <cell r="AA402">
            <v>3391</v>
          </cell>
          <cell r="AB402">
            <v>3646</v>
          </cell>
          <cell r="AC402">
            <v>3331</v>
          </cell>
          <cell r="AD402">
            <v>3551</v>
          </cell>
          <cell r="AE402">
            <v>2854</v>
          </cell>
          <cell r="AF402">
            <v>3363</v>
          </cell>
          <cell r="AG402">
            <v>3074</v>
          </cell>
          <cell r="AH402">
            <v>2870</v>
          </cell>
          <cell r="AI402">
            <v>9307</v>
          </cell>
        </row>
        <row r="403">
          <cell r="U403" t="str">
            <v>VALENCIA</v>
          </cell>
          <cell r="V403">
            <v>34798</v>
          </cell>
          <cell r="W403">
            <v>1617</v>
          </cell>
          <cell r="X403">
            <v>1607</v>
          </cell>
          <cell r="Y403">
            <v>2539</v>
          </cell>
          <cell r="Z403">
            <v>2545</v>
          </cell>
          <cell r="AA403">
            <v>1691</v>
          </cell>
          <cell r="AB403">
            <v>2862</v>
          </cell>
          <cell r="AC403">
            <v>4846</v>
          </cell>
          <cell r="AD403">
            <v>7675</v>
          </cell>
          <cell r="AE403">
            <v>3080</v>
          </cell>
          <cell r="AF403">
            <v>2238</v>
          </cell>
          <cell r="AG403">
            <v>2157</v>
          </cell>
          <cell r="AH403">
            <v>1941</v>
          </cell>
          <cell r="AI403">
            <v>6336</v>
          </cell>
        </row>
        <row r="404">
          <cell r="U404" t="str">
            <v>ASTURIAS</v>
          </cell>
          <cell r="V404">
            <v>28691</v>
          </cell>
          <cell r="W404">
            <v>1328</v>
          </cell>
          <cell r="X404">
            <v>1124</v>
          </cell>
          <cell r="Y404">
            <v>2152</v>
          </cell>
          <cell r="Z404">
            <v>1872</v>
          </cell>
          <cell r="AA404">
            <v>1399</v>
          </cell>
          <cell r="AB404">
            <v>2810</v>
          </cell>
          <cell r="AC404">
            <v>3941</v>
          </cell>
          <cell r="AD404">
            <v>4484</v>
          </cell>
          <cell r="AE404">
            <v>3679</v>
          </cell>
          <cell r="AF404">
            <v>2345</v>
          </cell>
          <cell r="AG404">
            <v>1445</v>
          </cell>
          <cell r="AH404">
            <v>2112</v>
          </cell>
          <cell r="AI404">
            <v>5902</v>
          </cell>
        </row>
        <row r="405">
          <cell r="U405" t="str">
            <v>SEVILLA</v>
          </cell>
          <cell r="V405">
            <v>28378</v>
          </cell>
          <cell r="W405">
            <v>1054</v>
          </cell>
          <cell r="X405">
            <v>1653</v>
          </cell>
          <cell r="Y405">
            <v>2752</v>
          </cell>
          <cell r="Z405">
            <v>3706</v>
          </cell>
          <cell r="AA405">
            <v>2749</v>
          </cell>
          <cell r="AB405">
            <v>3554</v>
          </cell>
          <cell r="AC405">
            <v>3761</v>
          </cell>
          <cell r="AD405">
            <v>5473</v>
          </cell>
          <cell r="AE405">
            <v>2369</v>
          </cell>
          <cell r="AF405">
            <v>1145</v>
          </cell>
          <cell r="AG405">
            <v>0</v>
          </cell>
          <cell r="AH405">
            <v>162</v>
          </cell>
          <cell r="AI405">
            <v>1307</v>
          </cell>
        </row>
        <row r="406">
          <cell r="U406" t="str">
            <v>ALICANTE</v>
          </cell>
          <cell r="V406">
            <v>27735</v>
          </cell>
          <cell r="W406">
            <v>1421</v>
          </cell>
          <cell r="X406">
            <v>1702</v>
          </cell>
          <cell r="Y406">
            <v>2541</v>
          </cell>
          <cell r="Z406">
            <v>2838</v>
          </cell>
          <cell r="AA406">
            <v>1625</v>
          </cell>
          <cell r="AB406">
            <v>2385</v>
          </cell>
          <cell r="AC406">
            <v>2836</v>
          </cell>
          <cell r="AD406">
            <v>4165</v>
          </cell>
          <cell r="AE406">
            <v>2695</v>
          </cell>
          <cell r="AF406">
            <v>1804</v>
          </cell>
          <cell r="AG406">
            <v>1982</v>
          </cell>
          <cell r="AH406">
            <v>1741</v>
          </cell>
          <cell r="AI406">
            <v>5527</v>
          </cell>
        </row>
        <row r="407">
          <cell r="U407" t="str">
            <v>MALAGA</v>
          </cell>
          <cell r="V407">
            <v>20067</v>
          </cell>
          <cell r="W407">
            <v>1250</v>
          </cell>
          <cell r="X407">
            <v>1930</v>
          </cell>
          <cell r="Y407">
            <v>2250</v>
          </cell>
          <cell r="Z407">
            <v>2883</v>
          </cell>
          <cell r="AA407">
            <v>1465</v>
          </cell>
          <cell r="AB407">
            <v>1532</v>
          </cell>
          <cell r="AC407">
            <v>2434</v>
          </cell>
          <cell r="AD407">
            <v>3151</v>
          </cell>
          <cell r="AE407">
            <v>1575</v>
          </cell>
          <cell r="AF407">
            <v>436</v>
          </cell>
          <cell r="AG407">
            <v>578</v>
          </cell>
          <cell r="AH407">
            <v>583</v>
          </cell>
          <cell r="AI407">
            <v>1597</v>
          </cell>
        </row>
        <row r="408">
          <cell r="U408" t="str">
            <v>VIGO</v>
          </cell>
          <cell r="V408">
            <v>19861</v>
          </cell>
          <cell r="W408">
            <v>1024</v>
          </cell>
          <cell r="X408">
            <v>858</v>
          </cell>
          <cell r="Y408">
            <v>1584</v>
          </cell>
          <cell r="Z408">
            <v>2192</v>
          </cell>
          <cell r="AA408">
            <v>1573</v>
          </cell>
          <cell r="AB408">
            <v>1611</v>
          </cell>
          <cell r="AC408">
            <v>2637</v>
          </cell>
          <cell r="AD408">
            <v>2291</v>
          </cell>
          <cell r="AE408">
            <v>2191</v>
          </cell>
          <cell r="AF408">
            <v>1717</v>
          </cell>
          <cell r="AG408">
            <v>1326</v>
          </cell>
          <cell r="AH408">
            <v>857</v>
          </cell>
          <cell r="AI408">
            <v>3900</v>
          </cell>
        </row>
        <row r="409">
          <cell r="U409" t="str">
            <v>ZARAGOZA</v>
          </cell>
          <cell r="V409">
            <v>17833</v>
          </cell>
          <cell r="W409">
            <v>850</v>
          </cell>
          <cell r="X409">
            <v>704</v>
          </cell>
          <cell r="Y409">
            <v>1268</v>
          </cell>
          <cell r="Z409">
            <v>1521</v>
          </cell>
          <cell r="AA409">
            <v>583</v>
          </cell>
          <cell r="AB409">
            <v>1535</v>
          </cell>
          <cell r="AC409">
            <v>3101</v>
          </cell>
          <cell r="AD409">
            <v>3027</v>
          </cell>
          <cell r="AE409">
            <v>2135</v>
          </cell>
          <cell r="AF409">
            <v>853</v>
          </cell>
          <cell r="AG409">
            <v>935</v>
          </cell>
          <cell r="AH409">
            <v>1321</v>
          </cell>
          <cell r="AI409">
            <v>3109</v>
          </cell>
        </row>
        <row r="410">
          <cell r="U410" t="str">
            <v>VALLADOLID</v>
          </cell>
          <cell r="V410">
            <v>16604</v>
          </cell>
          <cell r="W410">
            <v>962</v>
          </cell>
          <cell r="X410">
            <v>1002</v>
          </cell>
          <cell r="Y410">
            <v>1475</v>
          </cell>
          <cell r="Z410">
            <v>1610</v>
          </cell>
          <cell r="AA410">
            <v>663</v>
          </cell>
          <cell r="AB410">
            <v>1084</v>
          </cell>
          <cell r="AC410">
            <v>1701</v>
          </cell>
          <cell r="AD410">
            <v>2568</v>
          </cell>
          <cell r="AE410">
            <v>2225</v>
          </cell>
          <cell r="AF410">
            <v>1035</v>
          </cell>
          <cell r="AG410">
            <v>1341</v>
          </cell>
          <cell r="AH410">
            <v>938</v>
          </cell>
          <cell r="AI410">
            <v>3314</v>
          </cell>
        </row>
        <row r="411">
          <cell r="U411" t="str">
            <v>GIRONA</v>
          </cell>
          <cell r="V411">
            <v>15121</v>
          </cell>
          <cell r="W411">
            <v>2327</v>
          </cell>
          <cell r="X411">
            <v>2308</v>
          </cell>
          <cell r="Y411">
            <v>2272</v>
          </cell>
          <cell r="Z411">
            <v>1176</v>
          </cell>
          <cell r="AA411">
            <v>1368</v>
          </cell>
          <cell r="AB411">
            <v>1480</v>
          </cell>
          <cell r="AC411">
            <v>1348</v>
          </cell>
          <cell r="AD411">
            <v>1469</v>
          </cell>
          <cell r="AE411">
            <v>1373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</row>
        <row r="412">
          <cell r="U412" t="str">
            <v>LANZAROTE</v>
          </cell>
          <cell r="V412">
            <v>14956</v>
          </cell>
          <cell r="W412">
            <v>1153</v>
          </cell>
          <cell r="X412">
            <v>1004</v>
          </cell>
          <cell r="Y412">
            <v>831</v>
          </cell>
          <cell r="Z412">
            <v>1097</v>
          </cell>
          <cell r="AA412">
            <v>1865</v>
          </cell>
          <cell r="AB412">
            <v>1791</v>
          </cell>
          <cell r="AC412">
            <v>1808</v>
          </cell>
          <cell r="AD412">
            <v>1648</v>
          </cell>
          <cell r="AE412">
            <v>1292</v>
          </cell>
          <cell r="AF412">
            <v>1213</v>
          </cell>
          <cell r="AG412">
            <v>551</v>
          </cell>
          <cell r="AH412">
            <v>703</v>
          </cell>
          <cell r="AI412">
            <v>2467</v>
          </cell>
        </row>
        <row r="413">
          <cell r="U413" t="str">
            <v>F.G.L. GRANADA - JAEN</v>
          </cell>
          <cell r="V413">
            <v>9128</v>
          </cell>
          <cell r="W413">
            <v>0</v>
          </cell>
          <cell r="X413">
            <v>458</v>
          </cell>
          <cell r="Y413">
            <v>738</v>
          </cell>
          <cell r="Z413">
            <v>1360</v>
          </cell>
          <cell r="AA413">
            <v>173</v>
          </cell>
          <cell r="AB413">
            <v>1126</v>
          </cell>
          <cell r="AC413">
            <v>1209</v>
          </cell>
          <cell r="AD413">
            <v>2015</v>
          </cell>
          <cell r="AE413">
            <v>886</v>
          </cell>
          <cell r="AF413">
            <v>330</v>
          </cell>
          <cell r="AG413">
            <v>506</v>
          </cell>
          <cell r="AH413">
            <v>327</v>
          </cell>
          <cell r="AI413">
            <v>1163</v>
          </cell>
        </row>
        <row r="414">
          <cell r="U414" t="str">
            <v>A CORUÑA</v>
          </cell>
          <cell r="V414">
            <v>4665</v>
          </cell>
          <cell r="W414">
            <v>121</v>
          </cell>
          <cell r="X414">
            <v>358</v>
          </cell>
          <cell r="Y414">
            <v>501</v>
          </cell>
          <cell r="Z414">
            <v>463</v>
          </cell>
          <cell r="AA414">
            <v>644</v>
          </cell>
          <cell r="AB414">
            <v>580</v>
          </cell>
          <cell r="AC414">
            <v>641</v>
          </cell>
          <cell r="AD414">
            <v>818</v>
          </cell>
          <cell r="AE414">
            <v>525</v>
          </cell>
          <cell r="AF414">
            <v>0</v>
          </cell>
          <cell r="AG414">
            <v>0</v>
          </cell>
          <cell r="AH414">
            <v>14</v>
          </cell>
          <cell r="AI414">
            <v>14</v>
          </cell>
        </row>
        <row r="415">
          <cell r="U415" t="str">
            <v>VITORIA</v>
          </cell>
          <cell r="V415">
            <v>4640</v>
          </cell>
          <cell r="W415">
            <v>0</v>
          </cell>
          <cell r="X415">
            <v>240</v>
          </cell>
          <cell r="Y415">
            <v>622</v>
          </cell>
          <cell r="Z415">
            <v>510</v>
          </cell>
          <cell r="AA415">
            <v>131</v>
          </cell>
          <cell r="AB415">
            <v>556</v>
          </cell>
          <cell r="AC415">
            <v>419</v>
          </cell>
          <cell r="AD415">
            <v>850</v>
          </cell>
          <cell r="AE415">
            <v>608</v>
          </cell>
          <cell r="AF415">
            <v>526</v>
          </cell>
          <cell r="AG415">
            <v>178</v>
          </cell>
          <cell r="AH415">
            <v>0</v>
          </cell>
          <cell r="AI415">
            <v>704</v>
          </cell>
        </row>
        <row r="416">
          <cell r="U416" t="str">
            <v>PAMPLONA</v>
          </cell>
          <cell r="V416">
            <v>4285</v>
          </cell>
          <cell r="W416">
            <v>60</v>
          </cell>
          <cell r="X416">
            <v>491</v>
          </cell>
          <cell r="Y416">
            <v>483</v>
          </cell>
          <cell r="Z416">
            <v>436</v>
          </cell>
          <cell r="AA416">
            <v>582</v>
          </cell>
          <cell r="AB416">
            <v>584</v>
          </cell>
          <cell r="AC416">
            <v>655</v>
          </cell>
          <cell r="AD416">
            <v>804</v>
          </cell>
          <cell r="AE416">
            <v>190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</row>
        <row r="417">
          <cell r="U417" t="str">
            <v>JEREZ DE LA FRONTERA/ LA PARRA</v>
          </cell>
          <cell r="V417">
            <v>3753</v>
          </cell>
          <cell r="W417">
            <v>0</v>
          </cell>
          <cell r="X417">
            <v>0</v>
          </cell>
          <cell r="Y417">
            <v>0</v>
          </cell>
          <cell r="Z417">
            <v>1</v>
          </cell>
          <cell r="AA417">
            <v>0</v>
          </cell>
          <cell r="AB417">
            <v>619</v>
          </cell>
          <cell r="AC417">
            <v>1190</v>
          </cell>
          <cell r="AD417">
            <v>1331</v>
          </cell>
          <cell r="AE417">
            <v>612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</row>
        <row r="418">
          <cell r="U418" t="str">
            <v>PALMA DE MALLORCA</v>
          </cell>
          <cell r="V418">
            <v>2483</v>
          </cell>
          <cell r="W418">
            <v>9</v>
          </cell>
          <cell r="X418">
            <v>0</v>
          </cell>
          <cell r="Y418">
            <v>2</v>
          </cell>
          <cell r="Z418">
            <v>4</v>
          </cell>
          <cell r="AA418">
            <v>273</v>
          </cell>
          <cell r="AB418">
            <v>605</v>
          </cell>
          <cell r="AC418">
            <v>515</v>
          </cell>
          <cell r="AD418">
            <v>590</v>
          </cell>
          <cell r="AE418">
            <v>447</v>
          </cell>
          <cell r="AF418">
            <v>15</v>
          </cell>
          <cell r="AG418">
            <v>0</v>
          </cell>
          <cell r="AH418">
            <v>23</v>
          </cell>
          <cell r="AI418">
            <v>38</v>
          </cell>
        </row>
        <row r="419">
          <cell r="U419" t="str">
            <v>SALAMANCA/ MATACAN</v>
          </cell>
          <cell r="V419">
            <v>1551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506</v>
          </cell>
          <cell r="AD419">
            <v>642</v>
          </cell>
          <cell r="AE419">
            <v>403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</row>
        <row r="420">
          <cell r="U420" t="str">
            <v>LOGROÑO-LA RIOJA</v>
          </cell>
          <cell r="V420">
            <v>1055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284</v>
          </cell>
          <cell r="AD420">
            <v>746</v>
          </cell>
          <cell r="AE420">
            <v>25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</row>
        <row r="421">
          <cell r="U421" t="str">
            <v>LA PALMA /STA.CRUZ DE LA PALMA</v>
          </cell>
          <cell r="V421">
            <v>639</v>
          </cell>
          <cell r="W421">
            <v>133</v>
          </cell>
          <cell r="X421">
            <v>0</v>
          </cell>
          <cell r="Y421">
            <v>66</v>
          </cell>
          <cell r="Z421">
            <v>146</v>
          </cell>
          <cell r="AA421">
            <v>0</v>
          </cell>
          <cell r="AB421">
            <v>92</v>
          </cell>
          <cell r="AC421">
            <v>0</v>
          </cell>
          <cell r="AD421">
            <v>2</v>
          </cell>
          <cell r="AE421">
            <v>156</v>
          </cell>
          <cell r="AF421">
            <v>0</v>
          </cell>
          <cell r="AG421">
            <v>0</v>
          </cell>
          <cell r="AH421">
            <v>44</v>
          </cell>
          <cell r="AI421">
            <v>44</v>
          </cell>
        </row>
        <row r="422">
          <cell r="U422" t="str">
            <v>TENERIFE SUR/ REINA SOFIA</v>
          </cell>
          <cell r="V422">
            <v>567</v>
          </cell>
          <cell r="W422">
            <v>109</v>
          </cell>
          <cell r="X422">
            <v>66</v>
          </cell>
          <cell r="Y422">
            <v>89</v>
          </cell>
          <cell r="Z422">
            <v>44</v>
          </cell>
          <cell r="AA422">
            <v>30</v>
          </cell>
          <cell r="AB422">
            <v>42</v>
          </cell>
          <cell r="AC422">
            <v>38</v>
          </cell>
          <cell r="AD422">
            <v>83</v>
          </cell>
          <cell r="AE422">
            <v>23</v>
          </cell>
          <cell r="AF422">
            <v>0</v>
          </cell>
          <cell r="AG422">
            <v>0</v>
          </cell>
          <cell r="AH422">
            <v>43</v>
          </cell>
          <cell r="AI422">
            <v>43</v>
          </cell>
        </row>
        <row r="423">
          <cell r="U423" t="str">
            <v>FUERTEVENTURA</v>
          </cell>
          <cell r="V423">
            <v>442</v>
          </cell>
          <cell r="W423">
            <v>0</v>
          </cell>
          <cell r="X423">
            <v>1</v>
          </cell>
          <cell r="Y423">
            <v>1</v>
          </cell>
          <cell r="Z423">
            <v>149</v>
          </cell>
          <cell r="AA423">
            <v>0</v>
          </cell>
          <cell r="AB423">
            <v>36</v>
          </cell>
          <cell r="AC423">
            <v>4</v>
          </cell>
          <cell r="AD423">
            <v>0</v>
          </cell>
          <cell r="AE423">
            <v>0</v>
          </cell>
          <cell r="AF423">
            <v>0</v>
          </cell>
          <cell r="AG423">
            <v>88</v>
          </cell>
          <cell r="AH423">
            <v>163</v>
          </cell>
          <cell r="AI423">
            <v>251</v>
          </cell>
        </row>
        <row r="424">
          <cell r="U424" t="str">
            <v>EL HIERRO / VALVERDE</v>
          </cell>
          <cell r="V424">
            <v>107</v>
          </cell>
          <cell r="W424">
            <v>0</v>
          </cell>
          <cell r="X424">
            <v>0</v>
          </cell>
          <cell r="Y424">
            <v>0</v>
          </cell>
          <cell r="Z424">
            <v>37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70</v>
          </cell>
          <cell r="AI424">
            <v>70</v>
          </cell>
        </row>
        <row r="425">
          <cell r="U425" t="str">
            <v>MADRID /TORREJON</v>
          </cell>
          <cell r="V425">
            <v>87</v>
          </cell>
          <cell r="W425">
            <v>9</v>
          </cell>
          <cell r="X425">
            <v>3</v>
          </cell>
          <cell r="Y425">
            <v>15</v>
          </cell>
          <cell r="Z425">
            <v>0</v>
          </cell>
          <cell r="AA425">
            <v>6</v>
          </cell>
          <cell r="AB425">
            <v>16</v>
          </cell>
          <cell r="AC425">
            <v>13</v>
          </cell>
          <cell r="AD425">
            <v>5</v>
          </cell>
          <cell r="AE425">
            <v>0</v>
          </cell>
          <cell r="AF425">
            <v>6</v>
          </cell>
          <cell r="AG425">
            <v>2</v>
          </cell>
          <cell r="AH425">
            <v>12</v>
          </cell>
          <cell r="AI425">
            <v>20</v>
          </cell>
        </row>
        <row r="426">
          <cell r="U426" t="str">
            <v>ALMERIA</v>
          </cell>
          <cell r="V426">
            <v>25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25</v>
          </cell>
          <cell r="AI426">
            <v>25</v>
          </cell>
        </row>
        <row r="427">
          <cell r="U427" t="str">
            <v>LA GOMERA</v>
          </cell>
          <cell r="V427">
            <v>17</v>
          </cell>
          <cell r="W427">
            <v>0</v>
          </cell>
          <cell r="X427">
            <v>0</v>
          </cell>
          <cell r="Y427">
            <v>0</v>
          </cell>
          <cell r="Z427">
            <v>17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</row>
        <row r="428">
          <cell r="U428" t="str">
            <v>TENERIFE NORTE/ LOS RODEOS</v>
          </cell>
          <cell r="V428">
            <v>6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4</v>
          </cell>
          <cell r="AD428">
            <v>2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4">
          <cell r="D54">
            <v>73902</v>
          </cell>
        </row>
      </sheetData>
      <sheetData sheetId="11">
        <row r="54">
          <cell r="D54">
            <v>73902</v>
          </cell>
        </row>
      </sheetData>
      <sheetData sheetId="12" refreshError="1"/>
      <sheetData sheetId="13" refreshError="1"/>
      <sheetData sheetId="14">
        <row r="3">
          <cell r="B3" t="str">
            <v>ENTRADA DE PASAJEROS PROCEDENTES DEL EXTRANJERO SEGÚN NACIONALIDAD
Canarias e Islas  ( acumulado marzo 2009-2010)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6.v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Relationship Id="rId4" Type="http://schemas.openxmlformats.org/officeDocument/2006/relationships/comments" Target="../comments2.x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9">
    <tabColor rgb="FF000099"/>
    <pageSetUpPr autoPageBreaks="0" fitToPage="1"/>
  </sheetPr>
  <dimension ref="B4:J45"/>
  <sheetViews>
    <sheetView showGridLines="0" showRowColHeaders="0" tabSelected="1" zoomScaleNormal="100" workbookViewId="0">
      <selection activeCell="B1" sqref="B1"/>
    </sheetView>
  </sheetViews>
  <sheetFormatPr baseColWidth="10" defaultRowHeight="12.75" outlineLevelRow="1" x14ac:dyDescent="0.25"/>
  <cols>
    <col min="1" max="2" width="13.42578125" style="2" customWidth="1"/>
    <col min="3" max="3" width="5.7109375" style="2" customWidth="1"/>
    <col min="4" max="4" width="3.7109375" style="2" customWidth="1"/>
    <col min="5" max="5" width="105.7109375" style="2" customWidth="1"/>
    <col min="6" max="6" width="3.7109375" style="2" customWidth="1"/>
    <col min="7" max="7" width="5.7109375" style="2" customWidth="1"/>
    <col min="8" max="256" width="11.42578125" style="2"/>
    <col min="257" max="258" width="13.42578125" style="2" customWidth="1"/>
    <col min="259" max="260" width="5.7109375" style="2" customWidth="1"/>
    <col min="261" max="261" width="88" style="2" bestFit="1" customWidth="1"/>
    <col min="262" max="263" width="5.7109375" style="2" customWidth="1"/>
    <col min="264" max="512" width="11.42578125" style="2"/>
    <col min="513" max="514" width="13.42578125" style="2" customWidth="1"/>
    <col min="515" max="516" width="5.7109375" style="2" customWidth="1"/>
    <col min="517" max="517" width="88" style="2" bestFit="1" customWidth="1"/>
    <col min="518" max="519" width="5.7109375" style="2" customWidth="1"/>
    <col min="520" max="768" width="11.42578125" style="2"/>
    <col min="769" max="770" width="13.42578125" style="2" customWidth="1"/>
    <col min="771" max="772" width="5.7109375" style="2" customWidth="1"/>
    <col min="773" max="773" width="88" style="2" bestFit="1" customWidth="1"/>
    <col min="774" max="775" width="5.7109375" style="2" customWidth="1"/>
    <col min="776" max="1024" width="11.42578125" style="2"/>
    <col min="1025" max="1026" width="13.42578125" style="2" customWidth="1"/>
    <col min="1027" max="1028" width="5.7109375" style="2" customWidth="1"/>
    <col min="1029" max="1029" width="88" style="2" bestFit="1" customWidth="1"/>
    <col min="1030" max="1031" width="5.7109375" style="2" customWidth="1"/>
    <col min="1032" max="1280" width="11.42578125" style="2"/>
    <col min="1281" max="1282" width="13.42578125" style="2" customWidth="1"/>
    <col min="1283" max="1284" width="5.7109375" style="2" customWidth="1"/>
    <col min="1285" max="1285" width="88" style="2" bestFit="1" customWidth="1"/>
    <col min="1286" max="1287" width="5.7109375" style="2" customWidth="1"/>
    <col min="1288" max="1536" width="11.42578125" style="2"/>
    <col min="1537" max="1538" width="13.42578125" style="2" customWidth="1"/>
    <col min="1539" max="1540" width="5.7109375" style="2" customWidth="1"/>
    <col min="1541" max="1541" width="88" style="2" bestFit="1" customWidth="1"/>
    <col min="1542" max="1543" width="5.7109375" style="2" customWidth="1"/>
    <col min="1544" max="1792" width="11.42578125" style="2"/>
    <col min="1793" max="1794" width="13.42578125" style="2" customWidth="1"/>
    <col min="1795" max="1796" width="5.7109375" style="2" customWidth="1"/>
    <col min="1797" max="1797" width="88" style="2" bestFit="1" customWidth="1"/>
    <col min="1798" max="1799" width="5.7109375" style="2" customWidth="1"/>
    <col min="1800" max="2048" width="11.42578125" style="2"/>
    <col min="2049" max="2050" width="13.42578125" style="2" customWidth="1"/>
    <col min="2051" max="2052" width="5.7109375" style="2" customWidth="1"/>
    <col min="2053" max="2053" width="88" style="2" bestFit="1" customWidth="1"/>
    <col min="2054" max="2055" width="5.7109375" style="2" customWidth="1"/>
    <col min="2056" max="2304" width="11.42578125" style="2"/>
    <col min="2305" max="2306" width="13.42578125" style="2" customWidth="1"/>
    <col min="2307" max="2308" width="5.7109375" style="2" customWidth="1"/>
    <col min="2309" max="2309" width="88" style="2" bestFit="1" customWidth="1"/>
    <col min="2310" max="2311" width="5.7109375" style="2" customWidth="1"/>
    <col min="2312" max="2560" width="11.42578125" style="2"/>
    <col min="2561" max="2562" width="13.42578125" style="2" customWidth="1"/>
    <col min="2563" max="2564" width="5.7109375" style="2" customWidth="1"/>
    <col min="2565" max="2565" width="88" style="2" bestFit="1" customWidth="1"/>
    <col min="2566" max="2567" width="5.7109375" style="2" customWidth="1"/>
    <col min="2568" max="2816" width="11.42578125" style="2"/>
    <col min="2817" max="2818" width="13.42578125" style="2" customWidth="1"/>
    <col min="2819" max="2820" width="5.7109375" style="2" customWidth="1"/>
    <col min="2821" max="2821" width="88" style="2" bestFit="1" customWidth="1"/>
    <col min="2822" max="2823" width="5.7109375" style="2" customWidth="1"/>
    <col min="2824" max="3072" width="11.42578125" style="2"/>
    <col min="3073" max="3074" width="13.42578125" style="2" customWidth="1"/>
    <col min="3075" max="3076" width="5.7109375" style="2" customWidth="1"/>
    <col min="3077" max="3077" width="88" style="2" bestFit="1" customWidth="1"/>
    <col min="3078" max="3079" width="5.7109375" style="2" customWidth="1"/>
    <col min="3080" max="3328" width="11.42578125" style="2"/>
    <col min="3329" max="3330" width="13.42578125" style="2" customWidth="1"/>
    <col min="3331" max="3332" width="5.7109375" style="2" customWidth="1"/>
    <col min="3333" max="3333" width="88" style="2" bestFit="1" customWidth="1"/>
    <col min="3334" max="3335" width="5.7109375" style="2" customWidth="1"/>
    <col min="3336" max="3584" width="11.42578125" style="2"/>
    <col min="3585" max="3586" width="13.42578125" style="2" customWidth="1"/>
    <col min="3587" max="3588" width="5.7109375" style="2" customWidth="1"/>
    <col min="3589" max="3589" width="88" style="2" bestFit="1" customWidth="1"/>
    <col min="3590" max="3591" width="5.7109375" style="2" customWidth="1"/>
    <col min="3592" max="3840" width="11.42578125" style="2"/>
    <col min="3841" max="3842" width="13.42578125" style="2" customWidth="1"/>
    <col min="3843" max="3844" width="5.7109375" style="2" customWidth="1"/>
    <col min="3845" max="3845" width="88" style="2" bestFit="1" customWidth="1"/>
    <col min="3846" max="3847" width="5.7109375" style="2" customWidth="1"/>
    <col min="3848" max="4096" width="11.42578125" style="2"/>
    <col min="4097" max="4098" width="13.42578125" style="2" customWidth="1"/>
    <col min="4099" max="4100" width="5.7109375" style="2" customWidth="1"/>
    <col min="4101" max="4101" width="88" style="2" bestFit="1" customWidth="1"/>
    <col min="4102" max="4103" width="5.7109375" style="2" customWidth="1"/>
    <col min="4104" max="4352" width="11.42578125" style="2"/>
    <col min="4353" max="4354" width="13.42578125" style="2" customWidth="1"/>
    <col min="4355" max="4356" width="5.7109375" style="2" customWidth="1"/>
    <col min="4357" max="4357" width="88" style="2" bestFit="1" customWidth="1"/>
    <col min="4358" max="4359" width="5.7109375" style="2" customWidth="1"/>
    <col min="4360" max="4608" width="11.42578125" style="2"/>
    <col min="4609" max="4610" width="13.42578125" style="2" customWidth="1"/>
    <col min="4611" max="4612" width="5.7109375" style="2" customWidth="1"/>
    <col min="4613" max="4613" width="88" style="2" bestFit="1" customWidth="1"/>
    <col min="4614" max="4615" width="5.7109375" style="2" customWidth="1"/>
    <col min="4616" max="4864" width="11.42578125" style="2"/>
    <col min="4865" max="4866" width="13.42578125" style="2" customWidth="1"/>
    <col min="4867" max="4868" width="5.7109375" style="2" customWidth="1"/>
    <col min="4869" max="4869" width="88" style="2" bestFit="1" customWidth="1"/>
    <col min="4870" max="4871" width="5.7109375" style="2" customWidth="1"/>
    <col min="4872" max="5120" width="11.42578125" style="2"/>
    <col min="5121" max="5122" width="13.42578125" style="2" customWidth="1"/>
    <col min="5123" max="5124" width="5.7109375" style="2" customWidth="1"/>
    <col min="5125" max="5125" width="88" style="2" bestFit="1" customWidth="1"/>
    <col min="5126" max="5127" width="5.7109375" style="2" customWidth="1"/>
    <col min="5128" max="5376" width="11.42578125" style="2"/>
    <col min="5377" max="5378" width="13.42578125" style="2" customWidth="1"/>
    <col min="5379" max="5380" width="5.7109375" style="2" customWidth="1"/>
    <col min="5381" max="5381" width="88" style="2" bestFit="1" customWidth="1"/>
    <col min="5382" max="5383" width="5.7109375" style="2" customWidth="1"/>
    <col min="5384" max="5632" width="11.42578125" style="2"/>
    <col min="5633" max="5634" width="13.42578125" style="2" customWidth="1"/>
    <col min="5635" max="5636" width="5.7109375" style="2" customWidth="1"/>
    <col min="5637" max="5637" width="88" style="2" bestFit="1" customWidth="1"/>
    <col min="5638" max="5639" width="5.7109375" style="2" customWidth="1"/>
    <col min="5640" max="5888" width="11.42578125" style="2"/>
    <col min="5889" max="5890" width="13.42578125" style="2" customWidth="1"/>
    <col min="5891" max="5892" width="5.7109375" style="2" customWidth="1"/>
    <col min="5893" max="5893" width="88" style="2" bestFit="1" customWidth="1"/>
    <col min="5894" max="5895" width="5.7109375" style="2" customWidth="1"/>
    <col min="5896" max="6144" width="11.42578125" style="2"/>
    <col min="6145" max="6146" width="13.42578125" style="2" customWidth="1"/>
    <col min="6147" max="6148" width="5.7109375" style="2" customWidth="1"/>
    <col min="6149" max="6149" width="88" style="2" bestFit="1" customWidth="1"/>
    <col min="6150" max="6151" width="5.7109375" style="2" customWidth="1"/>
    <col min="6152" max="6400" width="11.42578125" style="2"/>
    <col min="6401" max="6402" width="13.42578125" style="2" customWidth="1"/>
    <col min="6403" max="6404" width="5.7109375" style="2" customWidth="1"/>
    <col min="6405" max="6405" width="88" style="2" bestFit="1" customWidth="1"/>
    <col min="6406" max="6407" width="5.7109375" style="2" customWidth="1"/>
    <col min="6408" max="6656" width="11.42578125" style="2"/>
    <col min="6657" max="6658" width="13.42578125" style="2" customWidth="1"/>
    <col min="6659" max="6660" width="5.7109375" style="2" customWidth="1"/>
    <col min="6661" max="6661" width="88" style="2" bestFit="1" customWidth="1"/>
    <col min="6662" max="6663" width="5.7109375" style="2" customWidth="1"/>
    <col min="6664" max="6912" width="11.42578125" style="2"/>
    <col min="6913" max="6914" width="13.42578125" style="2" customWidth="1"/>
    <col min="6915" max="6916" width="5.7109375" style="2" customWidth="1"/>
    <col min="6917" max="6917" width="88" style="2" bestFit="1" customWidth="1"/>
    <col min="6918" max="6919" width="5.7109375" style="2" customWidth="1"/>
    <col min="6920" max="7168" width="11.42578125" style="2"/>
    <col min="7169" max="7170" width="13.42578125" style="2" customWidth="1"/>
    <col min="7171" max="7172" width="5.7109375" style="2" customWidth="1"/>
    <col min="7173" max="7173" width="88" style="2" bestFit="1" customWidth="1"/>
    <col min="7174" max="7175" width="5.7109375" style="2" customWidth="1"/>
    <col min="7176" max="7424" width="11.42578125" style="2"/>
    <col min="7425" max="7426" width="13.42578125" style="2" customWidth="1"/>
    <col min="7427" max="7428" width="5.7109375" style="2" customWidth="1"/>
    <col min="7429" max="7429" width="88" style="2" bestFit="1" customWidth="1"/>
    <col min="7430" max="7431" width="5.7109375" style="2" customWidth="1"/>
    <col min="7432" max="7680" width="11.42578125" style="2"/>
    <col min="7681" max="7682" width="13.42578125" style="2" customWidth="1"/>
    <col min="7683" max="7684" width="5.7109375" style="2" customWidth="1"/>
    <col min="7685" max="7685" width="88" style="2" bestFit="1" customWidth="1"/>
    <col min="7686" max="7687" width="5.7109375" style="2" customWidth="1"/>
    <col min="7688" max="7936" width="11.42578125" style="2"/>
    <col min="7937" max="7938" width="13.42578125" style="2" customWidth="1"/>
    <col min="7939" max="7940" width="5.7109375" style="2" customWidth="1"/>
    <col min="7941" max="7941" width="88" style="2" bestFit="1" customWidth="1"/>
    <col min="7942" max="7943" width="5.7109375" style="2" customWidth="1"/>
    <col min="7944" max="8192" width="11.42578125" style="2"/>
    <col min="8193" max="8194" width="13.42578125" style="2" customWidth="1"/>
    <col min="8195" max="8196" width="5.7109375" style="2" customWidth="1"/>
    <col min="8197" max="8197" width="88" style="2" bestFit="1" customWidth="1"/>
    <col min="8198" max="8199" width="5.7109375" style="2" customWidth="1"/>
    <col min="8200" max="8448" width="11.42578125" style="2"/>
    <col min="8449" max="8450" width="13.42578125" style="2" customWidth="1"/>
    <col min="8451" max="8452" width="5.7109375" style="2" customWidth="1"/>
    <col min="8453" max="8453" width="88" style="2" bestFit="1" customWidth="1"/>
    <col min="8454" max="8455" width="5.7109375" style="2" customWidth="1"/>
    <col min="8456" max="8704" width="11.42578125" style="2"/>
    <col min="8705" max="8706" width="13.42578125" style="2" customWidth="1"/>
    <col min="8707" max="8708" width="5.7109375" style="2" customWidth="1"/>
    <col min="8709" max="8709" width="88" style="2" bestFit="1" customWidth="1"/>
    <col min="8710" max="8711" width="5.7109375" style="2" customWidth="1"/>
    <col min="8712" max="8960" width="11.42578125" style="2"/>
    <col min="8961" max="8962" width="13.42578125" style="2" customWidth="1"/>
    <col min="8963" max="8964" width="5.7109375" style="2" customWidth="1"/>
    <col min="8965" max="8965" width="88" style="2" bestFit="1" customWidth="1"/>
    <col min="8966" max="8967" width="5.7109375" style="2" customWidth="1"/>
    <col min="8968" max="9216" width="11.42578125" style="2"/>
    <col min="9217" max="9218" width="13.42578125" style="2" customWidth="1"/>
    <col min="9219" max="9220" width="5.7109375" style="2" customWidth="1"/>
    <col min="9221" max="9221" width="88" style="2" bestFit="1" customWidth="1"/>
    <col min="9222" max="9223" width="5.7109375" style="2" customWidth="1"/>
    <col min="9224" max="9472" width="11.42578125" style="2"/>
    <col min="9473" max="9474" width="13.42578125" style="2" customWidth="1"/>
    <col min="9475" max="9476" width="5.7109375" style="2" customWidth="1"/>
    <col min="9477" max="9477" width="88" style="2" bestFit="1" customWidth="1"/>
    <col min="9478" max="9479" width="5.7109375" style="2" customWidth="1"/>
    <col min="9480" max="9728" width="11.42578125" style="2"/>
    <col min="9729" max="9730" width="13.42578125" style="2" customWidth="1"/>
    <col min="9731" max="9732" width="5.7109375" style="2" customWidth="1"/>
    <col min="9733" max="9733" width="88" style="2" bestFit="1" customWidth="1"/>
    <col min="9734" max="9735" width="5.7109375" style="2" customWidth="1"/>
    <col min="9736" max="9984" width="11.42578125" style="2"/>
    <col min="9985" max="9986" width="13.42578125" style="2" customWidth="1"/>
    <col min="9987" max="9988" width="5.7109375" style="2" customWidth="1"/>
    <col min="9989" max="9989" width="88" style="2" bestFit="1" customWidth="1"/>
    <col min="9990" max="9991" width="5.7109375" style="2" customWidth="1"/>
    <col min="9992" max="10240" width="11.42578125" style="2"/>
    <col min="10241" max="10242" width="13.42578125" style="2" customWidth="1"/>
    <col min="10243" max="10244" width="5.7109375" style="2" customWidth="1"/>
    <col min="10245" max="10245" width="88" style="2" bestFit="1" customWidth="1"/>
    <col min="10246" max="10247" width="5.7109375" style="2" customWidth="1"/>
    <col min="10248" max="10496" width="11.42578125" style="2"/>
    <col min="10497" max="10498" width="13.42578125" style="2" customWidth="1"/>
    <col min="10499" max="10500" width="5.7109375" style="2" customWidth="1"/>
    <col min="10501" max="10501" width="88" style="2" bestFit="1" customWidth="1"/>
    <col min="10502" max="10503" width="5.7109375" style="2" customWidth="1"/>
    <col min="10504" max="10752" width="11.42578125" style="2"/>
    <col min="10753" max="10754" width="13.42578125" style="2" customWidth="1"/>
    <col min="10755" max="10756" width="5.7109375" style="2" customWidth="1"/>
    <col min="10757" max="10757" width="88" style="2" bestFit="1" customWidth="1"/>
    <col min="10758" max="10759" width="5.7109375" style="2" customWidth="1"/>
    <col min="10760" max="11008" width="11.42578125" style="2"/>
    <col min="11009" max="11010" width="13.42578125" style="2" customWidth="1"/>
    <col min="11011" max="11012" width="5.7109375" style="2" customWidth="1"/>
    <col min="11013" max="11013" width="88" style="2" bestFit="1" customWidth="1"/>
    <col min="11014" max="11015" width="5.7109375" style="2" customWidth="1"/>
    <col min="11016" max="11264" width="11.42578125" style="2"/>
    <col min="11265" max="11266" width="13.42578125" style="2" customWidth="1"/>
    <col min="11267" max="11268" width="5.7109375" style="2" customWidth="1"/>
    <col min="11269" max="11269" width="88" style="2" bestFit="1" customWidth="1"/>
    <col min="11270" max="11271" width="5.7109375" style="2" customWidth="1"/>
    <col min="11272" max="11520" width="11.42578125" style="2"/>
    <col min="11521" max="11522" width="13.42578125" style="2" customWidth="1"/>
    <col min="11523" max="11524" width="5.7109375" style="2" customWidth="1"/>
    <col min="11525" max="11525" width="88" style="2" bestFit="1" customWidth="1"/>
    <col min="11526" max="11527" width="5.7109375" style="2" customWidth="1"/>
    <col min="11528" max="11776" width="11.42578125" style="2"/>
    <col min="11777" max="11778" width="13.42578125" style="2" customWidth="1"/>
    <col min="11779" max="11780" width="5.7109375" style="2" customWidth="1"/>
    <col min="11781" max="11781" width="88" style="2" bestFit="1" customWidth="1"/>
    <col min="11782" max="11783" width="5.7109375" style="2" customWidth="1"/>
    <col min="11784" max="12032" width="11.42578125" style="2"/>
    <col min="12033" max="12034" width="13.42578125" style="2" customWidth="1"/>
    <col min="12035" max="12036" width="5.7109375" style="2" customWidth="1"/>
    <col min="12037" max="12037" width="88" style="2" bestFit="1" customWidth="1"/>
    <col min="12038" max="12039" width="5.7109375" style="2" customWidth="1"/>
    <col min="12040" max="12288" width="11.42578125" style="2"/>
    <col min="12289" max="12290" width="13.42578125" style="2" customWidth="1"/>
    <col min="12291" max="12292" width="5.7109375" style="2" customWidth="1"/>
    <col min="12293" max="12293" width="88" style="2" bestFit="1" customWidth="1"/>
    <col min="12294" max="12295" width="5.7109375" style="2" customWidth="1"/>
    <col min="12296" max="12544" width="11.42578125" style="2"/>
    <col min="12545" max="12546" width="13.42578125" style="2" customWidth="1"/>
    <col min="12547" max="12548" width="5.7109375" style="2" customWidth="1"/>
    <col min="12549" max="12549" width="88" style="2" bestFit="1" customWidth="1"/>
    <col min="12550" max="12551" width="5.7109375" style="2" customWidth="1"/>
    <col min="12552" max="12800" width="11.42578125" style="2"/>
    <col min="12801" max="12802" width="13.42578125" style="2" customWidth="1"/>
    <col min="12803" max="12804" width="5.7109375" style="2" customWidth="1"/>
    <col min="12805" max="12805" width="88" style="2" bestFit="1" customWidth="1"/>
    <col min="12806" max="12807" width="5.7109375" style="2" customWidth="1"/>
    <col min="12808" max="13056" width="11.42578125" style="2"/>
    <col min="13057" max="13058" width="13.42578125" style="2" customWidth="1"/>
    <col min="13059" max="13060" width="5.7109375" style="2" customWidth="1"/>
    <col min="13061" max="13061" width="88" style="2" bestFit="1" customWidth="1"/>
    <col min="13062" max="13063" width="5.7109375" style="2" customWidth="1"/>
    <col min="13064" max="13312" width="11.42578125" style="2"/>
    <col min="13313" max="13314" width="13.42578125" style="2" customWidth="1"/>
    <col min="13315" max="13316" width="5.7109375" style="2" customWidth="1"/>
    <col min="13317" max="13317" width="88" style="2" bestFit="1" customWidth="1"/>
    <col min="13318" max="13319" width="5.7109375" style="2" customWidth="1"/>
    <col min="13320" max="13568" width="11.42578125" style="2"/>
    <col min="13569" max="13570" width="13.42578125" style="2" customWidth="1"/>
    <col min="13571" max="13572" width="5.7109375" style="2" customWidth="1"/>
    <col min="13573" max="13573" width="88" style="2" bestFit="1" customWidth="1"/>
    <col min="13574" max="13575" width="5.7109375" style="2" customWidth="1"/>
    <col min="13576" max="13824" width="11.42578125" style="2"/>
    <col min="13825" max="13826" width="13.42578125" style="2" customWidth="1"/>
    <col min="13827" max="13828" width="5.7109375" style="2" customWidth="1"/>
    <col min="13829" max="13829" width="88" style="2" bestFit="1" customWidth="1"/>
    <col min="13830" max="13831" width="5.7109375" style="2" customWidth="1"/>
    <col min="13832" max="14080" width="11.42578125" style="2"/>
    <col min="14081" max="14082" width="13.42578125" style="2" customWidth="1"/>
    <col min="14083" max="14084" width="5.7109375" style="2" customWidth="1"/>
    <col min="14085" max="14085" width="88" style="2" bestFit="1" customWidth="1"/>
    <col min="14086" max="14087" width="5.7109375" style="2" customWidth="1"/>
    <col min="14088" max="14336" width="11.42578125" style="2"/>
    <col min="14337" max="14338" width="13.42578125" style="2" customWidth="1"/>
    <col min="14339" max="14340" width="5.7109375" style="2" customWidth="1"/>
    <col min="14341" max="14341" width="88" style="2" bestFit="1" customWidth="1"/>
    <col min="14342" max="14343" width="5.7109375" style="2" customWidth="1"/>
    <col min="14344" max="14592" width="11.42578125" style="2"/>
    <col min="14593" max="14594" width="13.42578125" style="2" customWidth="1"/>
    <col min="14595" max="14596" width="5.7109375" style="2" customWidth="1"/>
    <col min="14597" max="14597" width="88" style="2" bestFit="1" customWidth="1"/>
    <col min="14598" max="14599" width="5.7109375" style="2" customWidth="1"/>
    <col min="14600" max="14848" width="11.42578125" style="2"/>
    <col min="14849" max="14850" width="13.42578125" style="2" customWidth="1"/>
    <col min="14851" max="14852" width="5.7109375" style="2" customWidth="1"/>
    <col min="14853" max="14853" width="88" style="2" bestFit="1" customWidth="1"/>
    <col min="14854" max="14855" width="5.7109375" style="2" customWidth="1"/>
    <col min="14856" max="15104" width="11.42578125" style="2"/>
    <col min="15105" max="15106" width="13.42578125" style="2" customWidth="1"/>
    <col min="15107" max="15108" width="5.7109375" style="2" customWidth="1"/>
    <col min="15109" max="15109" width="88" style="2" bestFit="1" customWidth="1"/>
    <col min="15110" max="15111" width="5.7109375" style="2" customWidth="1"/>
    <col min="15112" max="15360" width="11.42578125" style="2"/>
    <col min="15361" max="15362" width="13.42578125" style="2" customWidth="1"/>
    <col min="15363" max="15364" width="5.7109375" style="2" customWidth="1"/>
    <col min="15365" max="15365" width="88" style="2" bestFit="1" customWidth="1"/>
    <col min="15366" max="15367" width="5.7109375" style="2" customWidth="1"/>
    <col min="15368" max="15616" width="11.42578125" style="2"/>
    <col min="15617" max="15618" width="13.42578125" style="2" customWidth="1"/>
    <col min="15619" max="15620" width="5.7109375" style="2" customWidth="1"/>
    <col min="15621" max="15621" width="88" style="2" bestFit="1" customWidth="1"/>
    <col min="15622" max="15623" width="5.7109375" style="2" customWidth="1"/>
    <col min="15624" max="15872" width="11.42578125" style="2"/>
    <col min="15873" max="15874" width="13.42578125" style="2" customWidth="1"/>
    <col min="15875" max="15876" width="5.7109375" style="2" customWidth="1"/>
    <col min="15877" max="15877" width="88" style="2" bestFit="1" customWidth="1"/>
    <col min="15878" max="15879" width="5.7109375" style="2" customWidth="1"/>
    <col min="15880" max="16128" width="11.42578125" style="2"/>
    <col min="16129" max="16130" width="13.42578125" style="2" customWidth="1"/>
    <col min="16131" max="16132" width="5.7109375" style="2" customWidth="1"/>
    <col min="16133" max="16133" width="88" style="2" bestFit="1" customWidth="1"/>
    <col min="16134" max="16135" width="5.7109375" style="2" customWidth="1"/>
    <col min="16136" max="16384" width="11.42578125" style="2"/>
  </cols>
  <sheetData>
    <row r="4" spans="3:7" ht="20.100000000000001" customHeight="1" x14ac:dyDescent="0.25">
      <c r="C4" s="1"/>
      <c r="D4" s="1"/>
      <c r="E4" s="1"/>
      <c r="F4" s="1"/>
      <c r="G4" s="1"/>
    </row>
    <row r="5" spans="3:7" ht="21" x14ac:dyDescent="0.25">
      <c r="C5" s="3"/>
      <c r="D5" s="4" t="s">
        <v>0</v>
      </c>
      <c r="E5" s="4"/>
      <c r="F5" s="4"/>
      <c r="G5" s="3"/>
    </row>
    <row r="6" spans="3:7" ht="20.100000000000001" customHeight="1" x14ac:dyDescent="0.25">
      <c r="C6" s="3"/>
      <c r="D6" s="4" t="str">
        <f>actualizaciones!A2</f>
        <v>enero 2014</v>
      </c>
      <c r="E6" s="4"/>
      <c r="F6" s="4"/>
      <c r="G6" s="3"/>
    </row>
    <row r="7" spans="3:7" ht="20.100000000000001" customHeight="1" x14ac:dyDescent="0.25">
      <c r="C7" s="3"/>
      <c r="D7" s="5"/>
      <c r="E7" s="5"/>
      <c r="F7" s="5"/>
      <c r="G7" s="3"/>
    </row>
    <row r="8" spans="3:7" ht="20.100000000000001" customHeight="1" x14ac:dyDescent="0.25">
      <c r="C8" s="3"/>
      <c r="D8" s="6"/>
      <c r="E8" s="6"/>
      <c r="F8" s="6"/>
      <c r="G8" s="3"/>
    </row>
    <row r="9" spans="3:7" ht="15" customHeight="1" x14ac:dyDescent="0.25">
      <c r="C9" s="3"/>
      <c r="D9" s="7"/>
      <c r="E9" s="8"/>
      <c r="F9" s="7"/>
      <c r="G9" s="3"/>
    </row>
    <row r="10" spans="3:7" ht="15" customHeight="1" x14ac:dyDescent="0.25">
      <c r="C10" s="3"/>
      <c r="D10" s="7"/>
      <c r="E10" s="8"/>
      <c r="F10" s="7"/>
      <c r="G10" s="3"/>
    </row>
    <row r="11" spans="3:7" ht="18" customHeight="1" x14ac:dyDescent="0.25">
      <c r="C11" s="3"/>
      <c r="D11" s="9"/>
      <c r="E11" s="10" t="s">
        <v>1</v>
      </c>
      <c r="F11" s="9"/>
      <c r="G11" s="3"/>
    </row>
    <row r="12" spans="3:7" ht="18" customHeight="1" x14ac:dyDescent="0.25">
      <c r="C12" s="3"/>
      <c r="D12" s="9"/>
      <c r="E12" s="11" t="s">
        <v>2</v>
      </c>
      <c r="F12" s="9"/>
      <c r="G12" s="3"/>
    </row>
    <row r="13" spans="3:7" ht="18" customHeight="1" outlineLevel="1" x14ac:dyDescent="0.25">
      <c r="C13" s="3"/>
      <c r="D13" s="9"/>
      <c r="E13" s="11" t="s">
        <v>3</v>
      </c>
      <c r="F13" s="9"/>
      <c r="G13" s="3"/>
    </row>
    <row r="14" spans="3:7" ht="18" customHeight="1" outlineLevel="1" x14ac:dyDescent="0.25">
      <c r="C14" s="3"/>
      <c r="D14" s="9"/>
      <c r="E14" s="11" t="s">
        <v>4</v>
      </c>
      <c r="F14" s="9"/>
      <c r="G14" s="3"/>
    </row>
    <row r="15" spans="3:7" ht="18" customHeight="1" outlineLevel="1" x14ac:dyDescent="0.25">
      <c r="C15" s="3"/>
      <c r="D15" s="9"/>
      <c r="E15" s="11" t="s">
        <v>5</v>
      </c>
      <c r="F15" s="9"/>
      <c r="G15" s="3"/>
    </row>
    <row r="16" spans="3:7" ht="18" customHeight="1" outlineLevel="1" x14ac:dyDescent="0.25">
      <c r="C16" s="3"/>
      <c r="D16" s="9"/>
      <c r="E16" s="11" t="s">
        <v>6</v>
      </c>
      <c r="F16" s="9"/>
      <c r="G16" s="3"/>
    </row>
    <row r="17" spans="3:10" ht="18" customHeight="1" outlineLevel="1" x14ac:dyDescent="0.25">
      <c r="C17" s="3"/>
      <c r="D17" s="9"/>
      <c r="E17" s="11" t="s">
        <v>7</v>
      </c>
      <c r="F17" s="9"/>
      <c r="G17" s="3"/>
    </row>
    <row r="18" spans="3:10" ht="18" customHeight="1" outlineLevel="1" x14ac:dyDescent="0.25">
      <c r="C18" s="3"/>
      <c r="D18" s="9"/>
      <c r="E18" s="11" t="s">
        <v>8</v>
      </c>
      <c r="F18" s="9"/>
      <c r="G18" s="3"/>
    </row>
    <row r="19" spans="3:10" ht="18" customHeight="1" outlineLevel="1" x14ac:dyDescent="0.25">
      <c r="C19" s="3"/>
      <c r="D19" s="9"/>
      <c r="E19" s="11" t="s">
        <v>9</v>
      </c>
      <c r="F19" s="9"/>
      <c r="G19" s="3"/>
    </row>
    <row r="20" spans="3:10" ht="18" customHeight="1" outlineLevel="1" x14ac:dyDescent="0.25">
      <c r="C20" s="3"/>
      <c r="D20" s="9"/>
      <c r="E20" s="11" t="s">
        <v>10</v>
      </c>
      <c r="F20" s="9"/>
      <c r="G20" s="3"/>
    </row>
    <row r="21" spans="3:10" ht="18" customHeight="1" outlineLevel="1" x14ac:dyDescent="0.25">
      <c r="C21" s="3"/>
      <c r="D21" s="9"/>
      <c r="E21" s="11" t="s">
        <v>11</v>
      </c>
      <c r="F21" s="9"/>
      <c r="G21" s="3"/>
    </row>
    <row r="22" spans="3:10" ht="18" customHeight="1" outlineLevel="1" x14ac:dyDescent="0.25">
      <c r="C22" s="3"/>
      <c r="D22" s="9"/>
      <c r="E22" s="11" t="s">
        <v>12</v>
      </c>
      <c r="F22" s="9"/>
      <c r="G22" s="3"/>
    </row>
    <row r="23" spans="3:10" ht="18" customHeight="1" outlineLevel="1" x14ac:dyDescent="0.25">
      <c r="C23" s="3"/>
      <c r="D23" s="9"/>
      <c r="E23" s="11" t="s">
        <v>13</v>
      </c>
      <c r="F23" s="9"/>
      <c r="G23" s="3"/>
    </row>
    <row r="24" spans="3:10" ht="18" customHeight="1" outlineLevel="1" x14ac:dyDescent="0.25">
      <c r="C24" s="3"/>
      <c r="D24" s="9"/>
      <c r="E24" s="11" t="s">
        <v>14</v>
      </c>
      <c r="F24" s="9"/>
      <c r="G24" s="3"/>
    </row>
    <row r="25" spans="3:10" ht="18" customHeight="1" outlineLevel="1" x14ac:dyDescent="0.25">
      <c r="C25" s="3"/>
      <c r="D25" s="9"/>
      <c r="E25" s="11" t="s">
        <v>15</v>
      </c>
      <c r="F25" s="9"/>
      <c r="G25" s="3"/>
    </row>
    <row r="26" spans="3:10" ht="18" customHeight="1" outlineLevel="1" x14ac:dyDescent="0.25">
      <c r="C26" s="3"/>
      <c r="D26" s="9"/>
      <c r="E26" s="11" t="s">
        <v>16</v>
      </c>
      <c r="F26" s="9"/>
      <c r="G26" s="3"/>
    </row>
    <row r="27" spans="3:10" ht="18" customHeight="1" x14ac:dyDescent="0.25">
      <c r="C27" s="3"/>
      <c r="D27" s="9"/>
      <c r="E27" s="10" t="s">
        <v>17</v>
      </c>
      <c r="F27" s="9"/>
      <c r="G27" s="3"/>
      <c r="J27" s="12"/>
    </row>
    <row r="28" spans="3:10" ht="18" customHeight="1" outlineLevel="1" x14ac:dyDescent="0.25">
      <c r="C28" s="3"/>
      <c r="D28" s="9"/>
      <c r="E28" s="11" t="s">
        <v>18</v>
      </c>
      <c r="F28" s="9"/>
      <c r="G28" s="3"/>
      <c r="J28" s="12"/>
    </row>
    <row r="29" spans="3:10" ht="18" customHeight="1" outlineLevel="1" x14ac:dyDescent="0.25">
      <c r="C29" s="3"/>
      <c r="D29" s="9"/>
      <c r="E29" s="11" t="s">
        <v>19</v>
      </c>
      <c r="F29" s="9"/>
      <c r="G29" s="3"/>
      <c r="J29" s="12"/>
    </row>
    <row r="30" spans="3:10" ht="18" customHeight="1" x14ac:dyDescent="0.25">
      <c r="C30" s="3"/>
      <c r="D30" s="9"/>
      <c r="E30" s="10" t="s">
        <v>20</v>
      </c>
      <c r="F30" s="9"/>
      <c r="G30" s="3"/>
      <c r="I30" s="12"/>
    </row>
    <row r="31" spans="3:10" ht="18" customHeight="1" outlineLevel="1" x14ac:dyDescent="0.25">
      <c r="C31" s="3"/>
      <c r="D31" s="9"/>
      <c r="E31" s="11" t="s">
        <v>21</v>
      </c>
      <c r="F31" s="9"/>
      <c r="G31" s="3"/>
      <c r="I31" s="12"/>
    </row>
    <row r="32" spans="3:10" ht="18" customHeight="1" outlineLevel="1" x14ac:dyDescent="0.25">
      <c r="C32" s="3"/>
      <c r="D32" s="9"/>
      <c r="E32" s="11" t="s">
        <v>22</v>
      </c>
      <c r="F32" s="9"/>
      <c r="G32" s="3"/>
      <c r="I32" s="12"/>
    </row>
    <row r="33" spans="2:9" ht="18" customHeight="1" outlineLevel="1" x14ac:dyDescent="0.25">
      <c r="C33" s="3"/>
      <c r="D33" s="9"/>
      <c r="E33" s="11" t="s">
        <v>23</v>
      </c>
      <c r="F33" s="9"/>
      <c r="G33" s="3"/>
      <c r="I33" s="12"/>
    </row>
    <row r="34" spans="2:9" ht="18.75" x14ac:dyDescent="0.25">
      <c r="C34" s="3"/>
      <c r="D34" s="9"/>
      <c r="E34" s="10"/>
      <c r="F34" s="9"/>
      <c r="G34" s="3"/>
    </row>
    <row r="35" spans="2:9" ht="20.100000000000001" customHeight="1" x14ac:dyDescent="0.25">
      <c r="C35" s="3"/>
      <c r="D35" s="9"/>
      <c r="E35" s="9"/>
      <c r="F35" s="9"/>
      <c r="G35" s="3"/>
    </row>
    <row r="36" spans="2:9" x14ac:dyDescent="0.25">
      <c r="C36" s="3"/>
      <c r="D36" s="3"/>
      <c r="E36" s="3"/>
      <c r="F36" s="3"/>
      <c r="G36" s="3"/>
    </row>
    <row r="37" spans="2:9" x14ac:dyDescent="0.25">
      <c r="C37" s="13"/>
      <c r="D37" s="13"/>
      <c r="E37" s="13"/>
      <c r="F37" s="13"/>
      <c r="G37" s="13"/>
    </row>
    <row r="38" spans="2:9" x14ac:dyDescent="0.25">
      <c r="C38" s="13"/>
      <c r="D38" s="13"/>
      <c r="E38" s="13"/>
      <c r="F38" s="13"/>
      <c r="G38" s="13"/>
    </row>
    <row r="39" spans="2:9" x14ac:dyDescent="0.25">
      <c r="C39" s="14" t="s">
        <v>24</v>
      </c>
      <c r="D39" s="14"/>
      <c r="E39" s="14"/>
      <c r="F39" s="14"/>
      <c r="G39" s="14"/>
      <c r="H39" s="12"/>
    </row>
    <row r="40" spans="2:9" x14ac:dyDescent="0.25">
      <c r="C40" s="13"/>
      <c r="D40" s="13"/>
      <c r="E40" s="13"/>
      <c r="F40" s="13"/>
      <c r="G40" s="13"/>
    </row>
    <row r="43" spans="2:9" x14ac:dyDescent="0.25">
      <c r="E43" s="12"/>
    </row>
    <row r="45" spans="2:9" ht="14.25" x14ac:dyDescent="0.25">
      <c r="B45" s="15"/>
    </row>
  </sheetData>
  <mergeCells count="3">
    <mergeCell ref="D5:F5"/>
    <mergeCell ref="D6:F6"/>
    <mergeCell ref="C39:G39"/>
  </mergeCells>
  <hyperlinks>
    <hyperlink ref="E13" location="'Alojados por municipio'!A1" tooltip="Alojados por municipio y tipología" display="Alojados por municipio y tipología"/>
    <hyperlink ref="E17" location="'pernocta municipio y catego'!A1" tooltip="Pernoctaciones por municipio y categoría" display="Pernoctaciones por municipio y categoría"/>
    <hyperlink ref="E16" location="'Pernoctaciones munic y tipologí'!A1" tooltip="Pernoctaciones por municipio y tipología" display="Pernoctaciones por municipio y tipología"/>
    <hyperlink ref="E14" location="'Alojados tipología y categoría'!A1" tooltip="Alojados por municipio y categoría" display="Alojados por municipio y categoría"/>
    <hyperlink ref="E19" location="'IO municipio y Tipología'!A1" tooltip="Indices de ocupación por municipio y tipología" display="Indices de ocupación por municipio y tipología"/>
    <hyperlink ref="E20" location="'IO municipio y catego'!A1" tooltip="Indices de ocupación por municipio y categoría" display="Indices de ocupación por municipio y categoría"/>
    <hyperlink ref="E22" location="'EM MUNICIPIO y tipología'!A1" tooltip="Estancia media por municipio y tipología" display="Estancia media por municipio y tipología"/>
    <hyperlink ref="E23" location="'EM municipio y catego'!A1" tooltip="Estancia media por municipio y categoría" display="Estancia media por municipio y categoría"/>
    <hyperlink ref="E24" location="'Nacionalidad-Zona (datos)'!A1" tooltip="Alojados por nacionalidad y municipio" display="Alojados por nacionalidad y municipio"/>
    <hyperlink ref="E25" location="'evolucion nac zonas'!A1" tooltip="Evolución de turistas alojados por nacionalidad y municipio" display="Evolución de turistas alojados por nacionalidad y municipio"/>
    <hyperlink ref="E26" location="'Nacionalidad-Zona'!A1" tooltip="Distribución por nacionalidad según municipio" display="Distribución por nacionalidad según municipio"/>
    <hyperlink ref="E28" location="'Ofe Aloj Estim zona cat '!A1" tooltip="Zonas y tipología de establecimiento" display="Zona turística y tipología de establecimiento"/>
    <hyperlink ref="E29" location="'Oferta Alojat Estim tipol categ'!A1" tooltip="Tipología y categoría de establecimiento" display="Tipología y categoría de establecimiento"/>
    <hyperlink ref="E31" location="'Plazas Autorizadas tipología'!A1" tooltip="Tipología del establecimiento - municipios" display="Tipología de establecimiento - municipios"/>
    <hyperlink ref="E32" location="'Cuotas Plazas Autorizadas05'!A1" tooltip="Distribución por tipología de establecimiento - municipios " display="Distribución por tipología de establecimiento - municipios "/>
    <hyperlink ref="E33" location="'Distrib Plazas Autor 03_04-05'!A1" tooltip="Distribución según tipología alojativa" display="Distribución según tipología y categoría alojativa"/>
    <hyperlink ref="E12" location="'SERIE ALOJADOS MUNICIPIOS'!A1" tooltip="Evolución mensual de alojados por municipio" display="Evolución mensual de alojados por municipio"/>
    <hyperlink ref="E15" location="'SERIE PERNOCTACIONES MUN'!A1" tooltip="Evolución mensual de pernoctaciones por municipio turístico" display="Evolución mensual de pernoctaciones por municipio turístico"/>
    <hyperlink ref="E18" location="'SERIE IO MUNICIPIOS'!A1" tooltip="Evolución mensual indices de ocupación por municipio turístico" display="Evolución mensual indices de ocupación por municipio turístico"/>
    <hyperlink ref="E21" location="'SERIE EM MUNICIPIOS'!A1" tooltip="Evolución mensual estancia media por municipio turístico" display="Evolución mensual estancia media por municipio turístico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7" orientation="landscape" r:id="rId1"/>
  <headerFooter scaleWithDoc="0"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rgb="FF000099"/>
    <pageSetUpPr autoPageBreaks="0" fitToPage="1"/>
  </sheetPr>
  <dimension ref="B1:P51"/>
  <sheetViews>
    <sheetView showGridLines="0" showRowColHeaders="0" showOutlineSymbols="0" topLeftCell="A15" zoomScaleNormal="100" workbookViewId="0">
      <selection activeCell="P15" sqref="P15"/>
    </sheetView>
  </sheetViews>
  <sheetFormatPr baseColWidth="10" defaultRowHeight="12.75" x14ac:dyDescent="0.25"/>
  <cols>
    <col min="1" max="1" width="15.7109375" style="64" customWidth="1"/>
    <col min="2" max="2" width="23.7109375" style="64" customWidth="1"/>
    <col min="3" max="3" width="11.140625" style="64" customWidth="1"/>
    <col min="4" max="4" width="10.7109375" style="64" customWidth="1"/>
    <col min="5" max="5" width="11.140625" style="64" customWidth="1"/>
    <col min="6" max="7" width="10.7109375" style="64" customWidth="1"/>
    <col min="8" max="8" width="11.42578125" style="64"/>
    <col min="9" max="9" width="23.7109375" style="64" customWidth="1"/>
    <col min="10" max="10" width="11.140625" style="64" customWidth="1"/>
    <col min="11" max="11" width="10.7109375" style="64" customWidth="1"/>
    <col min="12" max="12" width="11.140625" style="64" customWidth="1"/>
    <col min="13" max="14" width="10.7109375" style="64" customWidth="1"/>
    <col min="15" max="15" width="13.28515625" style="64" customWidth="1"/>
    <col min="16" max="257" width="11.42578125" style="64"/>
    <col min="258" max="258" width="36.7109375" style="64" customWidth="1"/>
    <col min="259" max="259" width="12.7109375" style="64" customWidth="1"/>
    <col min="260" max="260" width="10.7109375" style="64" customWidth="1"/>
    <col min="261" max="261" width="12.7109375" style="64" customWidth="1"/>
    <col min="262" max="263" width="10.7109375" style="64" customWidth="1"/>
    <col min="264" max="270" width="11.42578125" style="64"/>
    <col min="271" max="271" width="13.28515625" style="64" customWidth="1"/>
    <col min="272" max="513" width="11.42578125" style="64"/>
    <col min="514" max="514" width="36.7109375" style="64" customWidth="1"/>
    <col min="515" max="515" width="12.7109375" style="64" customWidth="1"/>
    <col min="516" max="516" width="10.7109375" style="64" customWidth="1"/>
    <col min="517" max="517" width="12.7109375" style="64" customWidth="1"/>
    <col min="518" max="519" width="10.7109375" style="64" customWidth="1"/>
    <col min="520" max="526" width="11.42578125" style="64"/>
    <col min="527" max="527" width="13.28515625" style="64" customWidth="1"/>
    <col min="528" max="769" width="11.42578125" style="64"/>
    <col min="770" max="770" width="36.7109375" style="64" customWidth="1"/>
    <col min="771" max="771" width="12.7109375" style="64" customWidth="1"/>
    <col min="772" max="772" width="10.7109375" style="64" customWidth="1"/>
    <col min="773" max="773" width="12.7109375" style="64" customWidth="1"/>
    <col min="774" max="775" width="10.7109375" style="64" customWidth="1"/>
    <col min="776" max="782" width="11.42578125" style="64"/>
    <col min="783" max="783" width="13.28515625" style="64" customWidth="1"/>
    <col min="784" max="1025" width="11.42578125" style="64"/>
    <col min="1026" max="1026" width="36.7109375" style="64" customWidth="1"/>
    <col min="1027" max="1027" width="12.7109375" style="64" customWidth="1"/>
    <col min="1028" max="1028" width="10.7109375" style="64" customWidth="1"/>
    <col min="1029" max="1029" width="12.7109375" style="64" customWidth="1"/>
    <col min="1030" max="1031" width="10.7109375" style="64" customWidth="1"/>
    <col min="1032" max="1038" width="11.42578125" style="64"/>
    <col min="1039" max="1039" width="13.28515625" style="64" customWidth="1"/>
    <col min="1040" max="1281" width="11.42578125" style="64"/>
    <col min="1282" max="1282" width="36.7109375" style="64" customWidth="1"/>
    <col min="1283" max="1283" width="12.7109375" style="64" customWidth="1"/>
    <col min="1284" max="1284" width="10.7109375" style="64" customWidth="1"/>
    <col min="1285" max="1285" width="12.7109375" style="64" customWidth="1"/>
    <col min="1286" max="1287" width="10.7109375" style="64" customWidth="1"/>
    <col min="1288" max="1294" width="11.42578125" style="64"/>
    <col min="1295" max="1295" width="13.28515625" style="64" customWidth="1"/>
    <col min="1296" max="1537" width="11.42578125" style="64"/>
    <col min="1538" max="1538" width="36.7109375" style="64" customWidth="1"/>
    <col min="1539" max="1539" width="12.7109375" style="64" customWidth="1"/>
    <col min="1540" max="1540" width="10.7109375" style="64" customWidth="1"/>
    <col min="1541" max="1541" width="12.7109375" style="64" customWidth="1"/>
    <col min="1542" max="1543" width="10.7109375" style="64" customWidth="1"/>
    <col min="1544" max="1550" width="11.42578125" style="64"/>
    <col min="1551" max="1551" width="13.28515625" style="64" customWidth="1"/>
    <col min="1552" max="1793" width="11.42578125" style="64"/>
    <col min="1794" max="1794" width="36.7109375" style="64" customWidth="1"/>
    <col min="1795" max="1795" width="12.7109375" style="64" customWidth="1"/>
    <col min="1796" max="1796" width="10.7109375" style="64" customWidth="1"/>
    <col min="1797" max="1797" width="12.7109375" style="64" customWidth="1"/>
    <col min="1798" max="1799" width="10.7109375" style="64" customWidth="1"/>
    <col min="1800" max="1806" width="11.42578125" style="64"/>
    <col min="1807" max="1807" width="13.28515625" style="64" customWidth="1"/>
    <col min="1808" max="2049" width="11.42578125" style="64"/>
    <col min="2050" max="2050" width="36.7109375" style="64" customWidth="1"/>
    <col min="2051" max="2051" width="12.7109375" style="64" customWidth="1"/>
    <col min="2052" max="2052" width="10.7109375" style="64" customWidth="1"/>
    <col min="2053" max="2053" width="12.7109375" style="64" customWidth="1"/>
    <col min="2054" max="2055" width="10.7109375" style="64" customWidth="1"/>
    <col min="2056" max="2062" width="11.42578125" style="64"/>
    <col min="2063" max="2063" width="13.28515625" style="64" customWidth="1"/>
    <col min="2064" max="2305" width="11.42578125" style="64"/>
    <col min="2306" max="2306" width="36.7109375" style="64" customWidth="1"/>
    <col min="2307" max="2307" width="12.7109375" style="64" customWidth="1"/>
    <col min="2308" max="2308" width="10.7109375" style="64" customWidth="1"/>
    <col min="2309" max="2309" width="12.7109375" style="64" customWidth="1"/>
    <col min="2310" max="2311" width="10.7109375" style="64" customWidth="1"/>
    <col min="2312" max="2318" width="11.42578125" style="64"/>
    <col min="2319" max="2319" width="13.28515625" style="64" customWidth="1"/>
    <col min="2320" max="2561" width="11.42578125" style="64"/>
    <col min="2562" max="2562" width="36.7109375" style="64" customWidth="1"/>
    <col min="2563" max="2563" width="12.7109375" style="64" customWidth="1"/>
    <col min="2564" max="2564" width="10.7109375" style="64" customWidth="1"/>
    <col min="2565" max="2565" width="12.7109375" style="64" customWidth="1"/>
    <col min="2566" max="2567" width="10.7109375" style="64" customWidth="1"/>
    <col min="2568" max="2574" width="11.42578125" style="64"/>
    <col min="2575" max="2575" width="13.28515625" style="64" customWidth="1"/>
    <col min="2576" max="2817" width="11.42578125" style="64"/>
    <col min="2818" max="2818" width="36.7109375" style="64" customWidth="1"/>
    <col min="2819" max="2819" width="12.7109375" style="64" customWidth="1"/>
    <col min="2820" max="2820" width="10.7109375" style="64" customWidth="1"/>
    <col min="2821" max="2821" width="12.7109375" style="64" customWidth="1"/>
    <col min="2822" max="2823" width="10.7109375" style="64" customWidth="1"/>
    <col min="2824" max="2830" width="11.42578125" style="64"/>
    <col min="2831" max="2831" width="13.28515625" style="64" customWidth="1"/>
    <col min="2832" max="3073" width="11.42578125" style="64"/>
    <col min="3074" max="3074" width="36.7109375" style="64" customWidth="1"/>
    <col min="3075" max="3075" width="12.7109375" style="64" customWidth="1"/>
    <col min="3076" max="3076" width="10.7109375" style="64" customWidth="1"/>
    <col min="3077" max="3077" width="12.7109375" style="64" customWidth="1"/>
    <col min="3078" max="3079" width="10.7109375" style="64" customWidth="1"/>
    <col min="3080" max="3086" width="11.42578125" style="64"/>
    <col min="3087" max="3087" width="13.28515625" style="64" customWidth="1"/>
    <col min="3088" max="3329" width="11.42578125" style="64"/>
    <col min="3330" max="3330" width="36.7109375" style="64" customWidth="1"/>
    <col min="3331" max="3331" width="12.7109375" style="64" customWidth="1"/>
    <col min="3332" max="3332" width="10.7109375" style="64" customWidth="1"/>
    <col min="3333" max="3333" width="12.7109375" style="64" customWidth="1"/>
    <col min="3334" max="3335" width="10.7109375" style="64" customWidth="1"/>
    <col min="3336" max="3342" width="11.42578125" style="64"/>
    <col min="3343" max="3343" width="13.28515625" style="64" customWidth="1"/>
    <col min="3344" max="3585" width="11.42578125" style="64"/>
    <col min="3586" max="3586" width="36.7109375" style="64" customWidth="1"/>
    <col min="3587" max="3587" width="12.7109375" style="64" customWidth="1"/>
    <col min="3588" max="3588" width="10.7109375" style="64" customWidth="1"/>
    <col min="3589" max="3589" width="12.7109375" style="64" customWidth="1"/>
    <col min="3590" max="3591" width="10.7109375" style="64" customWidth="1"/>
    <col min="3592" max="3598" width="11.42578125" style="64"/>
    <col min="3599" max="3599" width="13.28515625" style="64" customWidth="1"/>
    <col min="3600" max="3841" width="11.42578125" style="64"/>
    <col min="3842" max="3842" width="36.7109375" style="64" customWidth="1"/>
    <col min="3843" max="3843" width="12.7109375" style="64" customWidth="1"/>
    <col min="3844" max="3844" width="10.7109375" style="64" customWidth="1"/>
    <col min="3845" max="3845" width="12.7109375" style="64" customWidth="1"/>
    <col min="3846" max="3847" width="10.7109375" style="64" customWidth="1"/>
    <col min="3848" max="3854" width="11.42578125" style="64"/>
    <col min="3855" max="3855" width="13.28515625" style="64" customWidth="1"/>
    <col min="3856" max="4097" width="11.42578125" style="64"/>
    <col min="4098" max="4098" width="36.7109375" style="64" customWidth="1"/>
    <col min="4099" max="4099" width="12.7109375" style="64" customWidth="1"/>
    <col min="4100" max="4100" width="10.7109375" style="64" customWidth="1"/>
    <col min="4101" max="4101" width="12.7109375" style="64" customWidth="1"/>
    <col min="4102" max="4103" width="10.7109375" style="64" customWidth="1"/>
    <col min="4104" max="4110" width="11.42578125" style="64"/>
    <col min="4111" max="4111" width="13.28515625" style="64" customWidth="1"/>
    <col min="4112" max="4353" width="11.42578125" style="64"/>
    <col min="4354" max="4354" width="36.7109375" style="64" customWidth="1"/>
    <col min="4355" max="4355" width="12.7109375" style="64" customWidth="1"/>
    <col min="4356" max="4356" width="10.7109375" style="64" customWidth="1"/>
    <col min="4357" max="4357" width="12.7109375" style="64" customWidth="1"/>
    <col min="4358" max="4359" width="10.7109375" style="64" customWidth="1"/>
    <col min="4360" max="4366" width="11.42578125" style="64"/>
    <col min="4367" max="4367" width="13.28515625" style="64" customWidth="1"/>
    <col min="4368" max="4609" width="11.42578125" style="64"/>
    <col min="4610" max="4610" width="36.7109375" style="64" customWidth="1"/>
    <col min="4611" max="4611" width="12.7109375" style="64" customWidth="1"/>
    <col min="4612" max="4612" width="10.7109375" style="64" customWidth="1"/>
    <col min="4613" max="4613" width="12.7109375" style="64" customWidth="1"/>
    <col min="4614" max="4615" width="10.7109375" style="64" customWidth="1"/>
    <col min="4616" max="4622" width="11.42578125" style="64"/>
    <col min="4623" max="4623" width="13.28515625" style="64" customWidth="1"/>
    <col min="4624" max="4865" width="11.42578125" style="64"/>
    <col min="4866" max="4866" width="36.7109375" style="64" customWidth="1"/>
    <col min="4867" max="4867" width="12.7109375" style="64" customWidth="1"/>
    <col min="4868" max="4868" width="10.7109375" style="64" customWidth="1"/>
    <col min="4869" max="4869" width="12.7109375" style="64" customWidth="1"/>
    <col min="4870" max="4871" width="10.7109375" style="64" customWidth="1"/>
    <col min="4872" max="4878" width="11.42578125" style="64"/>
    <col min="4879" max="4879" width="13.28515625" style="64" customWidth="1"/>
    <col min="4880" max="5121" width="11.42578125" style="64"/>
    <col min="5122" max="5122" width="36.7109375" style="64" customWidth="1"/>
    <col min="5123" max="5123" width="12.7109375" style="64" customWidth="1"/>
    <col min="5124" max="5124" width="10.7109375" style="64" customWidth="1"/>
    <col min="5125" max="5125" width="12.7109375" style="64" customWidth="1"/>
    <col min="5126" max="5127" width="10.7109375" style="64" customWidth="1"/>
    <col min="5128" max="5134" width="11.42578125" style="64"/>
    <col min="5135" max="5135" width="13.28515625" style="64" customWidth="1"/>
    <col min="5136" max="5377" width="11.42578125" style="64"/>
    <col min="5378" max="5378" width="36.7109375" style="64" customWidth="1"/>
    <col min="5379" max="5379" width="12.7109375" style="64" customWidth="1"/>
    <col min="5380" max="5380" width="10.7109375" style="64" customWidth="1"/>
    <col min="5381" max="5381" width="12.7109375" style="64" customWidth="1"/>
    <col min="5382" max="5383" width="10.7109375" style="64" customWidth="1"/>
    <col min="5384" max="5390" width="11.42578125" style="64"/>
    <col min="5391" max="5391" width="13.28515625" style="64" customWidth="1"/>
    <col min="5392" max="5633" width="11.42578125" style="64"/>
    <col min="5634" max="5634" width="36.7109375" style="64" customWidth="1"/>
    <col min="5635" max="5635" width="12.7109375" style="64" customWidth="1"/>
    <col min="5636" max="5636" width="10.7109375" style="64" customWidth="1"/>
    <col min="5637" max="5637" width="12.7109375" style="64" customWidth="1"/>
    <col min="5638" max="5639" width="10.7109375" style="64" customWidth="1"/>
    <col min="5640" max="5646" width="11.42578125" style="64"/>
    <col min="5647" max="5647" width="13.28515625" style="64" customWidth="1"/>
    <col min="5648" max="5889" width="11.42578125" style="64"/>
    <col min="5890" max="5890" width="36.7109375" style="64" customWidth="1"/>
    <col min="5891" max="5891" width="12.7109375" style="64" customWidth="1"/>
    <col min="5892" max="5892" width="10.7109375" style="64" customWidth="1"/>
    <col min="5893" max="5893" width="12.7109375" style="64" customWidth="1"/>
    <col min="5894" max="5895" width="10.7109375" style="64" customWidth="1"/>
    <col min="5896" max="5902" width="11.42578125" style="64"/>
    <col min="5903" max="5903" width="13.28515625" style="64" customWidth="1"/>
    <col min="5904" max="6145" width="11.42578125" style="64"/>
    <col min="6146" max="6146" width="36.7109375" style="64" customWidth="1"/>
    <col min="6147" max="6147" width="12.7109375" style="64" customWidth="1"/>
    <col min="6148" max="6148" width="10.7109375" style="64" customWidth="1"/>
    <col min="6149" max="6149" width="12.7109375" style="64" customWidth="1"/>
    <col min="6150" max="6151" width="10.7109375" style="64" customWidth="1"/>
    <col min="6152" max="6158" width="11.42578125" style="64"/>
    <col min="6159" max="6159" width="13.28515625" style="64" customWidth="1"/>
    <col min="6160" max="6401" width="11.42578125" style="64"/>
    <col min="6402" max="6402" width="36.7109375" style="64" customWidth="1"/>
    <col min="6403" max="6403" width="12.7109375" style="64" customWidth="1"/>
    <col min="6404" max="6404" width="10.7109375" style="64" customWidth="1"/>
    <col min="6405" max="6405" width="12.7109375" style="64" customWidth="1"/>
    <col min="6406" max="6407" width="10.7109375" style="64" customWidth="1"/>
    <col min="6408" max="6414" width="11.42578125" style="64"/>
    <col min="6415" max="6415" width="13.28515625" style="64" customWidth="1"/>
    <col min="6416" max="6657" width="11.42578125" style="64"/>
    <col min="6658" max="6658" width="36.7109375" style="64" customWidth="1"/>
    <col min="6659" max="6659" width="12.7109375" style="64" customWidth="1"/>
    <col min="6660" max="6660" width="10.7109375" style="64" customWidth="1"/>
    <col min="6661" max="6661" width="12.7109375" style="64" customWidth="1"/>
    <col min="6662" max="6663" width="10.7109375" style="64" customWidth="1"/>
    <col min="6664" max="6670" width="11.42578125" style="64"/>
    <col min="6671" max="6671" width="13.28515625" style="64" customWidth="1"/>
    <col min="6672" max="6913" width="11.42578125" style="64"/>
    <col min="6914" max="6914" width="36.7109375" style="64" customWidth="1"/>
    <col min="6915" max="6915" width="12.7109375" style="64" customWidth="1"/>
    <col min="6916" max="6916" width="10.7109375" style="64" customWidth="1"/>
    <col min="6917" max="6917" width="12.7109375" style="64" customWidth="1"/>
    <col min="6918" max="6919" width="10.7109375" style="64" customWidth="1"/>
    <col min="6920" max="6926" width="11.42578125" style="64"/>
    <col min="6927" max="6927" width="13.28515625" style="64" customWidth="1"/>
    <col min="6928" max="7169" width="11.42578125" style="64"/>
    <col min="7170" max="7170" width="36.7109375" style="64" customWidth="1"/>
    <col min="7171" max="7171" width="12.7109375" style="64" customWidth="1"/>
    <col min="7172" max="7172" width="10.7109375" style="64" customWidth="1"/>
    <col min="7173" max="7173" width="12.7109375" style="64" customWidth="1"/>
    <col min="7174" max="7175" width="10.7109375" style="64" customWidth="1"/>
    <col min="7176" max="7182" width="11.42578125" style="64"/>
    <col min="7183" max="7183" width="13.28515625" style="64" customWidth="1"/>
    <col min="7184" max="7425" width="11.42578125" style="64"/>
    <col min="7426" max="7426" width="36.7109375" style="64" customWidth="1"/>
    <col min="7427" max="7427" width="12.7109375" style="64" customWidth="1"/>
    <col min="7428" max="7428" width="10.7109375" style="64" customWidth="1"/>
    <col min="7429" max="7429" width="12.7109375" style="64" customWidth="1"/>
    <col min="7430" max="7431" width="10.7109375" style="64" customWidth="1"/>
    <col min="7432" max="7438" width="11.42578125" style="64"/>
    <col min="7439" max="7439" width="13.28515625" style="64" customWidth="1"/>
    <col min="7440" max="7681" width="11.42578125" style="64"/>
    <col min="7682" max="7682" width="36.7109375" style="64" customWidth="1"/>
    <col min="7683" max="7683" width="12.7109375" style="64" customWidth="1"/>
    <col min="7684" max="7684" width="10.7109375" style="64" customWidth="1"/>
    <col min="7685" max="7685" width="12.7109375" style="64" customWidth="1"/>
    <col min="7686" max="7687" width="10.7109375" style="64" customWidth="1"/>
    <col min="7688" max="7694" width="11.42578125" style="64"/>
    <col min="7695" max="7695" width="13.28515625" style="64" customWidth="1"/>
    <col min="7696" max="7937" width="11.42578125" style="64"/>
    <col min="7938" max="7938" width="36.7109375" style="64" customWidth="1"/>
    <col min="7939" max="7939" width="12.7109375" style="64" customWidth="1"/>
    <col min="7940" max="7940" width="10.7109375" style="64" customWidth="1"/>
    <col min="7941" max="7941" width="12.7109375" style="64" customWidth="1"/>
    <col min="7942" max="7943" width="10.7109375" style="64" customWidth="1"/>
    <col min="7944" max="7950" width="11.42578125" style="64"/>
    <col min="7951" max="7951" width="13.28515625" style="64" customWidth="1"/>
    <col min="7952" max="8193" width="11.42578125" style="64"/>
    <col min="8194" max="8194" width="36.7109375" style="64" customWidth="1"/>
    <col min="8195" max="8195" width="12.7109375" style="64" customWidth="1"/>
    <col min="8196" max="8196" width="10.7109375" style="64" customWidth="1"/>
    <col min="8197" max="8197" width="12.7109375" style="64" customWidth="1"/>
    <col min="8198" max="8199" width="10.7109375" style="64" customWidth="1"/>
    <col min="8200" max="8206" width="11.42578125" style="64"/>
    <col min="8207" max="8207" width="13.28515625" style="64" customWidth="1"/>
    <col min="8208" max="8449" width="11.42578125" style="64"/>
    <col min="8450" max="8450" width="36.7109375" style="64" customWidth="1"/>
    <col min="8451" max="8451" width="12.7109375" style="64" customWidth="1"/>
    <col min="8452" max="8452" width="10.7109375" style="64" customWidth="1"/>
    <col min="8453" max="8453" width="12.7109375" style="64" customWidth="1"/>
    <col min="8454" max="8455" width="10.7109375" style="64" customWidth="1"/>
    <col min="8456" max="8462" width="11.42578125" style="64"/>
    <col min="8463" max="8463" width="13.28515625" style="64" customWidth="1"/>
    <col min="8464" max="8705" width="11.42578125" style="64"/>
    <col min="8706" max="8706" width="36.7109375" style="64" customWidth="1"/>
    <col min="8707" max="8707" width="12.7109375" style="64" customWidth="1"/>
    <col min="8708" max="8708" width="10.7109375" style="64" customWidth="1"/>
    <col min="8709" max="8709" width="12.7109375" style="64" customWidth="1"/>
    <col min="8710" max="8711" width="10.7109375" style="64" customWidth="1"/>
    <col min="8712" max="8718" width="11.42578125" style="64"/>
    <col min="8719" max="8719" width="13.28515625" style="64" customWidth="1"/>
    <col min="8720" max="8961" width="11.42578125" style="64"/>
    <col min="8962" max="8962" width="36.7109375" style="64" customWidth="1"/>
    <col min="8963" max="8963" width="12.7109375" style="64" customWidth="1"/>
    <col min="8964" max="8964" width="10.7109375" style="64" customWidth="1"/>
    <col min="8965" max="8965" width="12.7109375" style="64" customWidth="1"/>
    <col min="8966" max="8967" width="10.7109375" style="64" customWidth="1"/>
    <col min="8968" max="8974" width="11.42578125" style="64"/>
    <col min="8975" max="8975" width="13.28515625" style="64" customWidth="1"/>
    <col min="8976" max="9217" width="11.42578125" style="64"/>
    <col min="9218" max="9218" width="36.7109375" style="64" customWidth="1"/>
    <col min="9219" max="9219" width="12.7109375" style="64" customWidth="1"/>
    <col min="9220" max="9220" width="10.7109375" style="64" customWidth="1"/>
    <col min="9221" max="9221" width="12.7109375" style="64" customWidth="1"/>
    <col min="9222" max="9223" width="10.7109375" style="64" customWidth="1"/>
    <col min="9224" max="9230" width="11.42578125" style="64"/>
    <col min="9231" max="9231" width="13.28515625" style="64" customWidth="1"/>
    <col min="9232" max="9473" width="11.42578125" style="64"/>
    <col min="9474" max="9474" width="36.7109375" style="64" customWidth="1"/>
    <col min="9475" max="9475" width="12.7109375" style="64" customWidth="1"/>
    <col min="9476" max="9476" width="10.7109375" style="64" customWidth="1"/>
    <col min="9477" max="9477" width="12.7109375" style="64" customWidth="1"/>
    <col min="9478" max="9479" width="10.7109375" style="64" customWidth="1"/>
    <col min="9480" max="9486" width="11.42578125" style="64"/>
    <col min="9487" max="9487" width="13.28515625" style="64" customWidth="1"/>
    <col min="9488" max="9729" width="11.42578125" style="64"/>
    <col min="9730" max="9730" width="36.7109375" style="64" customWidth="1"/>
    <col min="9731" max="9731" width="12.7109375" style="64" customWidth="1"/>
    <col min="9732" max="9732" width="10.7109375" style="64" customWidth="1"/>
    <col min="9733" max="9733" width="12.7109375" style="64" customWidth="1"/>
    <col min="9734" max="9735" width="10.7109375" style="64" customWidth="1"/>
    <col min="9736" max="9742" width="11.42578125" style="64"/>
    <col min="9743" max="9743" width="13.28515625" style="64" customWidth="1"/>
    <col min="9744" max="9985" width="11.42578125" style="64"/>
    <col min="9986" max="9986" width="36.7109375" style="64" customWidth="1"/>
    <col min="9987" max="9987" width="12.7109375" style="64" customWidth="1"/>
    <col min="9988" max="9988" width="10.7109375" style="64" customWidth="1"/>
    <col min="9989" max="9989" width="12.7109375" style="64" customWidth="1"/>
    <col min="9990" max="9991" width="10.7109375" style="64" customWidth="1"/>
    <col min="9992" max="9998" width="11.42578125" style="64"/>
    <col min="9999" max="9999" width="13.28515625" style="64" customWidth="1"/>
    <col min="10000" max="10241" width="11.42578125" style="64"/>
    <col min="10242" max="10242" width="36.7109375" style="64" customWidth="1"/>
    <col min="10243" max="10243" width="12.7109375" style="64" customWidth="1"/>
    <col min="10244" max="10244" width="10.7109375" style="64" customWidth="1"/>
    <col min="10245" max="10245" width="12.7109375" style="64" customWidth="1"/>
    <col min="10246" max="10247" width="10.7109375" style="64" customWidth="1"/>
    <col min="10248" max="10254" width="11.42578125" style="64"/>
    <col min="10255" max="10255" width="13.28515625" style="64" customWidth="1"/>
    <col min="10256" max="10497" width="11.42578125" style="64"/>
    <col min="10498" max="10498" width="36.7109375" style="64" customWidth="1"/>
    <col min="10499" max="10499" width="12.7109375" style="64" customWidth="1"/>
    <col min="10500" max="10500" width="10.7109375" style="64" customWidth="1"/>
    <col min="10501" max="10501" width="12.7109375" style="64" customWidth="1"/>
    <col min="10502" max="10503" width="10.7109375" style="64" customWidth="1"/>
    <col min="10504" max="10510" width="11.42578125" style="64"/>
    <col min="10511" max="10511" width="13.28515625" style="64" customWidth="1"/>
    <col min="10512" max="10753" width="11.42578125" style="64"/>
    <col min="10754" max="10754" width="36.7109375" style="64" customWidth="1"/>
    <col min="10755" max="10755" width="12.7109375" style="64" customWidth="1"/>
    <col min="10756" max="10756" width="10.7109375" style="64" customWidth="1"/>
    <col min="10757" max="10757" width="12.7109375" style="64" customWidth="1"/>
    <col min="10758" max="10759" width="10.7109375" style="64" customWidth="1"/>
    <col min="10760" max="10766" width="11.42578125" style="64"/>
    <col min="10767" max="10767" width="13.28515625" style="64" customWidth="1"/>
    <col min="10768" max="11009" width="11.42578125" style="64"/>
    <col min="11010" max="11010" width="36.7109375" style="64" customWidth="1"/>
    <col min="11011" max="11011" width="12.7109375" style="64" customWidth="1"/>
    <col min="11012" max="11012" width="10.7109375" style="64" customWidth="1"/>
    <col min="11013" max="11013" width="12.7109375" style="64" customWidth="1"/>
    <col min="11014" max="11015" width="10.7109375" style="64" customWidth="1"/>
    <col min="11016" max="11022" width="11.42578125" style="64"/>
    <col min="11023" max="11023" width="13.28515625" style="64" customWidth="1"/>
    <col min="11024" max="11265" width="11.42578125" style="64"/>
    <col min="11266" max="11266" width="36.7109375" style="64" customWidth="1"/>
    <col min="11267" max="11267" width="12.7109375" style="64" customWidth="1"/>
    <col min="11268" max="11268" width="10.7109375" style="64" customWidth="1"/>
    <col min="11269" max="11269" width="12.7109375" style="64" customWidth="1"/>
    <col min="11270" max="11271" width="10.7109375" style="64" customWidth="1"/>
    <col min="11272" max="11278" width="11.42578125" style="64"/>
    <col min="11279" max="11279" width="13.28515625" style="64" customWidth="1"/>
    <col min="11280" max="11521" width="11.42578125" style="64"/>
    <col min="11522" max="11522" width="36.7109375" style="64" customWidth="1"/>
    <col min="11523" max="11523" width="12.7109375" style="64" customWidth="1"/>
    <col min="11524" max="11524" width="10.7109375" style="64" customWidth="1"/>
    <col min="11525" max="11525" width="12.7109375" style="64" customWidth="1"/>
    <col min="11526" max="11527" width="10.7109375" style="64" customWidth="1"/>
    <col min="11528" max="11534" width="11.42578125" style="64"/>
    <col min="11535" max="11535" width="13.28515625" style="64" customWidth="1"/>
    <col min="11536" max="11777" width="11.42578125" style="64"/>
    <col min="11778" max="11778" width="36.7109375" style="64" customWidth="1"/>
    <col min="11779" max="11779" width="12.7109375" style="64" customWidth="1"/>
    <col min="11780" max="11780" width="10.7109375" style="64" customWidth="1"/>
    <col min="11781" max="11781" width="12.7109375" style="64" customWidth="1"/>
    <col min="11782" max="11783" width="10.7109375" style="64" customWidth="1"/>
    <col min="11784" max="11790" width="11.42578125" style="64"/>
    <col min="11791" max="11791" width="13.28515625" style="64" customWidth="1"/>
    <col min="11792" max="12033" width="11.42578125" style="64"/>
    <col min="12034" max="12034" width="36.7109375" style="64" customWidth="1"/>
    <col min="12035" max="12035" width="12.7109375" style="64" customWidth="1"/>
    <col min="12036" max="12036" width="10.7109375" style="64" customWidth="1"/>
    <col min="12037" max="12037" width="12.7109375" style="64" customWidth="1"/>
    <col min="12038" max="12039" width="10.7109375" style="64" customWidth="1"/>
    <col min="12040" max="12046" width="11.42578125" style="64"/>
    <col min="12047" max="12047" width="13.28515625" style="64" customWidth="1"/>
    <col min="12048" max="12289" width="11.42578125" style="64"/>
    <col min="12290" max="12290" width="36.7109375" style="64" customWidth="1"/>
    <col min="12291" max="12291" width="12.7109375" style="64" customWidth="1"/>
    <col min="12292" max="12292" width="10.7109375" style="64" customWidth="1"/>
    <col min="12293" max="12293" width="12.7109375" style="64" customWidth="1"/>
    <col min="12294" max="12295" width="10.7109375" style="64" customWidth="1"/>
    <col min="12296" max="12302" width="11.42578125" style="64"/>
    <col min="12303" max="12303" width="13.28515625" style="64" customWidth="1"/>
    <col min="12304" max="12545" width="11.42578125" style="64"/>
    <col min="12546" max="12546" width="36.7109375" style="64" customWidth="1"/>
    <col min="12547" max="12547" width="12.7109375" style="64" customWidth="1"/>
    <col min="12548" max="12548" width="10.7109375" style="64" customWidth="1"/>
    <col min="12549" max="12549" width="12.7109375" style="64" customWidth="1"/>
    <col min="12550" max="12551" width="10.7109375" style="64" customWidth="1"/>
    <col min="12552" max="12558" width="11.42578125" style="64"/>
    <col min="12559" max="12559" width="13.28515625" style="64" customWidth="1"/>
    <col min="12560" max="12801" width="11.42578125" style="64"/>
    <col min="12802" max="12802" width="36.7109375" style="64" customWidth="1"/>
    <col min="12803" max="12803" width="12.7109375" style="64" customWidth="1"/>
    <col min="12804" max="12804" width="10.7109375" style="64" customWidth="1"/>
    <col min="12805" max="12805" width="12.7109375" style="64" customWidth="1"/>
    <col min="12806" max="12807" width="10.7109375" style="64" customWidth="1"/>
    <col min="12808" max="12814" width="11.42578125" style="64"/>
    <col min="12815" max="12815" width="13.28515625" style="64" customWidth="1"/>
    <col min="12816" max="13057" width="11.42578125" style="64"/>
    <col min="13058" max="13058" width="36.7109375" style="64" customWidth="1"/>
    <col min="13059" max="13059" width="12.7109375" style="64" customWidth="1"/>
    <col min="13060" max="13060" width="10.7109375" style="64" customWidth="1"/>
    <col min="13061" max="13061" width="12.7109375" style="64" customWidth="1"/>
    <col min="13062" max="13063" width="10.7109375" style="64" customWidth="1"/>
    <col min="13064" max="13070" width="11.42578125" style="64"/>
    <col min="13071" max="13071" width="13.28515625" style="64" customWidth="1"/>
    <col min="13072" max="13313" width="11.42578125" style="64"/>
    <col min="13314" max="13314" width="36.7109375" style="64" customWidth="1"/>
    <col min="13315" max="13315" width="12.7109375" style="64" customWidth="1"/>
    <col min="13316" max="13316" width="10.7109375" style="64" customWidth="1"/>
    <col min="13317" max="13317" width="12.7109375" style="64" customWidth="1"/>
    <col min="13318" max="13319" width="10.7109375" style="64" customWidth="1"/>
    <col min="13320" max="13326" width="11.42578125" style="64"/>
    <col min="13327" max="13327" width="13.28515625" style="64" customWidth="1"/>
    <col min="13328" max="13569" width="11.42578125" style="64"/>
    <col min="13570" max="13570" width="36.7109375" style="64" customWidth="1"/>
    <col min="13571" max="13571" width="12.7109375" style="64" customWidth="1"/>
    <col min="13572" max="13572" width="10.7109375" style="64" customWidth="1"/>
    <col min="13573" max="13573" width="12.7109375" style="64" customWidth="1"/>
    <col min="13574" max="13575" width="10.7109375" style="64" customWidth="1"/>
    <col min="13576" max="13582" width="11.42578125" style="64"/>
    <col min="13583" max="13583" width="13.28515625" style="64" customWidth="1"/>
    <col min="13584" max="13825" width="11.42578125" style="64"/>
    <col min="13826" max="13826" width="36.7109375" style="64" customWidth="1"/>
    <col min="13827" max="13827" width="12.7109375" style="64" customWidth="1"/>
    <col min="13828" max="13828" width="10.7109375" style="64" customWidth="1"/>
    <col min="13829" max="13829" width="12.7109375" style="64" customWidth="1"/>
    <col min="13830" max="13831" width="10.7109375" style="64" customWidth="1"/>
    <col min="13832" max="13838" width="11.42578125" style="64"/>
    <col min="13839" max="13839" width="13.28515625" style="64" customWidth="1"/>
    <col min="13840" max="14081" width="11.42578125" style="64"/>
    <col min="14082" max="14082" width="36.7109375" style="64" customWidth="1"/>
    <col min="14083" max="14083" width="12.7109375" style="64" customWidth="1"/>
    <col min="14084" max="14084" width="10.7109375" style="64" customWidth="1"/>
    <col min="14085" max="14085" width="12.7109375" style="64" customWidth="1"/>
    <col min="14086" max="14087" width="10.7109375" style="64" customWidth="1"/>
    <col min="14088" max="14094" width="11.42578125" style="64"/>
    <col min="14095" max="14095" width="13.28515625" style="64" customWidth="1"/>
    <col min="14096" max="14337" width="11.42578125" style="64"/>
    <col min="14338" max="14338" width="36.7109375" style="64" customWidth="1"/>
    <col min="14339" max="14339" width="12.7109375" style="64" customWidth="1"/>
    <col min="14340" max="14340" width="10.7109375" style="64" customWidth="1"/>
    <col min="14341" max="14341" width="12.7109375" style="64" customWidth="1"/>
    <col min="14342" max="14343" width="10.7109375" style="64" customWidth="1"/>
    <col min="14344" max="14350" width="11.42578125" style="64"/>
    <col min="14351" max="14351" width="13.28515625" style="64" customWidth="1"/>
    <col min="14352" max="14593" width="11.42578125" style="64"/>
    <col min="14594" max="14594" width="36.7109375" style="64" customWidth="1"/>
    <col min="14595" max="14595" width="12.7109375" style="64" customWidth="1"/>
    <col min="14596" max="14596" width="10.7109375" style="64" customWidth="1"/>
    <col min="14597" max="14597" width="12.7109375" style="64" customWidth="1"/>
    <col min="14598" max="14599" width="10.7109375" style="64" customWidth="1"/>
    <col min="14600" max="14606" width="11.42578125" style="64"/>
    <col min="14607" max="14607" width="13.28515625" style="64" customWidth="1"/>
    <col min="14608" max="14849" width="11.42578125" style="64"/>
    <col min="14850" max="14850" width="36.7109375" style="64" customWidth="1"/>
    <col min="14851" max="14851" width="12.7109375" style="64" customWidth="1"/>
    <col min="14852" max="14852" width="10.7109375" style="64" customWidth="1"/>
    <col min="14853" max="14853" width="12.7109375" style="64" customWidth="1"/>
    <col min="14854" max="14855" width="10.7109375" style="64" customWidth="1"/>
    <col min="14856" max="14862" width="11.42578125" style="64"/>
    <col min="14863" max="14863" width="13.28515625" style="64" customWidth="1"/>
    <col min="14864" max="15105" width="11.42578125" style="64"/>
    <col min="15106" max="15106" width="36.7109375" style="64" customWidth="1"/>
    <col min="15107" max="15107" width="12.7109375" style="64" customWidth="1"/>
    <col min="15108" max="15108" width="10.7109375" style="64" customWidth="1"/>
    <col min="15109" max="15109" width="12.7109375" style="64" customWidth="1"/>
    <col min="15110" max="15111" width="10.7109375" style="64" customWidth="1"/>
    <col min="15112" max="15118" width="11.42578125" style="64"/>
    <col min="15119" max="15119" width="13.28515625" style="64" customWidth="1"/>
    <col min="15120" max="15361" width="11.42578125" style="64"/>
    <col min="15362" max="15362" width="36.7109375" style="64" customWidth="1"/>
    <col min="15363" max="15363" width="12.7109375" style="64" customWidth="1"/>
    <col min="15364" max="15364" width="10.7109375" style="64" customWidth="1"/>
    <col min="15365" max="15365" width="12.7109375" style="64" customWidth="1"/>
    <col min="15366" max="15367" width="10.7109375" style="64" customWidth="1"/>
    <col min="15368" max="15374" width="11.42578125" style="64"/>
    <col min="15375" max="15375" width="13.28515625" style="64" customWidth="1"/>
    <col min="15376" max="15617" width="11.42578125" style="64"/>
    <col min="15618" max="15618" width="36.7109375" style="64" customWidth="1"/>
    <col min="15619" max="15619" width="12.7109375" style="64" customWidth="1"/>
    <col min="15620" max="15620" width="10.7109375" style="64" customWidth="1"/>
    <col min="15621" max="15621" width="12.7109375" style="64" customWidth="1"/>
    <col min="15622" max="15623" width="10.7109375" style="64" customWidth="1"/>
    <col min="15624" max="15630" width="11.42578125" style="64"/>
    <col min="15631" max="15631" width="13.28515625" style="64" customWidth="1"/>
    <col min="15632" max="15873" width="11.42578125" style="64"/>
    <col min="15874" max="15874" width="36.7109375" style="64" customWidth="1"/>
    <col min="15875" max="15875" width="12.7109375" style="64" customWidth="1"/>
    <col min="15876" max="15876" width="10.7109375" style="64" customWidth="1"/>
    <col min="15877" max="15877" width="12.7109375" style="64" customWidth="1"/>
    <col min="15878" max="15879" width="10.7109375" style="64" customWidth="1"/>
    <col min="15880" max="15886" width="11.42578125" style="64"/>
    <col min="15887" max="15887" width="13.28515625" style="64" customWidth="1"/>
    <col min="15888" max="16129" width="11.42578125" style="64"/>
    <col min="16130" max="16130" width="36.7109375" style="64" customWidth="1"/>
    <col min="16131" max="16131" width="12.7109375" style="64" customWidth="1"/>
    <col min="16132" max="16132" width="10.7109375" style="64" customWidth="1"/>
    <col min="16133" max="16133" width="12.7109375" style="64" customWidth="1"/>
    <col min="16134" max="16135" width="10.7109375" style="64" customWidth="1"/>
    <col min="16136" max="16142" width="11.42578125" style="64"/>
    <col min="16143" max="16143" width="13.28515625" style="64" customWidth="1"/>
    <col min="16144" max="16384" width="11.42578125" style="64"/>
  </cols>
  <sheetData>
    <row r="1" spans="2:14" ht="15" customHeight="1" x14ac:dyDescent="0.25">
      <c r="B1" s="63"/>
    </row>
    <row r="2" spans="2:14" ht="15" customHeight="1" x14ac:dyDescent="0.25"/>
    <row r="3" spans="2:14" ht="15" customHeight="1" x14ac:dyDescent="0.25"/>
    <row r="4" spans="2:14" ht="15" customHeight="1" x14ac:dyDescent="0.25"/>
    <row r="5" spans="2:14" ht="36" customHeight="1" x14ac:dyDescent="0.25">
      <c r="B5" s="44" t="s">
        <v>88</v>
      </c>
      <c r="C5" s="44"/>
      <c r="D5" s="44"/>
      <c r="E5" s="44"/>
      <c r="F5" s="44"/>
      <c r="G5" s="44"/>
      <c r="H5" s="65"/>
      <c r="I5" s="44" t="s">
        <v>89</v>
      </c>
      <c r="J5" s="44"/>
      <c r="K5" s="44"/>
      <c r="L5" s="44"/>
      <c r="M5" s="44"/>
      <c r="N5" s="44"/>
    </row>
    <row r="6" spans="2:14" ht="25.5" x14ac:dyDescent="0.25">
      <c r="B6" s="66" t="s">
        <v>63</v>
      </c>
      <c r="C6" s="46" t="str">
        <f>actualizaciones!$A$3</f>
        <v>enero 2013</v>
      </c>
      <c r="D6" s="67" t="s">
        <v>49</v>
      </c>
      <c r="E6" s="46" t="str">
        <f>actualizaciones!$A$2</f>
        <v>enero 2014</v>
      </c>
      <c r="F6" s="67" t="s">
        <v>49</v>
      </c>
      <c r="G6" s="68" t="s">
        <v>50</v>
      </c>
      <c r="H6" s="69"/>
      <c r="I6" s="66" t="s">
        <v>63</v>
      </c>
      <c r="J6" s="46" t="str">
        <f>actualizaciones!$A$3</f>
        <v>enero 2013</v>
      </c>
      <c r="K6" s="67" t="s">
        <v>49</v>
      </c>
      <c r="L6" s="46" t="str">
        <f>actualizaciones!$A$2</f>
        <v>enero 2014</v>
      </c>
      <c r="M6" s="67" t="s">
        <v>49</v>
      </c>
      <c r="N6" s="68" t="s">
        <v>50</v>
      </c>
    </row>
    <row r="7" spans="2:14" ht="15" customHeight="1" x14ac:dyDescent="0.25">
      <c r="B7" s="70" t="s">
        <v>64</v>
      </c>
      <c r="C7" s="71"/>
      <c r="D7" s="71"/>
      <c r="E7" s="71"/>
      <c r="F7" s="71"/>
      <c r="G7" s="71"/>
      <c r="H7" s="69"/>
      <c r="I7" s="70" t="s">
        <v>64</v>
      </c>
      <c r="J7" s="71"/>
      <c r="K7" s="71"/>
      <c r="L7" s="71"/>
      <c r="M7" s="71"/>
      <c r="N7" s="71"/>
    </row>
    <row r="8" spans="2:14" ht="15" customHeight="1" x14ac:dyDescent="0.25">
      <c r="B8" s="72" t="s">
        <v>90</v>
      </c>
      <c r="C8" s="73">
        <v>1292180</v>
      </c>
      <c r="D8" s="74">
        <f>C8/$C$8</f>
        <v>1</v>
      </c>
      <c r="E8" s="73">
        <v>1335129</v>
      </c>
      <c r="F8" s="74">
        <f>E8/$E$8</f>
        <v>1</v>
      </c>
      <c r="G8" s="74">
        <f>(E8-C8)/C8</f>
        <v>3.3237629432432012E-2</v>
      </c>
      <c r="H8" s="69"/>
      <c r="I8" s="72" t="s">
        <v>90</v>
      </c>
      <c r="J8" s="73">
        <v>1043793</v>
      </c>
      <c r="K8" s="74">
        <f>J8/$J$8</f>
        <v>1</v>
      </c>
      <c r="L8" s="73">
        <v>1060029</v>
      </c>
      <c r="M8" s="74">
        <f>L8/$L$8</f>
        <v>1</v>
      </c>
      <c r="N8" s="74">
        <f>(L8-J8)/J8</f>
        <v>1.5554808280952258E-2</v>
      </c>
    </row>
    <row r="9" spans="2:14" ht="15" customHeight="1" x14ac:dyDescent="0.25">
      <c r="B9" s="70" t="s">
        <v>66</v>
      </c>
      <c r="C9" s="71"/>
      <c r="D9" s="71"/>
      <c r="E9" s="71"/>
      <c r="F9" s="75"/>
      <c r="G9" s="75"/>
      <c r="H9" s="69"/>
      <c r="I9" s="70" t="s">
        <v>66</v>
      </c>
      <c r="J9" s="71"/>
      <c r="K9" s="71"/>
      <c r="L9" s="71"/>
      <c r="M9" s="75"/>
      <c r="N9" s="75"/>
    </row>
    <row r="10" spans="2:14" ht="15" customHeight="1" x14ac:dyDescent="0.25">
      <c r="B10" s="76" t="s">
        <v>67</v>
      </c>
      <c r="C10" s="77">
        <v>845230</v>
      </c>
      <c r="D10" s="78">
        <f>C10/$C$8</f>
        <v>0.65411165627079815</v>
      </c>
      <c r="E10" s="77">
        <v>901522</v>
      </c>
      <c r="F10" s="78">
        <f>E10/$E$8</f>
        <v>0.67523213112740421</v>
      </c>
      <c r="G10" s="78">
        <f>(E10-C10)/C10</f>
        <v>6.6599623771044572E-2</v>
      </c>
      <c r="H10" s="69"/>
      <c r="I10" s="76" t="s">
        <v>67</v>
      </c>
      <c r="J10" s="77">
        <v>502457</v>
      </c>
      <c r="K10" s="78">
        <f t="shared" ref="K10:K15" si="0">J10/$J$8</f>
        <v>0.48137609660152925</v>
      </c>
      <c r="L10" s="77">
        <v>507319</v>
      </c>
      <c r="M10" s="78">
        <f t="shared" ref="M10:M15" si="1">L10/$L$8</f>
        <v>0.47858973669588284</v>
      </c>
      <c r="N10" s="78">
        <f t="shared" ref="N10:N15" si="2">(L10-J10)/J10</f>
        <v>9.6764499250682149E-3</v>
      </c>
    </row>
    <row r="11" spans="2:14" ht="15" hidden="1" customHeight="1" x14ac:dyDescent="0.25">
      <c r="B11" s="76"/>
      <c r="C11" s="77"/>
      <c r="D11" s="78"/>
      <c r="E11" s="77"/>
      <c r="F11" s="78"/>
      <c r="G11" s="78"/>
      <c r="H11" s="69"/>
      <c r="I11" s="79" t="s">
        <v>68</v>
      </c>
      <c r="J11" s="80">
        <v>61592</v>
      </c>
      <c r="K11" s="81">
        <f t="shared" si="0"/>
        <v>5.9007868418354981E-2</v>
      </c>
      <c r="L11" s="80">
        <v>43032</v>
      </c>
      <c r="M11" s="81">
        <f t="shared" si="1"/>
        <v>4.0595115794001865E-2</v>
      </c>
      <c r="N11" s="82">
        <f t="shared" si="2"/>
        <v>-0.30133783608260811</v>
      </c>
    </row>
    <row r="12" spans="2:14" ht="15" hidden="1" customHeight="1" x14ac:dyDescent="0.25">
      <c r="B12" s="76"/>
      <c r="C12" s="77"/>
      <c r="D12" s="78"/>
      <c r="E12" s="77"/>
      <c r="F12" s="78"/>
      <c r="G12" s="78"/>
      <c r="H12" s="69"/>
      <c r="I12" s="79" t="s">
        <v>69</v>
      </c>
      <c r="J12" s="80">
        <v>284080</v>
      </c>
      <c r="K12" s="81">
        <f t="shared" si="0"/>
        <v>0.27216124269850439</v>
      </c>
      <c r="L12" s="80">
        <v>312155</v>
      </c>
      <c r="M12" s="81">
        <f t="shared" si="1"/>
        <v>0.29447779258869333</v>
      </c>
      <c r="N12" s="82">
        <f t="shared" si="2"/>
        <v>9.8827794987327508E-2</v>
      </c>
    </row>
    <row r="13" spans="2:14" ht="15" customHeight="1" x14ac:dyDescent="0.25">
      <c r="B13" s="79" t="s">
        <v>68</v>
      </c>
      <c r="C13" s="80">
        <v>141316</v>
      </c>
      <c r="D13" s="81">
        <f>C13/$C$8</f>
        <v>0.10936247272051881</v>
      </c>
      <c r="E13" s="80">
        <v>156782</v>
      </c>
      <c r="F13" s="81">
        <f>E13/$E$8</f>
        <v>0.11742835336510554</v>
      </c>
      <c r="G13" s="82">
        <f>(E13-C13)/C13</f>
        <v>0.10944266749695718</v>
      </c>
      <c r="H13" s="69"/>
      <c r="I13" s="79" t="s">
        <v>70</v>
      </c>
      <c r="J13" s="80">
        <f>SUM(J11:J12)</f>
        <v>345672</v>
      </c>
      <c r="K13" s="81">
        <f t="shared" si="0"/>
        <v>0.33116911111685937</v>
      </c>
      <c r="L13" s="80">
        <f>SUM(L11:L12)</f>
        <v>355187</v>
      </c>
      <c r="M13" s="81">
        <f t="shared" si="1"/>
        <v>0.33507290838269521</v>
      </c>
      <c r="N13" s="82">
        <f t="shared" si="2"/>
        <v>2.7526094100766046E-2</v>
      </c>
    </row>
    <row r="14" spans="2:14" ht="15" customHeight="1" x14ac:dyDescent="0.25">
      <c r="B14" s="79" t="s">
        <v>69</v>
      </c>
      <c r="C14" s="80">
        <v>545210</v>
      </c>
      <c r="D14" s="81">
        <f>C14/$C$8</f>
        <v>0.42193038121623921</v>
      </c>
      <c r="E14" s="80">
        <v>565918</v>
      </c>
      <c r="F14" s="81">
        <f>E14/$E$8</f>
        <v>0.42386765623396688</v>
      </c>
      <c r="G14" s="82">
        <f>(E14-C14)/C14</f>
        <v>3.7981695126648445E-2</v>
      </c>
      <c r="H14" s="69"/>
      <c r="I14" s="79" t="s">
        <v>71</v>
      </c>
      <c r="J14" s="80">
        <v>145513</v>
      </c>
      <c r="K14" s="81">
        <f t="shared" si="0"/>
        <v>0.13940790942265371</v>
      </c>
      <c r="L14" s="80">
        <v>140976</v>
      </c>
      <c r="M14" s="81">
        <f t="shared" si="1"/>
        <v>0.13299258793863186</v>
      </c>
      <c r="N14" s="82">
        <f t="shared" si="2"/>
        <v>-3.1179344800808174E-2</v>
      </c>
    </row>
    <row r="15" spans="2:14" ht="15" customHeight="1" x14ac:dyDescent="0.25">
      <c r="B15" s="79" t="s">
        <v>71</v>
      </c>
      <c r="C15" s="80">
        <v>143785</v>
      </c>
      <c r="D15" s="81">
        <f>C15/$C$8</f>
        <v>0.11127319723258369</v>
      </c>
      <c r="E15" s="80">
        <v>164953</v>
      </c>
      <c r="F15" s="81">
        <f>E15/$E$8</f>
        <v>0.12354836124449398</v>
      </c>
      <c r="G15" s="82">
        <f>(E15-C15)/C15</f>
        <v>0.14721980735125362</v>
      </c>
      <c r="H15" s="69"/>
      <c r="I15" s="79" t="s">
        <v>72</v>
      </c>
      <c r="J15" s="80">
        <v>11272</v>
      </c>
      <c r="K15" s="81">
        <f t="shared" si="0"/>
        <v>1.0799076062016128E-2</v>
      </c>
      <c r="L15" s="80">
        <v>11156</v>
      </c>
      <c r="M15" s="81">
        <f t="shared" si="1"/>
        <v>1.052424037455579E-2</v>
      </c>
      <c r="N15" s="82">
        <f t="shared" si="2"/>
        <v>-1.0290986515259049E-2</v>
      </c>
    </row>
    <row r="16" spans="2:14" ht="15" customHeight="1" x14ac:dyDescent="0.25">
      <c r="B16" s="79" t="s">
        <v>72</v>
      </c>
      <c r="C16" s="80">
        <v>14919</v>
      </c>
      <c r="D16" s="81">
        <f>C16/$C$8</f>
        <v>1.1545605101456453E-2</v>
      </c>
      <c r="E16" s="80">
        <v>13869</v>
      </c>
      <c r="F16" s="81">
        <f>E16/$E$8</f>
        <v>1.0387760283837741E-2</v>
      </c>
      <c r="G16" s="82">
        <f>(E16-C16)/C16</f>
        <v>-7.0380052282324551E-2</v>
      </c>
      <c r="H16" s="69"/>
      <c r="I16" s="70" t="s">
        <v>73</v>
      </c>
      <c r="J16" s="71"/>
      <c r="K16" s="71"/>
      <c r="L16" s="71"/>
      <c r="M16" s="75"/>
      <c r="N16" s="75"/>
    </row>
    <row r="17" spans="2:16" ht="15" customHeight="1" x14ac:dyDescent="0.25">
      <c r="B17" s="70" t="s">
        <v>73</v>
      </c>
      <c r="C17" s="71"/>
      <c r="D17" s="71"/>
      <c r="E17" s="71"/>
      <c r="F17" s="75"/>
      <c r="G17" s="75"/>
      <c r="H17" s="69"/>
      <c r="I17" s="76" t="s">
        <v>74</v>
      </c>
      <c r="J17" s="77">
        <v>541336</v>
      </c>
      <c r="K17" s="78">
        <f>J17/$J$8</f>
        <v>0.51862390339847075</v>
      </c>
      <c r="L17" s="77">
        <v>552710</v>
      </c>
      <c r="M17" s="78">
        <f>L17/$L$8</f>
        <v>0.52141026330411711</v>
      </c>
      <c r="N17" s="78">
        <f>(L17-J17)/J17</f>
        <v>2.1010980241476643E-2</v>
      </c>
    </row>
    <row r="18" spans="2:16" ht="15" customHeight="1" x14ac:dyDescent="0.25">
      <c r="B18" s="76" t="s">
        <v>74</v>
      </c>
      <c r="C18" s="77">
        <v>446950</v>
      </c>
      <c r="D18" s="78">
        <f>C18/$C$8</f>
        <v>0.3458883437292018</v>
      </c>
      <c r="E18" s="77">
        <v>433607</v>
      </c>
      <c r="F18" s="78">
        <f>E18/$E$8</f>
        <v>0.32476786887259584</v>
      </c>
      <c r="G18" s="78">
        <f>(E18-C18)/C18</f>
        <v>-2.9853451169034567E-2</v>
      </c>
      <c r="H18" s="69"/>
      <c r="I18" s="83" t="s">
        <v>75</v>
      </c>
      <c r="J18" s="83"/>
      <c r="K18" s="83"/>
      <c r="L18" s="83"/>
      <c r="M18" s="83"/>
      <c r="N18" s="83"/>
    </row>
    <row r="19" spans="2:16" ht="15" customHeight="1" x14ac:dyDescent="0.25">
      <c r="B19" s="83" t="s">
        <v>75</v>
      </c>
      <c r="C19" s="83"/>
      <c r="D19" s="83"/>
      <c r="E19" s="83"/>
      <c r="F19" s="83"/>
      <c r="G19" s="83"/>
      <c r="H19" s="69"/>
      <c r="I19" s="84"/>
      <c r="J19" s="84"/>
      <c r="K19" s="84"/>
      <c r="L19" s="84"/>
      <c r="M19" s="84"/>
      <c r="N19" s="84"/>
    </row>
    <row r="20" spans="2:16" ht="20.100000000000001" customHeight="1" x14ac:dyDescent="0.25"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P20" s="107"/>
    </row>
    <row r="21" spans="2:16" ht="36" customHeight="1" x14ac:dyDescent="0.25">
      <c r="B21" s="44" t="s">
        <v>91</v>
      </c>
      <c r="C21" s="44"/>
      <c r="D21" s="44"/>
      <c r="E21" s="44"/>
      <c r="F21" s="44"/>
      <c r="G21" s="44"/>
      <c r="H21" s="65"/>
      <c r="I21" s="44" t="s">
        <v>92</v>
      </c>
      <c r="J21" s="44"/>
      <c r="K21" s="44"/>
      <c r="L21" s="44"/>
      <c r="M21" s="44"/>
      <c r="N21" s="44"/>
      <c r="P21" s="62" t="s">
        <v>45</v>
      </c>
    </row>
    <row r="22" spans="2:16" ht="25.5" x14ac:dyDescent="0.25">
      <c r="B22" s="66" t="s">
        <v>63</v>
      </c>
      <c r="C22" s="46" t="str">
        <f>actualizaciones!$A$3</f>
        <v>enero 2013</v>
      </c>
      <c r="D22" s="67" t="s">
        <v>49</v>
      </c>
      <c r="E22" s="46" t="str">
        <f>actualizaciones!$A$2</f>
        <v>enero 2014</v>
      </c>
      <c r="F22" s="67" t="s">
        <v>49</v>
      </c>
      <c r="G22" s="68" t="s">
        <v>50</v>
      </c>
      <c r="H22" s="69"/>
      <c r="I22" s="66" t="s">
        <v>63</v>
      </c>
      <c r="J22" s="46" t="str">
        <f>actualizaciones!$A$3</f>
        <v>enero 2013</v>
      </c>
      <c r="K22" s="67" t="s">
        <v>49</v>
      </c>
      <c r="L22" s="46" t="str">
        <f>actualizaciones!$A$2</f>
        <v>enero 2014</v>
      </c>
      <c r="M22" s="67" t="s">
        <v>49</v>
      </c>
      <c r="N22" s="68" t="s">
        <v>50</v>
      </c>
      <c r="O22" s="107"/>
    </row>
    <row r="23" spans="2:16" ht="15" customHeight="1" x14ac:dyDescent="0.25">
      <c r="B23" s="70" t="s">
        <v>64</v>
      </c>
      <c r="C23" s="71"/>
      <c r="D23" s="71"/>
      <c r="E23" s="71"/>
      <c r="F23" s="71"/>
      <c r="G23" s="71"/>
      <c r="H23" s="69"/>
      <c r="I23" s="70" t="s">
        <v>64</v>
      </c>
      <c r="J23" s="71"/>
      <c r="K23" s="71"/>
      <c r="L23" s="71"/>
      <c r="M23" s="71"/>
      <c r="N23" s="71"/>
      <c r="O23" s="107"/>
    </row>
    <row r="24" spans="2:16" ht="15" customHeight="1" x14ac:dyDescent="0.25">
      <c r="B24" s="72" t="s">
        <v>90</v>
      </c>
      <c r="C24" s="73">
        <v>544262</v>
      </c>
      <c r="D24" s="74">
        <f>C24/$C$24</f>
        <v>1</v>
      </c>
      <c r="E24" s="73">
        <v>572582</v>
      </c>
      <c r="F24" s="74">
        <f>E24/$E$24</f>
        <v>1</v>
      </c>
      <c r="G24" s="74">
        <f>(E24-C24)/C24</f>
        <v>5.2033763150835445E-2</v>
      </c>
      <c r="H24" s="69"/>
      <c r="I24" s="72" t="s">
        <v>90</v>
      </c>
      <c r="J24" s="73">
        <v>35844</v>
      </c>
      <c r="K24" s="74">
        <f>J24/$J$24</f>
        <v>1</v>
      </c>
      <c r="L24" s="73">
        <v>52202</v>
      </c>
      <c r="M24" s="74">
        <f>L24/$L$24</f>
        <v>1</v>
      </c>
      <c r="N24" s="74">
        <f>(L24-J24)/J24</f>
        <v>0.45636647695569693</v>
      </c>
      <c r="O24" s="107"/>
    </row>
    <row r="25" spans="2:16" ht="15" customHeight="1" x14ac:dyDescent="0.25">
      <c r="B25" s="70" t="s">
        <v>66</v>
      </c>
      <c r="C25" s="71"/>
      <c r="D25" s="71"/>
      <c r="E25" s="71"/>
      <c r="F25" s="75"/>
      <c r="G25" s="75"/>
      <c r="H25" s="69"/>
      <c r="I25" s="70" t="s">
        <v>66</v>
      </c>
      <c r="J25" s="71"/>
      <c r="K25" s="71"/>
      <c r="L25" s="71"/>
      <c r="M25" s="75"/>
      <c r="N25" s="75"/>
      <c r="O25" s="107"/>
    </row>
    <row r="26" spans="2:16" ht="15" customHeight="1" x14ac:dyDescent="0.25">
      <c r="B26" s="76" t="s">
        <v>67</v>
      </c>
      <c r="C26" s="77">
        <v>385377</v>
      </c>
      <c r="D26" s="78">
        <f>C26/$C$24</f>
        <v>0.70807258268995443</v>
      </c>
      <c r="E26" s="77">
        <v>414596</v>
      </c>
      <c r="F26" s="78">
        <f>E26/$E$24</f>
        <v>0.72408144161011001</v>
      </c>
      <c r="G26" s="78">
        <f>(E26-C26)/C26</f>
        <v>7.581926269600936E-2</v>
      </c>
      <c r="H26" s="69"/>
      <c r="I26" s="76" t="s">
        <v>67</v>
      </c>
      <c r="J26" s="77">
        <v>35844</v>
      </c>
      <c r="K26" s="78">
        <f>J26/$J$24</f>
        <v>1</v>
      </c>
      <c r="L26" s="77">
        <v>52202</v>
      </c>
      <c r="M26" s="78">
        <f>L26/$L$24</f>
        <v>1</v>
      </c>
      <c r="N26" s="78">
        <f>(L26-J26)/J26</f>
        <v>0.45636647695569693</v>
      </c>
      <c r="O26" s="107"/>
    </row>
    <row r="27" spans="2:16" ht="15" customHeight="1" x14ac:dyDescent="0.25">
      <c r="B27" s="79" t="s">
        <v>70</v>
      </c>
      <c r="C27" s="80">
        <v>322901</v>
      </c>
      <c r="D27" s="81">
        <f>C27/$C$24</f>
        <v>0.59328227949039247</v>
      </c>
      <c r="E27" s="80">
        <v>341951</v>
      </c>
      <c r="F27" s="81">
        <f>E27/$E$24</f>
        <v>0.59720878406935596</v>
      </c>
      <c r="G27" s="82">
        <f>(E27-C27)/C27</f>
        <v>5.8996410664569017E-2</v>
      </c>
      <c r="H27" s="69"/>
      <c r="I27" s="79" t="s">
        <v>70</v>
      </c>
      <c r="J27" s="80">
        <v>13138</v>
      </c>
      <c r="K27" s="81">
        <f>J27/$J$24</f>
        <v>0.36653275304095523</v>
      </c>
      <c r="L27" s="80">
        <v>17923</v>
      </c>
      <c r="M27" s="81">
        <f>L27/$L$24</f>
        <v>0.34333933565763763</v>
      </c>
      <c r="N27" s="82">
        <f>(L27-J27)/J27</f>
        <v>0.36421068655807581</v>
      </c>
      <c r="O27" s="107"/>
    </row>
    <row r="28" spans="2:16" ht="15" customHeight="1" x14ac:dyDescent="0.25">
      <c r="B28" s="79" t="s">
        <v>71</v>
      </c>
      <c r="C28" s="80">
        <v>58629</v>
      </c>
      <c r="D28" s="81">
        <f>C28/$C$24</f>
        <v>0.10772201623482808</v>
      </c>
      <c r="E28" s="80">
        <v>66053</v>
      </c>
      <c r="F28" s="81">
        <f>E28/$E$24</f>
        <v>0.11535989604982343</v>
      </c>
      <c r="G28" s="82">
        <f>(E28-C28)/C28</f>
        <v>0.12662675467771922</v>
      </c>
      <c r="H28" s="69"/>
      <c r="I28" s="79" t="s">
        <v>71</v>
      </c>
      <c r="J28" s="80">
        <v>13737</v>
      </c>
      <c r="K28" s="81">
        <f>J28/$J$24</f>
        <v>0.38324405758285907</v>
      </c>
      <c r="L28" s="80">
        <v>21751</v>
      </c>
      <c r="M28" s="81">
        <f>L28/$L$24</f>
        <v>0.41666985939236045</v>
      </c>
      <c r="N28" s="82">
        <f>(L28-J28)/J28</f>
        <v>0.58338793040693016</v>
      </c>
      <c r="O28" s="107"/>
    </row>
    <row r="29" spans="2:16" ht="15" customHeight="1" x14ac:dyDescent="0.25">
      <c r="B29" s="79" t="s">
        <v>72</v>
      </c>
      <c r="C29" s="80">
        <v>3847</v>
      </c>
      <c r="D29" s="81">
        <f>C29/$C$24</f>
        <v>7.0682869647338969E-3</v>
      </c>
      <c r="E29" s="80">
        <v>6592</v>
      </c>
      <c r="F29" s="81">
        <f>E29/$E$24</f>
        <v>1.1512761490930556E-2</v>
      </c>
      <c r="G29" s="82">
        <f>(E29-C29)/C29</f>
        <v>0.71354302053548224</v>
      </c>
      <c r="H29" s="69"/>
      <c r="I29" s="79" t="s">
        <v>78</v>
      </c>
      <c r="J29" s="80">
        <v>6438</v>
      </c>
      <c r="K29" s="81">
        <f>J29/$J$24</f>
        <v>0.1796116504854369</v>
      </c>
      <c r="L29" s="80">
        <v>8805</v>
      </c>
      <c r="M29" s="81">
        <f>L29/$L$24</f>
        <v>0.16867169840236007</v>
      </c>
      <c r="N29" s="82">
        <f>(L29-J29)/J29</f>
        <v>0.36766076421248833</v>
      </c>
      <c r="O29" s="107"/>
    </row>
    <row r="30" spans="2:16" ht="15" customHeight="1" x14ac:dyDescent="0.25">
      <c r="B30" s="70" t="s">
        <v>73</v>
      </c>
      <c r="C30" s="71"/>
      <c r="D30" s="71"/>
      <c r="E30" s="71"/>
      <c r="F30" s="75"/>
      <c r="G30" s="75"/>
      <c r="H30" s="69"/>
      <c r="I30" s="79" t="s">
        <v>79</v>
      </c>
      <c r="J30" s="80">
        <v>2531</v>
      </c>
      <c r="K30" s="81">
        <f>J30/$J$24</f>
        <v>7.0611538890748796E-2</v>
      </c>
      <c r="L30" s="80">
        <v>3723</v>
      </c>
      <c r="M30" s="81">
        <f>L30/$L$24</f>
        <v>7.1319106547641856E-2</v>
      </c>
      <c r="N30" s="82">
        <f>(L30-J30)/J30</f>
        <v>0.47096009482418016</v>
      </c>
      <c r="O30" s="107"/>
    </row>
    <row r="31" spans="2:16" ht="15" customHeight="1" x14ac:dyDescent="0.25">
      <c r="B31" s="76" t="s">
        <v>74</v>
      </c>
      <c r="C31" s="77">
        <v>158885</v>
      </c>
      <c r="D31" s="78">
        <f>C31/$C$24</f>
        <v>0.29192741731004551</v>
      </c>
      <c r="E31" s="77">
        <v>157986</v>
      </c>
      <c r="F31" s="78">
        <f>E31/$E$24</f>
        <v>0.27591855838988999</v>
      </c>
      <c r="G31" s="78">
        <f>(E31-C31)/C31</f>
        <v>-5.6581804449759264E-3</v>
      </c>
      <c r="H31" s="69"/>
      <c r="I31" s="70" t="s">
        <v>73</v>
      </c>
      <c r="J31" s="71"/>
      <c r="K31" s="71"/>
      <c r="L31" s="71"/>
      <c r="M31" s="75"/>
      <c r="N31" s="75"/>
      <c r="O31" s="107"/>
    </row>
    <row r="32" spans="2:16" ht="15" customHeight="1" x14ac:dyDescent="0.25">
      <c r="B32" s="83" t="s">
        <v>75</v>
      </c>
      <c r="C32" s="83"/>
      <c r="D32" s="83"/>
      <c r="E32" s="83"/>
      <c r="F32" s="83"/>
      <c r="G32" s="83"/>
      <c r="H32" s="69"/>
      <c r="I32" s="76" t="s">
        <v>74</v>
      </c>
      <c r="J32" s="77">
        <v>0</v>
      </c>
      <c r="K32" s="78">
        <f>J32/$J$24</f>
        <v>0</v>
      </c>
      <c r="L32" s="77">
        <v>0</v>
      </c>
      <c r="M32" s="78">
        <f>L32/$L$24</f>
        <v>0</v>
      </c>
      <c r="N32" s="78" t="str">
        <f>IFERROR((L32-J32)/J32,"-")</f>
        <v>-</v>
      </c>
      <c r="O32" s="107"/>
    </row>
    <row r="33" spans="2:15" ht="15" customHeight="1" x14ac:dyDescent="0.25">
      <c r="B33" s="69"/>
      <c r="C33" s="69"/>
      <c r="D33" s="69"/>
      <c r="E33" s="69"/>
      <c r="F33" s="69"/>
      <c r="G33" s="69"/>
      <c r="H33" s="69"/>
      <c r="I33" s="83" t="s">
        <v>75</v>
      </c>
      <c r="J33" s="83"/>
      <c r="K33" s="83"/>
      <c r="L33" s="83"/>
      <c r="M33" s="83"/>
      <c r="N33" s="83"/>
      <c r="O33" s="107"/>
    </row>
    <row r="34" spans="2:15" x14ac:dyDescent="0.25"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</row>
    <row r="35" spans="2:15" x14ac:dyDescent="0.25"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</row>
    <row r="36" spans="2:15" x14ac:dyDescent="0.25">
      <c r="B36" s="44" t="s">
        <v>93</v>
      </c>
      <c r="C36" s="44"/>
      <c r="D36" s="44"/>
      <c r="E36" s="44"/>
      <c r="F36" s="44"/>
      <c r="G36" s="44"/>
      <c r="H36" s="65"/>
      <c r="I36" s="65"/>
    </row>
    <row r="37" spans="2:15" ht="18" customHeight="1" x14ac:dyDescent="0.25">
      <c r="B37" s="44"/>
      <c r="C37" s="44"/>
      <c r="D37" s="44"/>
      <c r="E37" s="44"/>
      <c r="F37" s="44"/>
      <c r="G37" s="44"/>
      <c r="H37" s="65"/>
      <c r="I37" s="65"/>
    </row>
    <row r="38" spans="2:15" ht="25.5" x14ac:dyDescent="0.25">
      <c r="B38" s="66" t="s">
        <v>63</v>
      </c>
      <c r="C38" s="46" t="str">
        <f>actualizaciones!$A$3</f>
        <v>enero 2013</v>
      </c>
      <c r="D38" s="67" t="s">
        <v>49</v>
      </c>
      <c r="E38" s="46" t="str">
        <f>actualizaciones!$A$2</f>
        <v>enero 2014</v>
      </c>
      <c r="F38" s="67" t="s">
        <v>49</v>
      </c>
      <c r="G38" s="68" t="s">
        <v>50</v>
      </c>
      <c r="H38" s="65"/>
      <c r="I38" s="65"/>
    </row>
    <row r="39" spans="2:15" ht="15" customHeight="1" x14ac:dyDescent="0.25">
      <c r="B39" s="70" t="s">
        <v>64</v>
      </c>
      <c r="C39" s="71"/>
      <c r="D39" s="71"/>
      <c r="E39" s="71"/>
      <c r="F39" s="71"/>
      <c r="G39" s="71"/>
      <c r="H39" s="65"/>
      <c r="I39" s="65"/>
    </row>
    <row r="40" spans="2:15" ht="15" customHeight="1" x14ac:dyDescent="0.25">
      <c r="B40" s="72" t="s">
        <v>90</v>
      </c>
      <c r="C40" s="73">
        <v>3483725</v>
      </c>
      <c r="D40" s="74">
        <f>C40/$C$40</f>
        <v>1</v>
      </c>
      <c r="E40" s="73">
        <v>3610138</v>
      </c>
      <c r="F40" s="74">
        <f>E40/$E$40</f>
        <v>1</v>
      </c>
      <c r="G40" s="74">
        <f>E40/C40-1</f>
        <v>3.6286733309891073E-2</v>
      </c>
      <c r="H40" s="65"/>
      <c r="I40" s="65"/>
    </row>
    <row r="41" spans="2:15" ht="15" customHeight="1" x14ac:dyDescent="0.25">
      <c r="B41" s="70" t="s">
        <v>66</v>
      </c>
      <c r="C41" s="71"/>
      <c r="D41" s="71"/>
      <c r="E41" s="71"/>
      <c r="F41" s="75"/>
      <c r="G41" s="75"/>
      <c r="H41" s="65"/>
      <c r="I41" s="65"/>
    </row>
    <row r="42" spans="2:15" ht="15" customHeight="1" x14ac:dyDescent="0.25">
      <c r="B42" s="76" t="s">
        <v>67</v>
      </c>
      <c r="C42" s="77">
        <v>2091020</v>
      </c>
      <c r="D42" s="78">
        <f t="shared" ref="D42:D47" si="3">C42/$C$40</f>
        <v>0.60022533351513108</v>
      </c>
      <c r="E42" s="77">
        <v>2213612</v>
      </c>
      <c r="F42" s="78">
        <f t="shared" ref="F42:F47" si="4">E42/$E$40</f>
        <v>0.61316548010076066</v>
      </c>
      <c r="G42" s="78">
        <f t="shared" ref="G42:G47" si="5">E42/C42-1</f>
        <v>5.8627846696827302E-2</v>
      </c>
      <c r="H42" s="65"/>
      <c r="I42" s="65"/>
    </row>
    <row r="43" spans="2:15" ht="15" customHeight="1" x14ac:dyDescent="0.25">
      <c r="B43" s="79" t="s">
        <v>68</v>
      </c>
      <c r="C43" s="80">
        <v>297664</v>
      </c>
      <c r="D43" s="81">
        <f t="shared" si="3"/>
        <v>8.5444172545192293E-2</v>
      </c>
      <c r="E43" s="80">
        <v>303589</v>
      </c>
      <c r="F43" s="81">
        <f t="shared" si="4"/>
        <v>8.4093461247187778E-2</v>
      </c>
      <c r="G43" s="82">
        <f t="shared" si="5"/>
        <v>1.9904993549774153E-2</v>
      </c>
      <c r="H43" s="65"/>
      <c r="I43" s="65"/>
    </row>
    <row r="44" spans="2:15" ht="15" customHeight="1" x14ac:dyDescent="0.25">
      <c r="B44" s="79" t="s">
        <v>69</v>
      </c>
      <c r="C44" s="80">
        <v>1319977</v>
      </c>
      <c r="D44" s="81">
        <f t="shared" si="3"/>
        <v>0.37889816216836864</v>
      </c>
      <c r="E44" s="80">
        <v>1414414</v>
      </c>
      <c r="F44" s="81">
        <f t="shared" si="4"/>
        <v>0.39178945513994201</v>
      </c>
      <c r="G44" s="82">
        <f t="shared" si="5"/>
        <v>7.1544428425646789E-2</v>
      </c>
      <c r="H44" s="65"/>
      <c r="I44" s="65"/>
    </row>
    <row r="45" spans="2:15" ht="15" customHeight="1" x14ac:dyDescent="0.25">
      <c r="B45" s="79" t="s">
        <v>71</v>
      </c>
      <c r="C45" s="80">
        <v>418756</v>
      </c>
      <c r="D45" s="81">
        <f t="shared" si="3"/>
        <v>0.12020351778627762</v>
      </c>
      <c r="E45" s="80">
        <v>432297</v>
      </c>
      <c r="F45" s="81">
        <f t="shared" si="4"/>
        <v>0.11974528397529402</v>
      </c>
      <c r="G45" s="82">
        <f t="shared" si="5"/>
        <v>3.2336253092493106E-2</v>
      </c>
      <c r="H45" s="65"/>
      <c r="I45" s="65"/>
    </row>
    <row r="46" spans="2:15" ht="15" customHeight="1" x14ac:dyDescent="0.25">
      <c r="B46" s="79" t="s">
        <v>78</v>
      </c>
      <c r="C46" s="80">
        <v>37218</v>
      </c>
      <c r="D46" s="81">
        <f t="shared" si="3"/>
        <v>1.0683392058787648E-2</v>
      </c>
      <c r="E46" s="80">
        <v>42143</v>
      </c>
      <c r="F46" s="81">
        <f t="shared" si="4"/>
        <v>1.1673514973665826E-2</v>
      </c>
      <c r="G46" s="82">
        <f t="shared" si="5"/>
        <v>0.13232844322639581</v>
      </c>
      <c r="H46" s="65"/>
      <c r="I46" s="65"/>
    </row>
    <row r="47" spans="2:15" ht="15" customHeight="1" x14ac:dyDescent="0.25">
      <c r="B47" s="79" t="s">
        <v>79</v>
      </c>
      <c r="C47" s="80">
        <v>17405</v>
      </c>
      <c r="D47" s="81">
        <f t="shared" si="3"/>
        <v>4.996088956504891E-3</v>
      </c>
      <c r="E47" s="80">
        <v>21169</v>
      </c>
      <c r="F47" s="81">
        <f t="shared" si="4"/>
        <v>5.8637647646710457E-3</v>
      </c>
      <c r="G47" s="82">
        <f t="shared" si="5"/>
        <v>0.21625969548980173</v>
      </c>
      <c r="H47" s="65"/>
      <c r="I47" s="65"/>
    </row>
    <row r="48" spans="2:15" ht="15" customHeight="1" x14ac:dyDescent="0.25">
      <c r="B48" s="70" t="s">
        <v>73</v>
      </c>
      <c r="C48" s="71"/>
      <c r="D48" s="71"/>
      <c r="E48" s="71"/>
      <c r="F48" s="75"/>
      <c r="G48" s="75"/>
      <c r="H48" s="65"/>
      <c r="I48" s="65"/>
    </row>
    <row r="49" spans="2:9" ht="15" customHeight="1" x14ac:dyDescent="0.25">
      <c r="B49" s="76" t="s">
        <v>74</v>
      </c>
      <c r="C49" s="77">
        <v>1392705</v>
      </c>
      <c r="D49" s="78">
        <f>C49/$C$40</f>
        <v>0.39977466648486892</v>
      </c>
      <c r="E49" s="77">
        <v>1396526</v>
      </c>
      <c r="F49" s="78">
        <f>E49/$E$40</f>
        <v>0.38683451989923928</v>
      </c>
      <c r="G49" s="78">
        <f>E49/C49-1</f>
        <v>2.7435817348253622E-3</v>
      </c>
      <c r="H49" s="65"/>
      <c r="I49" s="65"/>
    </row>
    <row r="50" spans="2:9" ht="15" customHeight="1" x14ac:dyDescent="0.25">
      <c r="B50" s="83" t="s">
        <v>75</v>
      </c>
      <c r="C50" s="83"/>
      <c r="D50" s="83"/>
      <c r="E50" s="83"/>
      <c r="F50" s="83"/>
      <c r="G50" s="83"/>
      <c r="H50" s="65"/>
      <c r="I50" s="65"/>
    </row>
    <row r="51" spans="2:9" ht="15" customHeight="1" x14ac:dyDescent="0.25"/>
  </sheetData>
  <mergeCells count="10">
    <mergeCell ref="B32:G32"/>
    <mergeCell ref="I33:N33"/>
    <mergeCell ref="B36:G37"/>
    <mergeCell ref="B50:G50"/>
    <mergeCell ref="B5:G5"/>
    <mergeCell ref="I5:N5"/>
    <mergeCell ref="I18:N18"/>
    <mergeCell ref="B19:G19"/>
    <mergeCell ref="B21:G21"/>
    <mergeCell ref="I21:N21"/>
  </mergeCells>
  <hyperlinks>
    <hyperlink ref="P21" location="'Gráfico pernocta munic y cate'!A1" tooltip="Ir a gráfica" display="Gráfica"/>
  </hyperlinks>
  <printOptions horizontalCentered="1" verticalCentered="1"/>
  <pageMargins left="0.96" right="0.78740157480314965" top="0.54" bottom="0.49" header="0" footer="0.19685039370078741"/>
  <pageSetup paperSize="9" scale="6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4" min="1" max="13" man="1"/>
  </rowBreaks>
  <ignoredErrors>
    <ignoredError sqref="J13 L13" formulaRange="1"/>
    <ignoredError sqref="K13" formula="1" formulaRange="1"/>
  </ignoredError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rgb="FF000099"/>
    <pageSetUpPr autoPageBreaks="0" fitToPage="1"/>
  </sheetPr>
  <dimension ref="B6:S44"/>
  <sheetViews>
    <sheetView showGridLines="0" showRowColHeaders="0" showOutlineSymbols="0" topLeftCell="A4" zoomScaleNormal="100" workbookViewId="0">
      <selection activeCell="B1" sqref="B1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x14ac:dyDescent="0.25"/>
    <row r="21" spans="2:19" ht="15" customHeight="1" x14ac:dyDescent="0.25">
      <c r="S21" s="62" t="s">
        <v>60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pernocta municipio y catego'!A1" tooltip="Ir a tabla" display="Tabla"/>
  </hyperlinks>
  <printOptions horizontalCentered="1" verticalCentered="1"/>
  <pageMargins left="1.0900000000000001" right="0.39" top="0.56000000000000005" bottom="0.5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3">
    <tabColor rgb="FF000099"/>
    <pageSetUpPr fitToPage="1"/>
  </sheetPr>
  <dimension ref="B1:R114"/>
  <sheetViews>
    <sheetView showGridLines="0" showRowColHeaders="0" zoomScaleNormal="100" workbookViewId="0">
      <selection activeCell="B1" sqref="B1"/>
    </sheetView>
  </sheetViews>
  <sheetFormatPr baseColWidth="10" defaultRowHeight="15" outlineLevelRow="1" x14ac:dyDescent="0.25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36" customHeight="1" x14ac:dyDescent="0.25">
      <c r="B5" s="16" t="s">
        <v>94</v>
      </c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2:18" ht="15" customHeight="1" x14ac:dyDescent="0.25">
      <c r="B6" s="17"/>
      <c r="C6" s="18" t="s">
        <v>26</v>
      </c>
      <c r="D6" s="18"/>
      <c r="E6" s="19" t="s">
        <v>27</v>
      </c>
      <c r="F6" s="19"/>
      <c r="G6" s="18" t="s">
        <v>28</v>
      </c>
      <c r="H6" s="18"/>
      <c r="I6" s="19" t="s">
        <v>29</v>
      </c>
      <c r="J6" s="19"/>
      <c r="K6" s="18" t="s">
        <v>30</v>
      </c>
      <c r="L6" s="18"/>
      <c r="N6" s="20"/>
      <c r="O6" s="20"/>
      <c r="P6" s="20"/>
    </row>
    <row r="7" spans="2:18" ht="30" customHeight="1" x14ac:dyDescent="0.25">
      <c r="B7" s="17"/>
      <c r="C7" s="21" t="s">
        <v>95</v>
      </c>
      <c r="D7" s="21" t="s">
        <v>32</v>
      </c>
      <c r="E7" s="22" t="s">
        <v>95</v>
      </c>
      <c r="F7" s="22" t="s">
        <v>32</v>
      </c>
      <c r="G7" s="21" t="s">
        <v>95</v>
      </c>
      <c r="H7" s="21" t="s">
        <v>32</v>
      </c>
      <c r="I7" s="22" t="s">
        <v>95</v>
      </c>
      <c r="J7" s="22" t="s">
        <v>32</v>
      </c>
      <c r="K7" s="21" t="s">
        <v>95</v>
      </c>
      <c r="L7" s="21" t="s">
        <v>32</v>
      </c>
      <c r="N7" s="20"/>
      <c r="O7" s="20"/>
      <c r="P7" s="20"/>
    </row>
    <row r="8" spans="2:18" x14ac:dyDescent="0.25">
      <c r="B8" s="23" t="s">
        <v>44</v>
      </c>
      <c r="C8" s="108">
        <v>71.849999999999994</v>
      </c>
      <c r="D8" s="25">
        <f>C8/C21-1</f>
        <v>5.0159505127413739E-2</v>
      </c>
      <c r="E8" s="109">
        <v>73.569999999999993</v>
      </c>
      <c r="F8" s="27">
        <f>E8/E21-1</f>
        <v>5.5368931959943524E-2</v>
      </c>
      <c r="G8" s="108">
        <v>73.31</v>
      </c>
      <c r="H8" s="25">
        <f t="shared" ref="H8" si="0">G8/G21-1</f>
        <v>2.5620660993127986E-2</v>
      </c>
      <c r="I8" s="109">
        <v>74.72</v>
      </c>
      <c r="J8" s="27">
        <f t="shared" ref="J8" si="1">I8/I21-1</f>
        <v>5.9419062142864965E-2</v>
      </c>
      <c r="K8" s="108">
        <v>63.96</v>
      </c>
      <c r="L8" s="25">
        <f t="shared" ref="L8" si="2">K8/K21-1</f>
        <v>0.41056745898895208</v>
      </c>
    </row>
    <row r="9" spans="2:18" x14ac:dyDescent="0.25">
      <c r="B9" s="29" t="str">
        <f>actualizaciones!$A$2</f>
        <v>enero 2014</v>
      </c>
      <c r="C9" s="110">
        <v>71.849999999999994</v>
      </c>
      <c r="D9" s="31">
        <v>5.0159505127413739E-2</v>
      </c>
      <c r="E9" s="111">
        <v>73.569999999999993</v>
      </c>
      <c r="F9" s="33">
        <v>5.5368931959943524E-2</v>
      </c>
      <c r="G9" s="111">
        <v>73.31</v>
      </c>
      <c r="H9" s="33">
        <v>2.5620660993127986E-2</v>
      </c>
      <c r="I9" s="111">
        <v>74.72</v>
      </c>
      <c r="J9" s="33">
        <v>5.9419062142864965E-2</v>
      </c>
      <c r="K9" s="111">
        <v>63.96</v>
      </c>
      <c r="L9" s="33">
        <v>0.41056745898895208</v>
      </c>
      <c r="O9" s="20"/>
      <c r="P9" s="20"/>
      <c r="Q9" s="20"/>
      <c r="R9" s="20"/>
    </row>
    <row r="10" spans="2:18" outlineLevel="1" x14ac:dyDescent="0.25">
      <c r="B10" s="23" t="s">
        <v>33</v>
      </c>
      <c r="C10" s="108">
        <v>67.241166214435452</v>
      </c>
      <c r="D10" s="25">
        <f t="shared" ref="D10:D19" si="3">C10/C23-1</f>
        <v>8.6070374047204412E-2</v>
      </c>
      <c r="E10" s="109">
        <v>68.25</v>
      </c>
      <c r="F10" s="27">
        <f t="shared" ref="F10:F21" si="4">E10/E23-1</f>
        <v>7.7837812380407323E-2</v>
      </c>
      <c r="G10" s="108">
        <v>69.290000000000006</v>
      </c>
      <c r="H10" s="25">
        <f t="shared" ref="H10:H21" si="5">G10/G23-1</f>
        <v>6.597486415417686E-2</v>
      </c>
      <c r="I10" s="109">
        <v>68.260000000000005</v>
      </c>
      <c r="J10" s="27">
        <f t="shared" ref="J10:J21" si="6">I10/I23-1</f>
        <v>0.104051913684998</v>
      </c>
      <c r="K10" s="108">
        <v>60.03</v>
      </c>
      <c r="L10" s="25">
        <f t="shared" ref="L10:L21" si="7">K10/K23-1</f>
        <v>0.36754221902017292</v>
      </c>
    </row>
    <row r="11" spans="2:18" outlineLevel="1" x14ac:dyDescent="0.25">
      <c r="B11" s="23" t="s">
        <v>34</v>
      </c>
      <c r="C11" s="108">
        <v>70.404432358662547</v>
      </c>
      <c r="D11" s="25">
        <f t="shared" si="3"/>
        <v>9.7913789237438653E-2</v>
      </c>
      <c r="E11" s="109">
        <v>71.349999999999994</v>
      </c>
      <c r="F11" s="27">
        <f t="shared" si="4"/>
        <v>5.8205392920907872E-2</v>
      </c>
      <c r="G11" s="108">
        <v>72.66</v>
      </c>
      <c r="H11" s="25">
        <f t="shared" si="5"/>
        <v>4.5819157315834635E-2</v>
      </c>
      <c r="I11" s="109">
        <v>73.209999999999994</v>
      </c>
      <c r="J11" s="27">
        <f t="shared" si="6"/>
        <v>0.26478396874453303</v>
      </c>
      <c r="K11" s="108">
        <v>60.54</v>
      </c>
      <c r="L11" s="25">
        <f t="shared" si="7"/>
        <v>0.3525232171018049</v>
      </c>
    </row>
    <row r="12" spans="2:18" outlineLevel="1" x14ac:dyDescent="0.25">
      <c r="B12" s="23" t="s">
        <v>35</v>
      </c>
      <c r="C12" s="108">
        <v>65.069999999999993</v>
      </c>
      <c r="D12" s="25">
        <f t="shared" si="3"/>
        <v>4.0099119749046785E-2</v>
      </c>
      <c r="E12" s="109">
        <v>70.77</v>
      </c>
      <c r="F12" s="27">
        <f t="shared" si="4"/>
        <v>4.774152503291984E-2</v>
      </c>
      <c r="G12" s="108">
        <v>68.849999999999994</v>
      </c>
      <c r="H12" s="25">
        <f t="shared" si="5"/>
        <v>8.719588579677362E-3</v>
      </c>
      <c r="I12" s="109">
        <v>55.08</v>
      </c>
      <c r="J12" s="27">
        <f t="shared" si="6"/>
        <v>9.1252930822038225E-2</v>
      </c>
      <c r="K12" s="108">
        <v>40.18</v>
      </c>
      <c r="L12" s="25">
        <f t="shared" si="7"/>
        <v>-2.4859081419624229E-2</v>
      </c>
    </row>
    <row r="13" spans="2:18" outlineLevel="1" x14ac:dyDescent="0.25">
      <c r="B13" s="23" t="s">
        <v>36</v>
      </c>
      <c r="C13" s="108">
        <v>61.551631071323087</v>
      </c>
      <c r="D13" s="25">
        <f t="shared" si="3"/>
        <v>3.2834518463809248E-2</v>
      </c>
      <c r="E13" s="109">
        <v>64.034689778138898</v>
      </c>
      <c r="F13" s="27">
        <f t="shared" si="4"/>
        <v>2.0167300322105008E-2</v>
      </c>
      <c r="G13" s="108">
        <v>68.561235107987002</v>
      </c>
      <c r="H13" s="25">
        <f t="shared" si="5"/>
        <v>4.3926629775310255E-2</v>
      </c>
      <c r="I13" s="109">
        <v>55.327145732852372</v>
      </c>
      <c r="J13" s="27">
        <f t="shared" si="6"/>
        <v>3.170083156978265E-2</v>
      </c>
      <c r="K13" s="108">
        <v>35.300670971008991</v>
      </c>
      <c r="L13" s="25">
        <f t="shared" si="7"/>
        <v>1.9826785982699491E-2</v>
      </c>
    </row>
    <row r="14" spans="2:18" outlineLevel="1" x14ac:dyDescent="0.25">
      <c r="B14" s="23" t="s">
        <v>37</v>
      </c>
      <c r="C14" s="108">
        <v>72.48</v>
      </c>
      <c r="D14" s="25">
        <f t="shared" si="3"/>
        <v>2.9399233063485353E-2</v>
      </c>
      <c r="E14" s="109">
        <v>76.8092058562071</v>
      </c>
      <c r="F14" s="27">
        <f t="shared" si="4"/>
        <v>4.9173881746943593E-2</v>
      </c>
      <c r="G14" s="108">
        <v>78.201538747149357</v>
      </c>
      <c r="H14" s="25">
        <f t="shared" si="5"/>
        <v>7.5901465387135936E-3</v>
      </c>
      <c r="I14" s="109">
        <v>65.570304747386132</v>
      </c>
      <c r="J14" s="27">
        <f t="shared" si="6"/>
        <v>0.11472532971318694</v>
      </c>
      <c r="K14" s="108">
        <v>35.472844663881503</v>
      </c>
      <c r="L14" s="25">
        <f t="shared" si="7"/>
        <v>6.9013141199280703E-2</v>
      </c>
    </row>
    <row r="15" spans="2:18" outlineLevel="1" x14ac:dyDescent="0.25">
      <c r="B15" s="23" t="s">
        <v>38</v>
      </c>
      <c r="C15" s="108">
        <v>66.696694950418831</v>
      </c>
      <c r="D15" s="25">
        <f t="shared" si="3"/>
        <v>2.1781654464190225E-3</v>
      </c>
      <c r="E15" s="109">
        <v>69.013670744519359</v>
      </c>
      <c r="F15" s="27">
        <f t="shared" si="4"/>
        <v>-2.556400440382578E-2</v>
      </c>
      <c r="G15" s="108">
        <v>75.642554695672374</v>
      </c>
      <c r="H15" s="25">
        <f t="shared" si="5"/>
        <v>-8.002726510546565E-3</v>
      </c>
      <c r="I15" s="109">
        <v>58.343520342858788</v>
      </c>
      <c r="J15" s="27">
        <f t="shared" si="6"/>
        <v>0.41786707096330877</v>
      </c>
      <c r="K15" s="108">
        <v>37.475956531859893</v>
      </c>
      <c r="L15" s="25">
        <f t="shared" si="7"/>
        <v>6.8752250746247912E-2</v>
      </c>
    </row>
    <row r="16" spans="2:18" outlineLevel="1" x14ac:dyDescent="0.25">
      <c r="B16" s="23" t="s">
        <v>39</v>
      </c>
      <c r="C16" s="108">
        <v>56.37</v>
      </c>
      <c r="D16" s="25">
        <f t="shared" si="3"/>
        <v>6.1974951758105856E-3</v>
      </c>
      <c r="E16" s="109">
        <v>60.575466176101678</v>
      </c>
      <c r="F16" s="27">
        <f t="shared" si="4"/>
        <v>1.8783376002375896E-2</v>
      </c>
      <c r="G16" s="108">
        <v>60.399029139953861</v>
      </c>
      <c r="H16" s="25">
        <f t="shared" si="5"/>
        <v>4.466240586482817E-3</v>
      </c>
      <c r="I16" s="109">
        <v>49.954471805996334</v>
      </c>
      <c r="J16" s="27">
        <f t="shared" si="6"/>
        <v>-3.7922290375273837E-2</v>
      </c>
      <c r="K16" s="108">
        <v>33.51372549019608</v>
      </c>
      <c r="L16" s="25">
        <f t="shared" si="7"/>
        <v>-0.11043449126917904</v>
      </c>
      <c r="N16" s="28"/>
      <c r="O16" s="28"/>
      <c r="P16" s="28"/>
    </row>
    <row r="17" spans="2:18" outlineLevel="1" x14ac:dyDescent="0.25">
      <c r="B17" s="23" t="s">
        <v>40</v>
      </c>
      <c r="C17" s="108">
        <v>52.56</v>
      </c>
      <c r="D17" s="25">
        <f t="shared" si="3"/>
        <v>5.792995354593633E-2</v>
      </c>
      <c r="E17" s="109">
        <v>57.893124087945644</v>
      </c>
      <c r="F17" s="27">
        <f t="shared" si="4"/>
        <v>6.8299492040645005E-2</v>
      </c>
      <c r="G17" s="108">
        <v>55.372920099213445</v>
      </c>
      <c r="H17" s="25">
        <f t="shared" si="5"/>
        <v>7.7002853583319375E-2</v>
      </c>
      <c r="I17" s="109">
        <v>43.83535726457626</v>
      </c>
      <c r="J17" s="27">
        <f t="shared" si="6"/>
        <v>-6.3686660899215708E-2</v>
      </c>
      <c r="K17" s="108">
        <v>35.631878557874764</v>
      </c>
      <c r="L17" s="25">
        <f t="shared" si="7"/>
        <v>-0.1324387851425467</v>
      </c>
    </row>
    <row r="18" spans="2:18" outlineLevel="1" x14ac:dyDescent="0.25">
      <c r="B18" s="23" t="s">
        <v>41</v>
      </c>
      <c r="C18" s="108">
        <v>57.95</v>
      </c>
      <c r="D18" s="25">
        <f t="shared" si="3"/>
        <v>-2.7289428825036488E-2</v>
      </c>
      <c r="E18" s="109">
        <v>60.420436491345427</v>
      </c>
      <c r="F18" s="27">
        <f t="shared" si="4"/>
        <v>-4.8010880324479643E-2</v>
      </c>
      <c r="G18" s="108">
        <v>62.529826349085042</v>
      </c>
      <c r="H18" s="25">
        <f t="shared" si="5"/>
        <v>-5.4807036458219827E-3</v>
      </c>
      <c r="I18" s="109">
        <v>50.31481407089008</v>
      </c>
      <c r="J18" s="27">
        <f t="shared" si="6"/>
        <v>-8.5502494785236749E-2</v>
      </c>
      <c r="K18" s="108">
        <v>37.82483660130719</v>
      </c>
      <c r="L18" s="25">
        <f t="shared" si="7"/>
        <v>-4.0601233833853279E-2</v>
      </c>
    </row>
    <row r="19" spans="2:18" outlineLevel="1" x14ac:dyDescent="0.25">
      <c r="B19" s="23" t="s">
        <v>42</v>
      </c>
      <c r="C19" s="108">
        <v>67.652654889850609</v>
      </c>
      <c r="D19" s="25">
        <f t="shared" si="3"/>
        <v>3.9729364095761888E-2</v>
      </c>
      <c r="E19" s="109">
        <v>68.174111008310646</v>
      </c>
      <c r="F19" s="27">
        <f t="shared" si="4"/>
        <v>3.1686633067870007E-2</v>
      </c>
      <c r="G19" s="108">
        <v>72.101355487897578</v>
      </c>
      <c r="H19" s="25">
        <f t="shared" si="5"/>
        <v>5.3759024994078253E-2</v>
      </c>
      <c r="I19" s="109">
        <v>68.28</v>
      </c>
      <c r="J19" s="27">
        <f t="shared" si="6"/>
        <v>-2.1100813701886434E-2</v>
      </c>
      <c r="K19" s="108">
        <v>43.50664136622391</v>
      </c>
      <c r="L19" s="25">
        <f t="shared" si="7"/>
        <v>0.14141628714290277</v>
      </c>
    </row>
    <row r="20" spans="2:18" outlineLevel="1" x14ac:dyDescent="0.25">
      <c r="B20" s="23" t="s">
        <v>43</v>
      </c>
      <c r="C20" s="108">
        <v>68.650000000000006</v>
      </c>
      <c r="D20" s="25">
        <f>C20/C33-1</f>
        <v>-5.5791788849200774E-2</v>
      </c>
      <c r="E20" s="109">
        <v>67.81897674196361</v>
      </c>
      <c r="F20" s="27">
        <f t="shared" si="4"/>
        <v>-8.2358170216706772E-2</v>
      </c>
      <c r="G20" s="108">
        <v>72.937402575346781</v>
      </c>
      <c r="H20" s="25">
        <f t="shared" si="5"/>
        <v>-3.2566068130712056E-2</v>
      </c>
      <c r="I20" s="109">
        <v>73.28279321209061</v>
      </c>
      <c r="J20" s="27">
        <f t="shared" si="6"/>
        <v>-5.8129939006520748E-2</v>
      </c>
      <c r="K20" s="108">
        <v>54.549019607843135</v>
      </c>
      <c r="L20" s="25">
        <f t="shared" si="7"/>
        <v>-5.3405626582148646E-2</v>
      </c>
    </row>
    <row r="21" spans="2:18" outlineLevel="1" x14ac:dyDescent="0.25">
      <c r="B21" s="23" t="s">
        <v>44</v>
      </c>
      <c r="C21" s="108">
        <v>68.418178047422018</v>
      </c>
      <c r="D21" s="25">
        <f>C21/C34-1</f>
        <v>-2.1276534903934996E-2</v>
      </c>
      <c r="E21" s="109">
        <v>69.710219594366777</v>
      </c>
      <c r="F21" s="27">
        <f t="shared" si="4"/>
        <v>-5.743101624255742E-2</v>
      </c>
      <c r="G21" s="108">
        <v>71.478669246983131</v>
      </c>
      <c r="H21" s="25">
        <f t="shared" si="5"/>
        <v>-6.0963469899978362E-3</v>
      </c>
      <c r="I21" s="109">
        <v>70.52921989988117</v>
      </c>
      <c r="J21" s="27">
        <f t="shared" si="6"/>
        <v>-3.6799417313490457E-2</v>
      </c>
      <c r="K21" s="108">
        <v>45.343453510436433</v>
      </c>
      <c r="L21" s="25">
        <f t="shared" si="7"/>
        <v>7.0435203129421753E-2</v>
      </c>
    </row>
    <row r="22" spans="2:18" ht="15" customHeight="1" x14ac:dyDescent="0.25">
      <c r="B22" s="95">
        <v>2013</v>
      </c>
      <c r="C22" s="112">
        <v>64.58131253771289</v>
      </c>
      <c r="D22" s="113">
        <f>C22/C35-1</f>
        <v>2.2569885005343293E-2</v>
      </c>
      <c r="E22" s="112">
        <v>67.075670315590656</v>
      </c>
      <c r="F22" s="113">
        <f>E22/E35-1</f>
        <v>1.1138119115006173E-2</v>
      </c>
      <c r="G22" s="112">
        <v>69.001409028977648</v>
      </c>
      <c r="H22" s="113">
        <f>G22/G35-1</f>
        <v>1.9968403316671823E-2</v>
      </c>
      <c r="I22" s="112">
        <v>60.932257213974076</v>
      </c>
      <c r="J22" s="113">
        <f>I22/I35-1</f>
        <v>4.8920742278788731E-2</v>
      </c>
      <c r="K22" s="112">
        <v>43.230072873569533</v>
      </c>
      <c r="L22" s="113">
        <f>K22/K35-1</f>
        <v>6.3290127666226326E-2</v>
      </c>
      <c r="O22" s="20"/>
      <c r="P22" s="20"/>
      <c r="Q22" s="20"/>
      <c r="R22" s="20"/>
    </row>
    <row r="23" spans="2:18" outlineLevel="1" x14ac:dyDescent="0.25">
      <c r="B23" s="23" t="s">
        <v>33</v>
      </c>
      <c r="C23" s="108">
        <v>61.912347322267458</v>
      </c>
      <c r="D23" s="25">
        <f t="shared" ref="D23:D32" si="8">C23/C36-1</f>
        <v>9.7107755442673582E-3</v>
      </c>
      <c r="E23" s="109">
        <v>63.321215136505295</v>
      </c>
      <c r="F23" s="27">
        <f t="shared" ref="F23:F34" si="9">E23/E36-1</f>
        <v>-1.2120490794252148E-2</v>
      </c>
      <c r="G23" s="108">
        <v>65.001532709666478</v>
      </c>
      <c r="H23" s="25">
        <f t="shared" ref="H23:H34" si="10">G23/G36-1</f>
        <v>3.7719834838934041E-3</v>
      </c>
      <c r="I23" s="109">
        <v>61.826802846768643</v>
      </c>
      <c r="J23" s="27">
        <f t="shared" ref="J23:J34" si="11">I23/I36-1</f>
        <v>-4.0928276245753792E-2</v>
      </c>
      <c r="K23" s="108">
        <v>43.896268184693234</v>
      </c>
      <c r="L23" s="25">
        <f t="shared" ref="L23:L34" si="12">K23/K36-1</f>
        <v>-9.4545950554134728E-2</v>
      </c>
    </row>
    <row r="24" spans="2:18" outlineLevel="1" x14ac:dyDescent="0.25">
      <c r="B24" s="23" t="s">
        <v>34</v>
      </c>
      <c r="C24" s="108">
        <v>64.125647249190934</v>
      </c>
      <c r="D24" s="25">
        <f t="shared" si="8"/>
        <v>-4.1115854240655003E-2</v>
      </c>
      <c r="E24" s="109">
        <v>67.425473804340001</v>
      </c>
      <c r="F24" s="27">
        <f t="shared" si="9"/>
        <v>-3.4018999937822314E-2</v>
      </c>
      <c r="G24" s="108">
        <v>69.476638950166858</v>
      </c>
      <c r="H24" s="25">
        <f t="shared" si="10"/>
        <v>-2.1455789434269623E-2</v>
      </c>
      <c r="I24" s="109">
        <v>57.883402864973604</v>
      </c>
      <c r="J24" s="27">
        <f t="shared" si="11"/>
        <v>-0.11776554084783408</v>
      </c>
      <c r="K24" s="108">
        <v>44.760784313725487</v>
      </c>
      <c r="L24" s="25">
        <f t="shared" si="12"/>
        <v>-0.14741363211951453</v>
      </c>
    </row>
    <row r="25" spans="2:18" outlineLevel="1" x14ac:dyDescent="0.25">
      <c r="B25" s="23" t="s">
        <v>35</v>
      </c>
      <c r="C25" s="108">
        <v>62.561345129971812</v>
      </c>
      <c r="D25" s="25">
        <f t="shared" si="8"/>
        <v>-9.3667949581899279E-4</v>
      </c>
      <c r="E25" s="109">
        <v>67.545285081429242</v>
      </c>
      <c r="F25" s="27">
        <f t="shared" si="9"/>
        <v>-3.3548646710126806E-2</v>
      </c>
      <c r="G25" s="108">
        <v>68.254845825829449</v>
      </c>
      <c r="H25" s="25">
        <f t="shared" si="10"/>
        <v>1.4489385045027392E-2</v>
      </c>
      <c r="I25" s="109">
        <v>50.474091243455689</v>
      </c>
      <c r="J25" s="27">
        <f t="shared" si="11"/>
        <v>6.1941747179795614E-2</v>
      </c>
      <c r="K25" s="108">
        <v>41.204301075268816</v>
      </c>
      <c r="L25" s="25">
        <f t="shared" si="12"/>
        <v>-0.11331394286058061</v>
      </c>
    </row>
    <row r="26" spans="2:18" outlineLevel="1" x14ac:dyDescent="0.25">
      <c r="B26" s="23" t="s">
        <v>36</v>
      </c>
      <c r="C26" s="108">
        <v>59.594862459546924</v>
      </c>
      <c r="D26" s="25">
        <f t="shared" si="8"/>
        <v>-3.3821159583392824E-2</v>
      </c>
      <c r="E26" s="109">
        <v>62.768812289828098</v>
      </c>
      <c r="F26" s="27">
        <f t="shared" si="9"/>
        <v>-7.1737182826790535E-2</v>
      </c>
      <c r="G26" s="108">
        <v>65.676296736240744</v>
      </c>
      <c r="H26" s="25">
        <f t="shared" si="10"/>
        <v>1.9592429759840435E-4</v>
      </c>
      <c r="I26" s="109">
        <v>53.627121390092753</v>
      </c>
      <c r="J26" s="27">
        <f t="shared" si="11"/>
        <v>1.481047358320442E-3</v>
      </c>
      <c r="K26" s="108">
        <v>34.614379084967318</v>
      </c>
      <c r="L26" s="25">
        <f t="shared" si="12"/>
        <v>-0.25773672021586735</v>
      </c>
    </row>
    <row r="27" spans="2:18" outlineLevel="1" x14ac:dyDescent="0.25">
      <c r="B27" s="23" t="s">
        <v>37</v>
      </c>
      <c r="C27" s="108">
        <v>70.41</v>
      </c>
      <c r="D27" s="25">
        <f t="shared" si="8"/>
        <v>-2.48886915669152E-2</v>
      </c>
      <c r="E27" s="109">
        <v>73.209224126237984</v>
      </c>
      <c r="F27" s="27">
        <f t="shared" si="9"/>
        <v>-3.9375093475423339E-2</v>
      </c>
      <c r="G27" s="108">
        <v>77.612448886869601</v>
      </c>
      <c r="H27" s="25">
        <f t="shared" si="10"/>
        <v>1.6934602815377398E-2</v>
      </c>
      <c r="I27" s="109">
        <v>58.821938462865141</v>
      </c>
      <c r="J27" s="27">
        <f t="shared" si="11"/>
        <v>-9.6159519624075873E-2</v>
      </c>
      <c r="K27" s="108">
        <v>33.182795698924728</v>
      </c>
      <c r="L27" s="25">
        <f t="shared" si="12"/>
        <v>4.578618654033173E-2</v>
      </c>
    </row>
    <row r="28" spans="2:18" outlineLevel="1" x14ac:dyDescent="0.25">
      <c r="B28" s="23" t="s">
        <v>38</v>
      </c>
      <c r="C28" s="108">
        <v>66.551734262449102</v>
      </c>
      <c r="D28" s="25">
        <f t="shared" si="8"/>
        <v>5.2977605104920222E-4</v>
      </c>
      <c r="E28" s="109">
        <v>70.824221453658211</v>
      </c>
      <c r="F28" s="27">
        <f t="shared" si="9"/>
        <v>-2.7940962755171439E-2</v>
      </c>
      <c r="G28" s="108">
        <v>76.252784878724341</v>
      </c>
      <c r="H28" s="25">
        <f t="shared" si="10"/>
        <v>6.423984478331235E-2</v>
      </c>
      <c r="I28" s="109">
        <v>41.14879422597761</v>
      </c>
      <c r="J28" s="27">
        <f t="shared" si="11"/>
        <v>-0.24079715450225814</v>
      </c>
      <c r="K28" s="108">
        <v>35.065148640101199</v>
      </c>
      <c r="L28" s="25">
        <f t="shared" si="12"/>
        <v>-0.23451873699131931</v>
      </c>
    </row>
    <row r="29" spans="2:18" outlineLevel="1" x14ac:dyDescent="0.25">
      <c r="B29" s="23" t="s">
        <v>39</v>
      </c>
      <c r="C29" s="108">
        <v>56.022798973625541</v>
      </c>
      <c r="D29" s="25">
        <f t="shared" si="8"/>
        <v>1.601013735265755E-2</v>
      </c>
      <c r="E29" s="109">
        <v>59.458632328488648</v>
      </c>
      <c r="F29" s="27">
        <f t="shared" si="9"/>
        <v>-7.5340956686922311E-3</v>
      </c>
      <c r="G29" s="108">
        <v>60.130471985487901</v>
      </c>
      <c r="H29" s="25">
        <f t="shared" si="10"/>
        <v>1.008688032064331E-2</v>
      </c>
      <c r="I29" s="109">
        <v>51.923531026908293</v>
      </c>
      <c r="J29" s="27">
        <f t="shared" si="11"/>
        <v>5.6859984264365782E-2</v>
      </c>
      <c r="K29" s="108">
        <v>37.674263627882183</v>
      </c>
      <c r="L29" s="25">
        <f t="shared" si="12"/>
        <v>-0.12851576155720135</v>
      </c>
      <c r="N29" s="28"/>
      <c r="O29" s="28"/>
      <c r="P29" s="28"/>
    </row>
    <row r="30" spans="2:18" outlineLevel="1" x14ac:dyDescent="0.25">
      <c r="B30" s="23" t="s">
        <v>40</v>
      </c>
      <c r="C30" s="108">
        <v>49.681928206901645</v>
      </c>
      <c r="D30" s="25">
        <f t="shared" si="8"/>
        <v>2.494308719193894E-2</v>
      </c>
      <c r="E30" s="109">
        <v>54.19184837143311</v>
      </c>
      <c r="F30" s="27">
        <f t="shared" si="9"/>
        <v>2.406523546601691E-2</v>
      </c>
      <c r="G30" s="108">
        <v>51.413902864770513</v>
      </c>
      <c r="H30" s="25">
        <f t="shared" si="10"/>
        <v>2.9598980883504877E-2</v>
      </c>
      <c r="I30" s="109">
        <v>46.816974012860712</v>
      </c>
      <c r="J30" s="27">
        <f t="shared" si="11"/>
        <v>9.3152943585183223E-2</v>
      </c>
      <c r="K30" s="108">
        <v>41.071313410119821</v>
      </c>
      <c r="L30" s="25">
        <f t="shared" si="12"/>
        <v>-6.9326751954271626E-2</v>
      </c>
    </row>
    <row r="31" spans="2:18" outlineLevel="1" x14ac:dyDescent="0.25">
      <c r="B31" s="23" t="s">
        <v>41</v>
      </c>
      <c r="C31" s="108">
        <v>59.575789260725955</v>
      </c>
      <c r="D31" s="25">
        <f t="shared" si="8"/>
        <v>-7.9665830532518078E-2</v>
      </c>
      <c r="E31" s="109">
        <v>63.467570419228494</v>
      </c>
      <c r="F31" s="27">
        <f t="shared" si="9"/>
        <v>-7.3478292105916831E-2</v>
      </c>
      <c r="G31" s="108">
        <v>62.874422425300338</v>
      </c>
      <c r="H31" s="25">
        <f t="shared" si="10"/>
        <v>-6.4152365917303888E-2</v>
      </c>
      <c r="I31" s="109">
        <v>55.019082921471721</v>
      </c>
      <c r="J31" s="27">
        <f t="shared" si="11"/>
        <v>-3.4149426968933194E-2</v>
      </c>
      <c r="K31" s="108">
        <v>39.425563108090095</v>
      </c>
      <c r="L31" s="25">
        <f t="shared" si="12"/>
        <v>-0.13828500930117404</v>
      </c>
    </row>
    <row r="32" spans="2:18" outlineLevel="1" x14ac:dyDescent="0.25">
      <c r="B32" s="23" t="s">
        <v>42</v>
      </c>
      <c r="C32" s="108">
        <v>65.067562027246566</v>
      </c>
      <c r="D32" s="25">
        <f t="shared" si="8"/>
        <v>-3.7868025500848446E-2</v>
      </c>
      <c r="E32" s="109">
        <v>66.080250362055224</v>
      </c>
      <c r="F32" s="27">
        <f t="shared" si="9"/>
        <v>-4.4511837300146628E-2</v>
      </c>
      <c r="G32" s="108">
        <v>68.423001632942373</v>
      </c>
      <c r="H32" s="25">
        <f t="shared" si="10"/>
        <v>-3.3063532432460963E-2</v>
      </c>
      <c r="I32" s="109">
        <v>69.751820162618912</v>
      </c>
      <c r="J32" s="27">
        <f t="shared" si="11"/>
        <v>-5.3925543616295535E-3</v>
      </c>
      <c r="K32" s="108">
        <v>38.11636635668313</v>
      </c>
      <c r="L32" s="25">
        <f t="shared" si="12"/>
        <v>-0.32964552458104146</v>
      </c>
    </row>
    <row r="33" spans="2:18" outlineLevel="1" x14ac:dyDescent="0.25">
      <c r="B33" s="23" t="s">
        <v>43</v>
      </c>
      <c r="C33" s="108">
        <v>72.706421305454981</v>
      </c>
      <c r="D33" s="25">
        <f>C33/C46-1</f>
        <v>-7.4208695501026822E-3</v>
      </c>
      <c r="E33" s="109">
        <v>73.905716305434197</v>
      </c>
      <c r="F33" s="27">
        <f t="shared" si="9"/>
        <v>-1.2351779962124887E-2</v>
      </c>
      <c r="G33" s="108">
        <v>75.392644575135193</v>
      </c>
      <c r="H33" s="25">
        <f t="shared" si="10"/>
        <v>-6.6845247017761622E-3</v>
      </c>
      <c r="I33" s="109">
        <v>77.805629722206405</v>
      </c>
      <c r="J33" s="27">
        <f t="shared" si="11"/>
        <v>3.7961976016627652E-2</v>
      </c>
      <c r="K33" s="108">
        <v>57.626604530601597</v>
      </c>
      <c r="L33" s="25">
        <f t="shared" si="12"/>
        <v>-1.0702068144178623E-2</v>
      </c>
    </row>
    <row r="34" spans="2:18" outlineLevel="1" x14ac:dyDescent="0.25">
      <c r="B34" s="23" t="s">
        <v>44</v>
      </c>
      <c r="C34" s="108">
        <v>69.905525398542011</v>
      </c>
      <c r="D34" s="25">
        <f>C34/C47-1</f>
        <v>0.10663672820066972</v>
      </c>
      <c r="E34" s="109">
        <v>73.95768457866609</v>
      </c>
      <c r="F34" s="27">
        <f t="shared" si="9"/>
        <v>0.13658651573176739</v>
      </c>
      <c r="G34" s="108">
        <v>71.917100848268845</v>
      </c>
      <c r="H34" s="25">
        <f t="shared" si="10"/>
        <v>5.5431477080552405E-2</v>
      </c>
      <c r="I34" s="109">
        <v>73.22381357283308</v>
      </c>
      <c r="J34" s="27">
        <f t="shared" si="11"/>
        <v>0.11012452354204205</v>
      </c>
      <c r="K34" s="108">
        <v>42.359830261443811</v>
      </c>
      <c r="L34" s="25">
        <f t="shared" si="12"/>
        <v>-0.1112079256935834</v>
      </c>
    </row>
    <row r="35" spans="2:18" ht="15" customHeight="1" x14ac:dyDescent="0.25">
      <c r="B35" s="95">
        <v>2012</v>
      </c>
      <c r="C35" s="112">
        <v>63.155891332918948</v>
      </c>
      <c r="D35" s="113">
        <f>C35/C48-1</f>
        <v>-6.3903897702469736E-3</v>
      </c>
      <c r="E35" s="112">
        <v>66.336803100943641</v>
      </c>
      <c r="F35" s="113">
        <f>E35/E48-1</f>
        <v>-1.7290611781754506E-2</v>
      </c>
      <c r="G35" s="112">
        <v>67.65053584464286</v>
      </c>
      <c r="H35" s="113">
        <f>G35/G48-1</f>
        <v>5.7628359113788274E-3</v>
      </c>
      <c r="I35" s="112">
        <v>58.090430246996789</v>
      </c>
      <c r="J35" s="113">
        <f>I35/I48-1</f>
        <v>-1.7320730175295007E-2</v>
      </c>
      <c r="K35" s="112">
        <v>40.656892929546444</v>
      </c>
      <c r="L35" s="113">
        <f>K35/K48-1</f>
        <v>-0.13079171049291038</v>
      </c>
      <c r="O35" s="20"/>
      <c r="P35" s="20"/>
      <c r="Q35" s="20"/>
      <c r="R35" s="20"/>
    </row>
    <row r="36" spans="2:18" hidden="1" outlineLevel="1" x14ac:dyDescent="0.25">
      <c r="B36" s="23" t="s">
        <v>33</v>
      </c>
      <c r="C36" s="108">
        <v>61.316912547451679</v>
      </c>
      <c r="D36" s="25">
        <f t="shared" ref="D36:D47" si="13">C36/C49-1</f>
        <v>9.5419818839440174E-2</v>
      </c>
      <c r="E36" s="109">
        <v>64.098115758484923</v>
      </c>
      <c r="F36" s="27">
        <f t="shared" ref="F36:F47" si="14">E36/E49-1</f>
        <v>9.7382567342662707E-2</v>
      </c>
      <c r="G36" s="108">
        <v>64.757269359181606</v>
      </c>
      <c r="H36" s="25">
        <f t="shared" ref="H36:H47" si="15">G36/G49-1</f>
        <v>9.5167755102005813E-2</v>
      </c>
      <c r="I36" s="109">
        <v>64.465254595089306</v>
      </c>
      <c r="J36" s="27">
        <f t="shared" ref="J36:J47" si="16">I36/I49-1</f>
        <v>0.14839140816470708</v>
      </c>
      <c r="K36" s="108">
        <v>48.479840817496587</v>
      </c>
      <c r="L36" s="25">
        <f t="shared" ref="L36:L47" si="17">K36/K49-1</f>
        <v>2.4077752798829399E-2</v>
      </c>
    </row>
    <row r="37" spans="2:18" hidden="1" outlineLevel="1" x14ac:dyDescent="0.25">
      <c r="B37" s="23" t="s">
        <v>34</v>
      </c>
      <c r="C37" s="108">
        <v>66.875281578891389</v>
      </c>
      <c r="D37" s="25">
        <f t="shared" si="13"/>
        <v>9.1118939073830729E-2</v>
      </c>
      <c r="E37" s="109">
        <v>69.8</v>
      </c>
      <c r="F37" s="27">
        <f t="shared" si="14"/>
        <v>7.9826732673267342E-2</v>
      </c>
      <c r="G37" s="108">
        <v>71</v>
      </c>
      <c r="H37" s="25">
        <f t="shared" si="15"/>
        <v>9.1803782869444905E-2</v>
      </c>
      <c r="I37" s="109">
        <v>65.61</v>
      </c>
      <c r="J37" s="27">
        <f t="shared" si="16"/>
        <v>0.13492475350285416</v>
      </c>
      <c r="K37" s="108">
        <v>52.5</v>
      </c>
      <c r="L37" s="25">
        <f t="shared" si="17"/>
        <v>8.0645161290322509E-3</v>
      </c>
    </row>
    <row r="38" spans="2:18" hidden="1" outlineLevel="1" x14ac:dyDescent="0.25">
      <c r="B38" s="23" t="s">
        <v>35</v>
      </c>
      <c r="C38" s="108">
        <v>62.62</v>
      </c>
      <c r="D38" s="25">
        <f t="shared" si="13"/>
        <v>0.11081987234246893</v>
      </c>
      <c r="E38" s="109">
        <v>69.89</v>
      </c>
      <c r="F38" s="27">
        <f t="shared" si="14"/>
        <v>0.15961506553841054</v>
      </c>
      <c r="G38" s="108">
        <v>67.28</v>
      </c>
      <c r="H38" s="25">
        <f t="shared" si="15"/>
        <v>5.2071931196246979E-2</v>
      </c>
      <c r="I38" s="109">
        <v>47.53</v>
      </c>
      <c r="J38" s="27">
        <f t="shared" si="16"/>
        <v>0.10457820125493833</v>
      </c>
      <c r="K38" s="108">
        <v>46.47</v>
      </c>
      <c r="L38" s="25">
        <f t="shared" si="17"/>
        <v>1.7245095925846332E-3</v>
      </c>
    </row>
    <row r="39" spans="2:18" hidden="1" outlineLevel="1" x14ac:dyDescent="0.25">
      <c r="B39" s="23" t="s">
        <v>36</v>
      </c>
      <c r="C39" s="108">
        <v>61.680984892869503</v>
      </c>
      <c r="D39" s="25">
        <f t="shared" si="13"/>
        <v>0.16991745383896695</v>
      </c>
      <c r="E39" s="109">
        <v>67.619655908414714</v>
      </c>
      <c r="F39" s="27">
        <f t="shared" si="14"/>
        <v>0.17931649422456308</v>
      </c>
      <c r="G39" s="108">
        <v>65.663431674512012</v>
      </c>
      <c r="H39" s="25">
        <f t="shared" si="15"/>
        <v>0.16829027928631768</v>
      </c>
      <c r="I39" s="109">
        <v>53.547814540823239</v>
      </c>
      <c r="J39" s="27">
        <f t="shared" si="16"/>
        <v>0.19598959001221661</v>
      </c>
      <c r="K39" s="108">
        <v>46.633559853633038</v>
      </c>
      <c r="L39" s="25">
        <f t="shared" si="17"/>
        <v>0.2058908407343305</v>
      </c>
    </row>
    <row r="40" spans="2:18" hidden="1" outlineLevel="1" x14ac:dyDescent="0.25">
      <c r="B40" s="23" t="s">
        <v>37</v>
      </c>
      <c r="C40" s="108">
        <v>72.207141267946596</v>
      </c>
      <c r="D40" s="25">
        <f t="shared" si="13"/>
        <v>8.8036657975689714E-2</v>
      </c>
      <c r="E40" s="109">
        <v>76.209999999999994</v>
      </c>
      <c r="F40" s="27">
        <f t="shared" si="14"/>
        <v>6.7816889574920269E-2</v>
      </c>
      <c r="G40" s="108">
        <v>76.319999999999993</v>
      </c>
      <c r="H40" s="25">
        <f t="shared" si="15"/>
        <v>7.7176603153649159E-2</v>
      </c>
      <c r="I40" s="109">
        <v>65.08</v>
      </c>
      <c r="J40" s="27">
        <f t="shared" si="16"/>
        <v>0.15999678609817281</v>
      </c>
      <c r="K40" s="108">
        <v>31.73</v>
      </c>
      <c r="L40" s="25">
        <f t="shared" si="17"/>
        <v>-0.15341515474919953</v>
      </c>
    </row>
    <row r="41" spans="2:18" hidden="1" outlineLevel="1" x14ac:dyDescent="0.25">
      <c r="B41" s="23" t="s">
        <v>38</v>
      </c>
      <c r="C41" s="108">
        <v>66.516495416177889</v>
      </c>
      <c r="D41" s="25">
        <f t="shared" si="13"/>
        <v>0.11020050561954653</v>
      </c>
      <c r="E41" s="109">
        <v>72.86</v>
      </c>
      <c r="F41" s="27">
        <f t="shared" si="14"/>
        <v>8.5459489706793068E-2</v>
      </c>
      <c r="G41" s="108">
        <v>71.650000000000006</v>
      </c>
      <c r="H41" s="25">
        <f t="shared" si="15"/>
        <v>9.3161776208295022E-2</v>
      </c>
      <c r="I41" s="109">
        <v>54.2</v>
      </c>
      <c r="J41" s="27">
        <f t="shared" si="16"/>
        <v>0.16041055270434579</v>
      </c>
      <c r="K41" s="108">
        <v>45.807977718853131</v>
      </c>
      <c r="L41" s="25">
        <f t="shared" si="17"/>
        <v>0.20547309786455603</v>
      </c>
    </row>
    <row r="42" spans="2:18" hidden="1" outlineLevel="1" x14ac:dyDescent="0.25">
      <c r="B42" s="23" t="s">
        <v>39</v>
      </c>
      <c r="C42" s="108">
        <v>55.14</v>
      </c>
      <c r="D42" s="25">
        <f t="shared" si="13"/>
        <v>0.11074921090365808</v>
      </c>
      <c r="E42" s="109">
        <v>59.91</v>
      </c>
      <c r="F42" s="27">
        <f t="shared" si="14"/>
        <v>0.14386964814812964</v>
      </c>
      <c r="G42" s="108">
        <v>59.53</v>
      </c>
      <c r="H42" s="25">
        <f t="shared" si="15"/>
        <v>0.13919814848692913</v>
      </c>
      <c r="I42" s="109">
        <v>49.13</v>
      </c>
      <c r="J42" s="27">
        <f t="shared" si="16"/>
        <v>-2.4198057001118545E-2</v>
      </c>
      <c r="K42" s="108">
        <v>43.23</v>
      </c>
      <c r="L42" s="25">
        <f t="shared" si="17"/>
        <v>0.24295572167912582</v>
      </c>
      <c r="N42" s="28"/>
      <c r="O42" s="28"/>
      <c r="P42" s="28"/>
    </row>
    <row r="43" spans="2:18" hidden="1" outlineLevel="1" x14ac:dyDescent="0.25">
      <c r="B43" s="23" t="s">
        <v>40</v>
      </c>
      <c r="C43" s="108">
        <v>48.47286530124947</v>
      </c>
      <c r="D43" s="25">
        <f t="shared" si="13"/>
        <v>9.2167922798642055E-2</v>
      </c>
      <c r="E43" s="109">
        <v>52.918355681483774</v>
      </c>
      <c r="F43" s="27">
        <f t="shared" si="14"/>
        <v>9.2383080438528165E-2</v>
      </c>
      <c r="G43" s="108">
        <v>49.935852520611419</v>
      </c>
      <c r="H43" s="25">
        <f t="shared" si="15"/>
        <v>9.6456451057660653E-2</v>
      </c>
      <c r="I43" s="109">
        <v>42.827469191379926</v>
      </c>
      <c r="J43" s="27">
        <f t="shared" si="16"/>
        <v>-3.8077040704200926E-2</v>
      </c>
      <c r="K43" s="108">
        <v>44.130755339065892</v>
      </c>
      <c r="L43" s="25">
        <f t="shared" si="17"/>
        <v>0.35313862870897883</v>
      </c>
    </row>
    <row r="44" spans="2:18" hidden="1" outlineLevel="1" x14ac:dyDescent="0.25">
      <c r="B44" s="23" t="s">
        <v>41</v>
      </c>
      <c r="C44" s="108">
        <v>64.732779937093213</v>
      </c>
      <c r="D44" s="25">
        <f t="shared" si="13"/>
        <v>0.28307588975622822</v>
      </c>
      <c r="E44" s="109">
        <v>68.500899523968727</v>
      </c>
      <c r="F44" s="27">
        <f t="shared" si="14"/>
        <v>0.2282372390336207</v>
      </c>
      <c r="G44" s="108">
        <v>67.184464794772822</v>
      </c>
      <c r="H44" s="25">
        <f t="shared" si="15"/>
        <v>0.31659261662012539</v>
      </c>
      <c r="I44" s="109">
        <v>56.964383992452234</v>
      </c>
      <c r="J44" s="27">
        <f t="shared" si="16"/>
        <v>0.23817162041391637</v>
      </c>
      <c r="K44" s="108">
        <v>45.752439650744734</v>
      </c>
      <c r="L44" s="25">
        <f t="shared" si="17"/>
        <v>0.24752205682901796</v>
      </c>
    </row>
    <row r="45" spans="2:18" hidden="1" outlineLevel="1" x14ac:dyDescent="0.25">
      <c r="B45" s="23" t="s">
        <v>42</v>
      </c>
      <c r="C45" s="108">
        <v>67.628520568727808</v>
      </c>
      <c r="D45" s="25">
        <f t="shared" si="13"/>
        <v>0.1787627117731041</v>
      </c>
      <c r="E45" s="109">
        <v>69.158627957605532</v>
      </c>
      <c r="F45" s="27">
        <f t="shared" si="14"/>
        <v>0.1947350402938457</v>
      </c>
      <c r="G45" s="108">
        <v>70.762665312509924</v>
      </c>
      <c r="H45" s="25">
        <f t="shared" si="15"/>
        <v>0.1627521780163883</v>
      </c>
      <c r="I45" s="109">
        <v>70.13</v>
      </c>
      <c r="J45" s="27">
        <f t="shared" si="16"/>
        <v>0.21428151516519223</v>
      </c>
      <c r="K45" s="108">
        <v>56.860016236724817</v>
      </c>
      <c r="L45" s="25">
        <f t="shared" si="17"/>
        <v>0.55057154412771014</v>
      </c>
    </row>
    <row r="46" spans="2:18" hidden="1" outlineLevel="1" x14ac:dyDescent="0.25">
      <c r="B46" s="23" t="s">
        <v>43</v>
      </c>
      <c r="C46" s="108">
        <v>73.25</v>
      </c>
      <c r="D46" s="25">
        <f>C46/C59-1</f>
        <v>0.20180278838738097</v>
      </c>
      <c r="E46" s="109">
        <v>74.83</v>
      </c>
      <c r="F46" s="27">
        <f t="shared" si="14"/>
        <v>0.22913929040735859</v>
      </c>
      <c r="G46" s="108">
        <v>75.900000000000006</v>
      </c>
      <c r="H46" s="25">
        <f t="shared" si="15"/>
        <v>0.21284755512943443</v>
      </c>
      <c r="I46" s="109">
        <v>74.959999999999994</v>
      </c>
      <c r="J46" s="27">
        <f t="shared" si="16"/>
        <v>9.334889148191361E-2</v>
      </c>
      <c r="K46" s="108">
        <v>58.25</v>
      </c>
      <c r="L46" s="25">
        <f t="shared" si="17"/>
        <v>0.17938854019032191</v>
      </c>
    </row>
    <row r="47" spans="2:18" hidden="1" outlineLevel="1" x14ac:dyDescent="0.25">
      <c r="B47" s="23" t="s">
        <v>44</v>
      </c>
      <c r="C47" s="108">
        <v>63.169352342213095</v>
      </c>
      <c r="D47" s="25">
        <f t="shared" si="13"/>
        <v>8.4178259266423305E-2</v>
      </c>
      <c r="E47" s="109">
        <v>65.069999999999993</v>
      </c>
      <c r="F47" s="27">
        <f t="shared" si="14"/>
        <v>0.10082896295043131</v>
      </c>
      <c r="G47" s="108">
        <v>68.14</v>
      </c>
      <c r="H47" s="25">
        <f t="shared" si="15"/>
        <v>0.10923001790656039</v>
      </c>
      <c r="I47" s="109">
        <v>65.959999999999994</v>
      </c>
      <c r="J47" s="27">
        <f t="shared" si="16"/>
        <v>1.9632091513371419E-2</v>
      </c>
      <c r="K47" s="108">
        <v>47.66</v>
      </c>
      <c r="L47" s="25">
        <f t="shared" si="17"/>
        <v>0.29159891598915988</v>
      </c>
    </row>
    <row r="48" spans="2:18" ht="15" customHeight="1" collapsed="1" x14ac:dyDescent="0.25">
      <c r="B48" s="37">
        <v>2011</v>
      </c>
      <c r="C48" s="114">
        <v>63.562077784569098</v>
      </c>
      <c r="D48" s="39">
        <f>C48/C61-1</f>
        <v>0.13292697783112573</v>
      </c>
      <c r="E48" s="114">
        <v>67.503988357350664</v>
      </c>
      <c r="F48" s="39">
        <f>E48/E61-1</f>
        <v>0.13531091400353445</v>
      </c>
      <c r="G48" s="114">
        <v>67.262910727200278</v>
      </c>
      <c r="H48" s="39">
        <f>G48/G61-1</f>
        <v>0.13004998387293454</v>
      </c>
      <c r="I48" s="114">
        <v>59.114333669986991</v>
      </c>
      <c r="J48" s="39">
        <f>I48/I61-1</f>
        <v>0.11515895252531783</v>
      </c>
      <c r="K48" s="114">
        <v>46.774626312643825</v>
      </c>
      <c r="L48" s="39">
        <f>K48/K61-1</f>
        <v>0.16478959207441468</v>
      </c>
      <c r="O48" s="20"/>
      <c r="P48" s="20"/>
      <c r="Q48" s="20"/>
      <c r="R48" s="20"/>
    </row>
    <row r="49" spans="2:17" hidden="1" outlineLevel="1" x14ac:dyDescent="0.25">
      <c r="B49" s="23" t="s">
        <v>33</v>
      </c>
      <c r="C49" s="108">
        <v>55.975719530448927</v>
      </c>
      <c r="D49" s="25">
        <f>C49/C62-1</f>
        <v>4.5511903302423162E-2</v>
      </c>
      <c r="E49" s="109">
        <v>58.41</v>
      </c>
      <c r="F49" s="27">
        <f>E49/E62-1</f>
        <v>5.2397657741426018E-2</v>
      </c>
      <c r="G49" s="108">
        <v>59.13</v>
      </c>
      <c r="H49" s="25">
        <f>G49/G62-1</f>
        <v>8.7612937132006019E-2</v>
      </c>
      <c r="I49" s="109">
        <v>56.135263758298194</v>
      </c>
      <c r="J49" s="27">
        <f>I49/I62-1</f>
        <v>-2.387901905193468E-2</v>
      </c>
      <c r="K49" s="108">
        <v>47.34</v>
      </c>
      <c r="L49" s="25">
        <f>K49/K62-1</f>
        <v>1.8605211220756424E-2</v>
      </c>
    </row>
    <row r="50" spans="2:17" hidden="1" outlineLevel="1" x14ac:dyDescent="0.25">
      <c r="B50" s="23" t="s">
        <v>34</v>
      </c>
      <c r="C50" s="108">
        <v>61.290551546705636</v>
      </c>
      <c r="D50" s="25">
        <f t="shared" ref="D50:F100" si="18">C50/C63-1</f>
        <v>0.11613351176960762</v>
      </c>
      <c r="E50" s="109">
        <v>64.64</v>
      </c>
      <c r="F50" s="27">
        <f t="shared" si="18"/>
        <v>0.10085730566187268</v>
      </c>
      <c r="G50" s="108">
        <v>65.03</v>
      </c>
      <c r="H50" s="25">
        <f t="shared" ref="H50:H60" si="19">G50/G63-1</f>
        <v>0.19095136466173446</v>
      </c>
      <c r="I50" s="109">
        <v>57.81</v>
      </c>
      <c r="J50" s="27">
        <f t="shared" ref="J50:J60" si="20">I50/I63-1</f>
        <v>1.3015310863451646E-2</v>
      </c>
      <c r="K50" s="108">
        <v>52.08</v>
      </c>
      <c r="L50" s="25">
        <f t="shared" ref="L50:L60" si="21">K50/K63-1</f>
        <v>0.41216055443257282</v>
      </c>
    </row>
    <row r="51" spans="2:17" hidden="1" outlineLevel="1" x14ac:dyDescent="0.25">
      <c r="B51" s="23" t="s">
        <v>35</v>
      </c>
      <c r="C51" s="108">
        <v>56.372776144118234</v>
      </c>
      <c r="D51" s="25">
        <f t="shared" si="18"/>
        <v>0.1051149329562584</v>
      </c>
      <c r="E51" s="109">
        <v>60.27</v>
      </c>
      <c r="F51" s="27">
        <f t="shared" si="18"/>
        <v>0.10150459793136801</v>
      </c>
      <c r="G51" s="108">
        <v>63.95</v>
      </c>
      <c r="H51" s="25">
        <f t="shared" si="19"/>
        <v>0.15475616110037338</v>
      </c>
      <c r="I51" s="109">
        <v>43.03</v>
      </c>
      <c r="J51" s="27">
        <f t="shared" si="20"/>
        <v>1.3513729680979303E-2</v>
      </c>
      <c r="K51" s="108">
        <v>46.39</v>
      </c>
      <c r="L51" s="25">
        <f t="shared" si="21"/>
        <v>0.24300219537452539</v>
      </c>
    </row>
    <row r="52" spans="2:17" hidden="1" outlineLevel="1" x14ac:dyDescent="0.25">
      <c r="B52" s="23" t="s">
        <v>36</v>
      </c>
      <c r="C52" s="108">
        <v>52.722510199732064</v>
      </c>
      <c r="D52" s="25">
        <f t="shared" si="18"/>
        <v>5.9118230753032686E-2</v>
      </c>
      <c r="E52" s="109">
        <v>57.338005734310293</v>
      </c>
      <c r="F52" s="27">
        <f t="shared" si="18"/>
        <v>5.3233022305479327E-2</v>
      </c>
      <c r="G52" s="108">
        <v>56.204723122941957</v>
      </c>
      <c r="H52" s="25">
        <f t="shared" si="19"/>
        <v>8.148399312953547E-2</v>
      </c>
      <c r="I52" s="109">
        <v>44.772809887313706</v>
      </c>
      <c r="J52" s="27">
        <f t="shared" si="20"/>
        <v>-2.3919557721523654E-2</v>
      </c>
      <c r="K52" s="108">
        <v>38.671460366375619</v>
      </c>
      <c r="L52" s="25">
        <f t="shared" si="21"/>
        <v>0.12319083259876917</v>
      </c>
    </row>
    <row r="53" spans="2:17" hidden="1" outlineLevel="1" x14ac:dyDescent="0.25">
      <c r="B53" s="23" t="s">
        <v>37</v>
      </c>
      <c r="C53" s="108">
        <v>66.364621760345088</v>
      </c>
      <c r="D53" s="25">
        <f t="shared" si="18"/>
        <v>4.8647891791392839E-2</v>
      </c>
      <c r="E53" s="109">
        <v>71.369914396407324</v>
      </c>
      <c r="F53" s="27">
        <f t="shared" si="18"/>
        <v>2.5724552980846971E-2</v>
      </c>
      <c r="G53" s="108">
        <v>70.851891673619704</v>
      </c>
      <c r="H53" s="25">
        <f t="shared" si="19"/>
        <v>9.2887423625169108E-2</v>
      </c>
      <c r="I53" s="109">
        <v>56.103603716788363</v>
      </c>
      <c r="J53" s="27">
        <f t="shared" si="20"/>
        <v>-0.12173444400769629</v>
      </c>
      <c r="K53" s="108">
        <v>37.479999999999997</v>
      </c>
      <c r="L53" s="25">
        <f t="shared" si="21"/>
        <v>0.36043557168784024</v>
      </c>
    </row>
    <row r="54" spans="2:17" hidden="1" outlineLevel="1" x14ac:dyDescent="0.25">
      <c r="B54" s="23" t="s">
        <v>38</v>
      </c>
      <c r="C54" s="108">
        <v>59.913948047662259</v>
      </c>
      <c r="D54" s="25">
        <f t="shared" si="18"/>
        <v>6.3081132242310378E-2</v>
      </c>
      <c r="E54" s="109">
        <v>67.123647350193707</v>
      </c>
      <c r="F54" s="27">
        <f t="shared" si="18"/>
        <v>9.6075234327134273E-2</v>
      </c>
      <c r="G54" s="108">
        <v>65.543821197739675</v>
      </c>
      <c r="H54" s="25">
        <f t="shared" si="19"/>
        <v>8.6421700608978469E-2</v>
      </c>
      <c r="I54" s="109">
        <v>46.707606953148165</v>
      </c>
      <c r="J54" s="27">
        <f t="shared" si="20"/>
        <v>-9.28800358681654E-2</v>
      </c>
      <c r="K54" s="108">
        <v>38</v>
      </c>
      <c r="L54" s="25">
        <f t="shared" si="21"/>
        <v>8.2004555808656177E-2</v>
      </c>
    </row>
    <row r="55" spans="2:17" hidden="1" outlineLevel="1" x14ac:dyDescent="0.25">
      <c r="B55" s="23" t="s">
        <v>39</v>
      </c>
      <c r="C55" s="108">
        <v>49.642168960120578</v>
      </c>
      <c r="D55" s="25">
        <f t="shared" si="18"/>
        <v>7.3443333386952414E-2</v>
      </c>
      <c r="E55" s="109">
        <v>52.37484891481423</v>
      </c>
      <c r="F55" s="27">
        <f t="shared" si="18"/>
        <v>6.2154692517966126E-2</v>
      </c>
      <c r="G55" s="108">
        <v>52.256054031572219</v>
      </c>
      <c r="H55" s="25">
        <f t="shared" si="19"/>
        <v>7.410205102281453E-2</v>
      </c>
      <c r="I55" s="109">
        <v>50.348331802877254</v>
      </c>
      <c r="J55" s="27">
        <f t="shared" si="20"/>
        <v>7.8898167490600635E-2</v>
      </c>
      <c r="K55" s="108">
        <v>34.78</v>
      </c>
      <c r="L55" s="25">
        <f t="shared" si="21"/>
        <v>-6.0264251654686407E-2</v>
      </c>
      <c r="N55" s="28"/>
      <c r="O55" s="28"/>
      <c r="P55" s="28"/>
    </row>
    <row r="56" spans="2:17" hidden="1" outlineLevel="1" x14ac:dyDescent="0.25">
      <c r="B56" s="23" t="s">
        <v>40</v>
      </c>
      <c r="C56" s="108">
        <v>44.382245888562132</v>
      </c>
      <c r="D56" s="25">
        <f t="shared" si="18"/>
        <v>5.1243076318947756E-2</v>
      </c>
      <c r="E56" s="109">
        <v>48.443038554057559</v>
      </c>
      <c r="F56" s="27">
        <f t="shared" si="18"/>
        <v>9.0813748121088889E-2</v>
      </c>
      <c r="G56" s="108">
        <v>45.54294196768366</v>
      </c>
      <c r="H56" s="25">
        <f t="shared" si="19"/>
        <v>4.7204919928343525E-2</v>
      </c>
      <c r="I56" s="109">
        <v>44.522764299890397</v>
      </c>
      <c r="J56" s="27">
        <f t="shared" si="20"/>
        <v>5.3045513242440778E-2</v>
      </c>
      <c r="K56" s="108">
        <v>32.613624652169435</v>
      </c>
      <c r="L56" s="25">
        <f t="shared" si="21"/>
        <v>-0.15112897834020211</v>
      </c>
    </row>
    <row r="57" spans="2:17" hidden="1" outlineLevel="1" x14ac:dyDescent="0.25">
      <c r="B57" s="23" t="s">
        <v>41</v>
      </c>
      <c r="C57" s="108">
        <v>50.451248015728673</v>
      </c>
      <c r="D57" s="25">
        <f t="shared" si="18"/>
        <v>-3.9832716267403034E-2</v>
      </c>
      <c r="E57" s="109">
        <v>55.771716853224028</v>
      </c>
      <c r="F57" s="27">
        <f t="shared" si="18"/>
        <v>-4.5498430163541936E-3</v>
      </c>
      <c r="G57" s="108">
        <v>51.02904569466947</v>
      </c>
      <c r="H57" s="25">
        <f t="shared" si="19"/>
        <v>-5.466754919100647E-2</v>
      </c>
      <c r="I57" s="109">
        <v>46.00685644322008</v>
      </c>
      <c r="J57" s="27">
        <f t="shared" si="20"/>
        <v>-0.11712039065016155</v>
      </c>
      <c r="K57" s="108">
        <v>36.674653887113948</v>
      </c>
      <c r="L57" s="25">
        <f t="shared" si="21"/>
        <v>-6.6802700073436361E-2</v>
      </c>
    </row>
    <row r="58" spans="2:17" hidden="1" outlineLevel="1" x14ac:dyDescent="0.25">
      <c r="B58" s="23" t="s">
        <v>42</v>
      </c>
      <c r="C58" s="108">
        <v>57.372463425654566</v>
      </c>
      <c r="D58" s="25">
        <f t="shared" si="18"/>
        <v>2.2417830811127804E-3</v>
      </c>
      <c r="E58" s="109">
        <v>57.886163563593087</v>
      </c>
      <c r="F58" s="27">
        <f t="shared" si="18"/>
        <v>1.5190521985146921E-2</v>
      </c>
      <c r="G58" s="108">
        <v>60.857908202957212</v>
      </c>
      <c r="H58" s="25">
        <f t="shared" si="19"/>
        <v>1.0425173550675959E-2</v>
      </c>
      <c r="I58" s="109">
        <v>57.754317367220594</v>
      </c>
      <c r="J58" s="27">
        <f t="shared" si="20"/>
        <v>-5.6610301090810222E-2</v>
      </c>
      <c r="K58" s="108">
        <v>36.670359682572403</v>
      </c>
      <c r="L58" s="25">
        <f t="shared" si="21"/>
        <v>-0.21527156681848048</v>
      </c>
    </row>
    <row r="59" spans="2:17" hidden="1" outlineLevel="1" x14ac:dyDescent="0.25">
      <c r="B59" s="23" t="s">
        <v>43</v>
      </c>
      <c r="C59" s="108">
        <v>60.950099889757524</v>
      </c>
      <c r="D59" s="25">
        <f t="shared" si="18"/>
        <v>4.05339196311294E-3</v>
      </c>
      <c r="E59" s="109">
        <v>60.88</v>
      </c>
      <c r="F59" s="27">
        <f t="shared" si="18"/>
        <v>7.1133167907362349E-3</v>
      </c>
      <c r="G59" s="108">
        <v>62.58</v>
      </c>
      <c r="H59" s="25">
        <f t="shared" si="19"/>
        <v>-2.931596091205213E-2</v>
      </c>
      <c r="I59" s="109">
        <v>68.56</v>
      </c>
      <c r="J59" s="27">
        <f t="shared" si="20"/>
        <v>4.2262085740346622E-2</v>
      </c>
      <c r="K59" s="108">
        <v>49.39</v>
      </c>
      <c r="L59" s="25">
        <f t="shared" si="21"/>
        <v>-0.10880548538433776</v>
      </c>
    </row>
    <row r="60" spans="2:17" hidden="1" outlineLevel="1" x14ac:dyDescent="0.25">
      <c r="B60" s="23" t="s">
        <v>44</v>
      </c>
      <c r="C60" s="108">
        <v>58.264728887807387</v>
      </c>
      <c r="D60" s="25">
        <f t="shared" si="18"/>
        <v>-2.2362553070906399E-2</v>
      </c>
      <c r="E60" s="109">
        <v>59.11</v>
      </c>
      <c r="F60" s="27">
        <f t="shared" si="18"/>
        <v>-3.4150326797385722E-2</v>
      </c>
      <c r="G60" s="108">
        <v>61.43</v>
      </c>
      <c r="H60" s="25">
        <f t="shared" si="19"/>
        <v>-2.4456090201683378E-2</v>
      </c>
      <c r="I60" s="109">
        <v>64.69</v>
      </c>
      <c r="J60" s="27">
        <f t="shared" si="20"/>
        <v>-2.6632560938910532E-2</v>
      </c>
      <c r="K60" s="108">
        <v>36.9</v>
      </c>
      <c r="L60" s="25">
        <f t="shared" si="21"/>
        <v>-0.12205567451820132</v>
      </c>
    </row>
    <row r="61" spans="2:17" collapsed="1" x14ac:dyDescent="0.25">
      <c r="B61" s="37">
        <v>2010</v>
      </c>
      <c r="C61" s="114">
        <v>56.104302420489866</v>
      </c>
      <c r="D61" s="39">
        <f>C61/C74-1</f>
        <v>4.0435818049023187E-2</v>
      </c>
      <c r="E61" s="114">
        <v>59.458591936992967</v>
      </c>
      <c r="F61" s="39">
        <f>E61/E74-1</f>
        <v>4.5572847159077501E-2</v>
      </c>
      <c r="G61" s="114">
        <v>59.522066888293921</v>
      </c>
      <c r="H61" s="39">
        <f>G61/G74-1</f>
        <v>5.8326171297294671E-2</v>
      </c>
      <c r="I61" s="114">
        <v>53.009782628853443</v>
      </c>
      <c r="J61" s="39">
        <f>I61/I74-1</f>
        <v>-2.4803804613551916E-2</v>
      </c>
      <c r="K61" s="114">
        <v>40.157146518918708</v>
      </c>
      <c r="L61" s="39">
        <f>K61/K74-1</f>
        <v>1.2990317321541989E-2</v>
      </c>
    </row>
    <row r="62" spans="2:17" ht="15" hidden="1" customHeight="1" outlineLevel="1" x14ac:dyDescent="0.25">
      <c r="B62" s="23" t="s">
        <v>33</v>
      </c>
      <c r="C62" s="108">
        <v>53.539055226095769</v>
      </c>
      <c r="D62" s="25">
        <f t="shared" si="18"/>
        <v>-7.6514199942942507E-2</v>
      </c>
      <c r="E62" s="109">
        <v>55.501833903122694</v>
      </c>
      <c r="F62" s="27">
        <f t="shared" si="18"/>
        <v>-6.8292195683688162E-2</v>
      </c>
      <c r="G62" s="108">
        <v>54.36676779141996</v>
      </c>
      <c r="H62" s="25">
        <f t="shared" ref="H62:H99" si="22">G62/G75-1</f>
        <v>-0.10285861730330104</v>
      </c>
      <c r="I62" s="109">
        <v>57.508510578039591</v>
      </c>
      <c r="J62" s="27">
        <f t="shared" ref="J62:J99" si="23">I62/I75-1</f>
        <v>-9.0055212372791349E-2</v>
      </c>
      <c r="K62" s="108">
        <v>46.475316912295163</v>
      </c>
      <c r="L62" s="25">
        <f t="shared" ref="L62:L99" si="24">K62/K75-1</f>
        <v>5.2430183702336208E-2</v>
      </c>
      <c r="N62" s="28"/>
      <c r="O62" s="28"/>
      <c r="P62" s="28"/>
    </row>
    <row r="63" spans="2:17" ht="15" hidden="1" customHeight="1" outlineLevel="1" x14ac:dyDescent="0.25">
      <c r="B63" s="23" t="s">
        <v>34</v>
      </c>
      <c r="C63" s="108">
        <v>54.913279549801061</v>
      </c>
      <c r="D63" s="25">
        <f t="shared" si="18"/>
        <v>-9.5231853005462996E-2</v>
      </c>
      <c r="E63" s="109">
        <v>58.71787348600666</v>
      </c>
      <c r="F63" s="27">
        <f t="shared" si="18"/>
        <v>-6.8118179876104357E-2</v>
      </c>
      <c r="G63" s="108">
        <v>54.603405251960439</v>
      </c>
      <c r="H63" s="25">
        <f t="shared" si="22"/>
        <v>-0.14628822307754163</v>
      </c>
      <c r="I63" s="109">
        <v>57.06725197541703</v>
      </c>
      <c r="J63" s="27">
        <f t="shared" si="23"/>
        <v>-7.5085057124521404E-2</v>
      </c>
      <c r="K63" s="108">
        <v>36.879659211927581</v>
      </c>
      <c r="L63" s="25">
        <f t="shared" si="24"/>
        <v>-0.27316398872826997</v>
      </c>
      <c r="O63" s="28"/>
      <c r="P63" s="28"/>
      <c r="Q63" s="28"/>
    </row>
    <row r="64" spans="2:17" ht="15" hidden="1" customHeight="1" outlineLevel="1" x14ac:dyDescent="0.25">
      <c r="B64" s="23" t="s">
        <v>35</v>
      </c>
      <c r="C64" s="108">
        <v>51.010781288890179</v>
      </c>
      <c r="D64" s="25">
        <f t="shared" si="18"/>
        <v>-0.10228116041542146</v>
      </c>
      <c r="E64" s="109">
        <v>54.716067561758173</v>
      </c>
      <c r="F64" s="27">
        <f t="shared" si="18"/>
        <v>-0.12384199260595408</v>
      </c>
      <c r="G64" s="108">
        <v>55.379656895756852</v>
      </c>
      <c r="H64" s="25">
        <f t="shared" si="22"/>
        <v>-7.6389978389645563E-2</v>
      </c>
      <c r="I64" s="109">
        <v>42.456257611373871</v>
      </c>
      <c r="J64" s="27">
        <f t="shared" si="23"/>
        <v>-0.18416107587675112</v>
      </c>
      <c r="K64" s="108">
        <v>37.320931670617334</v>
      </c>
      <c r="L64" s="25">
        <f t="shared" si="24"/>
        <v>-0.25178565215282012</v>
      </c>
    </row>
    <row r="65" spans="2:17" ht="15" hidden="1" customHeight="1" outlineLevel="1" x14ac:dyDescent="0.25">
      <c r="B65" s="23" t="s">
        <v>36</v>
      </c>
      <c r="C65" s="108">
        <v>49.779626739355038</v>
      </c>
      <c r="D65" s="25">
        <f t="shared" si="18"/>
        <v>-9.6216339181741883E-2</v>
      </c>
      <c r="E65" s="109">
        <v>54.44</v>
      </c>
      <c r="F65" s="27">
        <f t="shared" si="18"/>
        <v>-8.9784317003845593E-2</v>
      </c>
      <c r="G65" s="108">
        <v>51.97</v>
      </c>
      <c r="H65" s="25">
        <f t="shared" si="22"/>
        <v>-8.1639865700653846E-2</v>
      </c>
      <c r="I65" s="109">
        <v>45.87</v>
      </c>
      <c r="J65" s="27">
        <f t="shared" si="23"/>
        <v>-0.19441517386722873</v>
      </c>
      <c r="K65" s="108">
        <v>34.43</v>
      </c>
      <c r="L65" s="25">
        <f t="shared" si="24"/>
        <v>-0.15654091131798142</v>
      </c>
    </row>
    <row r="66" spans="2:17" ht="15" hidden="1" customHeight="1" outlineLevel="1" x14ac:dyDescent="0.25">
      <c r="B66" s="23" t="s">
        <v>37</v>
      </c>
      <c r="C66" s="108">
        <v>63.285896324051336</v>
      </c>
      <c r="D66" s="25">
        <f t="shared" si="18"/>
        <v>-0.11812677448346953</v>
      </c>
      <c r="E66" s="109">
        <v>69.58</v>
      </c>
      <c r="F66" s="27">
        <f t="shared" si="18"/>
        <v>-0.10346604818966632</v>
      </c>
      <c r="G66" s="108">
        <v>64.83</v>
      </c>
      <c r="H66" s="25">
        <f t="shared" si="22"/>
        <v>-9.7954640322805098E-2</v>
      </c>
      <c r="I66" s="109">
        <v>63.88</v>
      </c>
      <c r="J66" s="27">
        <f t="shared" si="23"/>
        <v>-0.21242756750092462</v>
      </c>
      <c r="K66" s="108">
        <v>27.55</v>
      </c>
      <c r="L66" s="25">
        <f t="shared" si="24"/>
        <v>-0.25338753387533874</v>
      </c>
    </row>
    <row r="67" spans="2:17" ht="15" hidden="1" customHeight="1" outlineLevel="1" x14ac:dyDescent="0.25">
      <c r="B67" s="23" t="s">
        <v>38</v>
      </c>
      <c r="C67" s="108">
        <v>56.358772844823612</v>
      </c>
      <c r="D67" s="25">
        <f t="shared" si="18"/>
        <v>-0.14143615653805086</v>
      </c>
      <c r="E67" s="109">
        <v>61.24</v>
      </c>
      <c r="F67" s="27">
        <f t="shared" si="18"/>
        <v>-0.1560088202866593</v>
      </c>
      <c r="G67" s="108">
        <v>60.33</v>
      </c>
      <c r="H67" s="25">
        <f t="shared" si="22"/>
        <v>-0.11617345443891014</v>
      </c>
      <c r="I67" s="109">
        <v>51.49</v>
      </c>
      <c r="J67" s="27">
        <f t="shared" si="23"/>
        <v>-0.21124387254901955</v>
      </c>
      <c r="K67" s="108">
        <v>35.119999999999997</v>
      </c>
      <c r="L67" s="25">
        <f t="shared" si="24"/>
        <v>-0.28165268971159751</v>
      </c>
      <c r="O67" s="20"/>
      <c r="P67" s="20"/>
      <c r="Q67" s="20"/>
    </row>
    <row r="68" spans="2:17" ht="15" hidden="1" customHeight="1" outlineLevel="1" x14ac:dyDescent="0.25">
      <c r="B68" s="23" t="s">
        <v>39</v>
      </c>
      <c r="C68" s="108">
        <v>46.245728503887108</v>
      </c>
      <c r="D68" s="25">
        <f t="shared" si="18"/>
        <v>-0.16609189311090755</v>
      </c>
      <c r="E68" s="109">
        <v>49.310000966670231</v>
      </c>
      <c r="F68" s="27">
        <f t="shared" si="18"/>
        <v>-0.17789261476041629</v>
      </c>
      <c r="G68" s="108">
        <v>48.650921001232007</v>
      </c>
      <c r="H68" s="25">
        <f t="shared" si="22"/>
        <v>-0.18027091826062336</v>
      </c>
      <c r="I68" s="109">
        <v>46.666435554322959</v>
      </c>
      <c r="J68" s="27">
        <f t="shared" si="23"/>
        <v>-0.18013992350100216</v>
      </c>
      <c r="K68" s="108">
        <v>37.010404319768206</v>
      </c>
      <c r="L68" s="25">
        <f t="shared" si="24"/>
        <v>-0.20901038000067951</v>
      </c>
    </row>
    <row r="69" spans="2:17" ht="15" hidden="1" customHeight="1" outlineLevel="1" x14ac:dyDescent="0.25">
      <c r="B69" s="23" t="s">
        <v>40</v>
      </c>
      <c r="C69" s="108">
        <v>42.218823494154968</v>
      </c>
      <c r="D69" s="25">
        <f t="shared" si="18"/>
        <v>-0.18192074877661413</v>
      </c>
      <c r="E69" s="109">
        <v>44.41</v>
      </c>
      <c r="F69" s="27">
        <f t="shared" si="18"/>
        <v>-0.22400838720950556</v>
      </c>
      <c r="G69" s="108">
        <v>43.49</v>
      </c>
      <c r="H69" s="25">
        <f t="shared" si="22"/>
        <v>-0.14909019761299158</v>
      </c>
      <c r="I69" s="109">
        <v>42.28</v>
      </c>
      <c r="J69" s="27">
        <f t="shared" si="23"/>
        <v>-0.23709852038975099</v>
      </c>
      <c r="K69" s="108">
        <v>38.42</v>
      </c>
      <c r="L69" s="25">
        <f t="shared" si="24"/>
        <v>-0.29979952615272454</v>
      </c>
    </row>
    <row r="70" spans="2:17" ht="15" hidden="1" customHeight="1" outlineLevel="1" x14ac:dyDescent="0.25">
      <c r="B70" s="23" t="s">
        <v>41</v>
      </c>
      <c r="C70" s="108">
        <v>52.544227313809579</v>
      </c>
      <c r="D70" s="25">
        <f t="shared" si="18"/>
        <v>-0.13382983920848956</v>
      </c>
      <c r="E70" s="109">
        <v>56.026629220914671</v>
      </c>
      <c r="F70" s="27">
        <f t="shared" si="18"/>
        <v>-0.13725547858154186</v>
      </c>
      <c r="G70" s="108">
        <v>53.98</v>
      </c>
      <c r="H70" s="25">
        <f t="shared" si="22"/>
        <v>-8.2440931497535286E-2</v>
      </c>
      <c r="I70" s="109">
        <v>52.11</v>
      </c>
      <c r="J70" s="27">
        <f t="shared" si="23"/>
        <v>-0.24324716816729597</v>
      </c>
      <c r="K70" s="108">
        <v>39.299999999999997</v>
      </c>
      <c r="L70" s="25">
        <f t="shared" si="24"/>
        <v>-0.22147385103011097</v>
      </c>
    </row>
    <row r="71" spans="2:17" ht="15" hidden="1" customHeight="1" outlineLevel="1" x14ac:dyDescent="0.25">
      <c r="B71" s="23" t="s">
        <v>42</v>
      </c>
      <c r="C71" s="108">
        <v>57.244134493454197</v>
      </c>
      <c r="D71" s="25">
        <f t="shared" si="18"/>
        <v>-0.1732634566793938</v>
      </c>
      <c r="E71" s="109">
        <v>57.02</v>
      </c>
      <c r="F71" s="27">
        <f t="shared" si="18"/>
        <v>-0.20871495975575904</v>
      </c>
      <c r="G71" s="108">
        <v>60.23</v>
      </c>
      <c r="H71" s="25">
        <f t="shared" si="22"/>
        <v>-0.16102521242512902</v>
      </c>
      <c r="I71" s="109">
        <v>61.22</v>
      </c>
      <c r="J71" s="27">
        <f t="shared" si="23"/>
        <v>-0.14995834490419324</v>
      </c>
      <c r="K71" s="108">
        <v>46.73</v>
      </c>
      <c r="L71" s="25">
        <f t="shared" si="24"/>
        <v>-0.15998561927017807</v>
      </c>
    </row>
    <row r="72" spans="2:17" ht="15" hidden="1" customHeight="1" outlineLevel="1" x14ac:dyDescent="0.25">
      <c r="B72" s="23" t="s">
        <v>43</v>
      </c>
      <c r="C72" s="108">
        <v>60.704042611308388</v>
      </c>
      <c r="D72" s="25">
        <f t="shared" si="18"/>
        <v>-0.12847181637072957</v>
      </c>
      <c r="E72" s="109">
        <v>60.45</v>
      </c>
      <c r="F72" s="27">
        <f t="shared" si="18"/>
        <v>-0.15134072722167624</v>
      </c>
      <c r="G72" s="108">
        <v>64.47</v>
      </c>
      <c r="H72" s="25">
        <f t="shared" si="22"/>
        <v>-0.13509525087201513</v>
      </c>
      <c r="I72" s="109">
        <v>65.78</v>
      </c>
      <c r="J72" s="27">
        <f t="shared" si="23"/>
        <v>-0.10564242012236569</v>
      </c>
      <c r="K72" s="108">
        <v>55.42</v>
      </c>
      <c r="L72" s="25">
        <f t="shared" si="24"/>
        <v>-7.7102414654454554E-2</v>
      </c>
    </row>
    <row r="73" spans="2:17" ht="15" hidden="1" customHeight="1" outlineLevel="1" x14ac:dyDescent="0.25">
      <c r="B73" s="23" t="s">
        <v>44</v>
      </c>
      <c r="C73" s="108">
        <v>59.597480713147469</v>
      </c>
      <c r="D73" s="25">
        <f t="shared" si="18"/>
        <v>-9.7720527496153009E-2</v>
      </c>
      <c r="E73" s="109">
        <v>61.2</v>
      </c>
      <c r="F73" s="27">
        <f t="shared" si="18"/>
        <v>-0.11560693641618491</v>
      </c>
      <c r="G73" s="108">
        <v>62.97</v>
      </c>
      <c r="H73" s="25">
        <f t="shared" si="22"/>
        <v>-0.10324693819424668</v>
      </c>
      <c r="I73" s="109">
        <v>66.459999999999994</v>
      </c>
      <c r="J73" s="27">
        <f t="shared" si="23"/>
        <v>-4.0981240981241007E-2</v>
      </c>
      <c r="K73" s="108">
        <v>42.03</v>
      </c>
      <c r="L73" s="25">
        <f t="shared" si="24"/>
        <v>-0.15568501406187218</v>
      </c>
    </row>
    <row r="74" spans="2:17" collapsed="1" x14ac:dyDescent="0.25">
      <c r="B74" s="37">
        <v>2009</v>
      </c>
      <c r="C74" s="114">
        <v>53.92384753313668</v>
      </c>
      <c r="D74" s="39">
        <f t="shared" si="18"/>
        <v>-0.12627383890505806</v>
      </c>
      <c r="E74" s="114">
        <v>56.867000801089766</v>
      </c>
      <c r="F74" s="39">
        <f>E74/E87-1</f>
        <v>-0.13599251003488066</v>
      </c>
      <c r="G74" s="114">
        <v>56.241703647309272</v>
      </c>
      <c r="H74" s="39">
        <f>G74/G87-1</f>
        <v>-0.12002217254634506</v>
      </c>
      <c r="I74" s="114">
        <v>54.358069565526627</v>
      </c>
      <c r="J74" s="39">
        <f>I74/I87-1</f>
        <v>-0.15964622936945139</v>
      </c>
      <c r="K74" s="114">
        <v>39.642181995479113</v>
      </c>
      <c r="L74" s="39">
        <f>K74/K87-1</f>
        <v>-0.19169539818276027</v>
      </c>
    </row>
    <row r="75" spans="2:17" ht="15" hidden="1" customHeight="1" outlineLevel="1" x14ac:dyDescent="0.25">
      <c r="B75" s="23" t="s">
        <v>33</v>
      </c>
      <c r="C75" s="108">
        <v>57.974963148093735</v>
      </c>
      <c r="D75" s="25">
        <f t="shared" si="18"/>
        <v>-7.7130545293367381E-2</v>
      </c>
      <c r="E75" s="109">
        <v>59.57</v>
      </c>
      <c r="F75" s="27">
        <f t="shared" si="18"/>
        <v>-7.6863474353014105E-2</v>
      </c>
      <c r="G75" s="108">
        <v>60.6</v>
      </c>
      <c r="H75" s="25">
        <f t="shared" si="22"/>
        <v>-9.1181763647270597E-2</v>
      </c>
      <c r="I75" s="109">
        <v>63.2</v>
      </c>
      <c r="J75" s="27">
        <f t="shared" si="23"/>
        <v>-3.8198143357175307E-2</v>
      </c>
      <c r="K75" s="108">
        <v>44.16</v>
      </c>
      <c r="L75" s="25">
        <f t="shared" si="24"/>
        <v>-0.12692763938315543</v>
      </c>
    </row>
    <row r="76" spans="2:17" ht="15" hidden="1" customHeight="1" outlineLevel="1" x14ac:dyDescent="0.25">
      <c r="B76" s="23" t="s">
        <v>34</v>
      </c>
      <c r="C76" s="108">
        <v>60.693206024341421</v>
      </c>
      <c r="D76" s="25">
        <f t="shared" si="18"/>
        <v>-7.1829271559538221E-2</v>
      </c>
      <c r="E76" s="109">
        <v>63.01</v>
      </c>
      <c r="F76" s="27">
        <f t="shared" si="18"/>
        <v>-7.1196933962264231E-2</v>
      </c>
      <c r="G76" s="108">
        <v>63.96</v>
      </c>
      <c r="H76" s="25">
        <f t="shared" si="22"/>
        <v>-7.1967498549042386E-2</v>
      </c>
      <c r="I76" s="109">
        <v>61.7</v>
      </c>
      <c r="J76" s="27">
        <f t="shared" si="23"/>
        <v>-5.9881151912235198E-2</v>
      </c>
      <c r="K76" s="108">
        <v>50.74</v>
      </c>
      <c r="L76" s="25">
        <f t="shared" si="24"/>
        <v>-6.4872834500552812E-2</v>
      </c>
    </row>
    <row r="77" spans="2:17" ht="15" hidden="1" customHeight="1" outlineLevel="1" x14ac:dyDescent="0.25">
      <c r="B77" s="23" t="s">
        <v>35</v>
      </c>
      <c r="C77" s="108">
        <v>56.822669904639113</v>
      </c>
      <c r="D77" s="25">
        <f t="shared" si="18"/>
        <v>-4.9017781936257276E-2</v>
      </c>
      <c r="E77" s="109">
        <v>62.45</v>
      </c>
      <c r="F77" s="27">
        <f t="shared" si="18"/>
        <v>-4.2618427104093248E-2</v>
      </c>
      <c r="G77" s="108">
        <v>59.96</v>
      </c>
      <c r="H77" s="25">
        <f t="shared" si="22"/>
        <v>-2.1540469973890364E-2</v>
      </c>
      <c r="I77" s="109">
        <v>52.04</v>
      </c>
      <c r="J77" s="27">
        <f t="shared" si="23"/>
        <v>-4.0029514849658776E-2</v>
      </c>
      <c r="K77" s="108">
        <v>49.88</v>
      </c>
      <c r="L77" s="25">
        <f t="shared" si="24"/>
        <v>-5.7979225684608116E-2</v>
      </c>
    </row>
    <row r="78" spans="2:17" ht="15" hidden="1" customHeight="1" outlineLevel="1" x14ac:dyDescent="0.25">
      <c r="B78" s="23" t="s">
        <v>36</v>
      </c>
      <c r="C78" s="108">
        <v>55.079139950689175</v>
      </c>
      <c r="D78" s="25">
        <f t="shared" si="18"/>
        <v>-4.5257818262839034E-2</v>
      </c>
      <c r="E78" s="109">
        <v>59.81</v>
      </c>
      <c r="F78" s="27">
        <f t="shared" si="18"/>
        <v>-1.9025750369033867E-2</v>
      </c>
      <c r="G78" s="108">
        <v>56.59</v>
      </c>
      <c r="H78" s="25">
        <f t="shared" si="22"/>
        <v>-2.1611341632088554E-2</v>
      </c>
      <c r="I78" s="109">
        <v>56.94</v>
      </c>
      <c r="J78" s="27">
        <f t="shared" si="23"/>
        <v>-5.9153998678122988E-2</v>
      </c>
      <c r="K78" s="108">
        <v>40.82</v>
      </c>
      <c r="L78" s="25">
        <f t="shared" si="24"/>
        <v>-0.11778690296088179</v>
      </c>
    </row>
    <row r="79" spans="2:17" ht="13.5" hidden="1" customHeight="1" outlineLevel="1" x14ac:dyDescent="0.25">
      <c r="B79" s="23" t="s">
        <v>37</v>
      </c>
      <c r="C79" s="108">
        <v>71.763031797437264</v>
      </c>
      <c r="D79" s="25">
        <f t="shared" si="18"/>
        <v>-2.1725537089390734E-2</v>
      </c>
      <c r="E79" s="109">
        <v>77.61</v>
      </c>
      <c r="F79" s="27">
        <f t="shared" si="18"/>
        <v>-9.0113285272919175E-4</v>
      </c>
      <c r="G79" s="108">
        <v>71.87</v>
      </c>
      <c r="H79" s="25">
        <f t="shared" si="22"/>
        <v>-8.3414430696515662E-4</v>
      </c>
      <c r="I79" s="109">
        <v>81.11</v>
      </c>
      <c r="J79" s="27">
        <f t="shared" si="23"/>
        <v>3.4640603736235676E-3</v>
      </c>
      <c r="K79" s="108">
        <v>36.9</v>
      </c>
      <c r="L79" s="25">
        <f t="shared" si="24"/>
        <v>0.12226277372262762</v>
      </c>
    </row>
    <row r="80" spans="2:17" ht="13.5" hidden="1" customHeight="1" outlineLevel="1" x14ac:dyDescent="0.25">
      <c r="B80" s="23" t="s">
        <v>38</v>
      </c>
      <c r="C80" s="108">
        <v>65.643077418180823</v>
      </c>
      <c r="D80" s="25">
        <f t="shared" si="18"/>
        <v>2.7911086986943445E-2</v>
      </c>
      <c r="E80" s="109">
        <v>72.56</v>
      </c>
      <c r="F80" s="27">
        <f t="shared" si="18"/>
        <v>8.282345918519618E-2</v>
      </c>
      <c r="G80" s="108">
        <v>68.260000000000005</v>
      </c>
      <c r="H80" s="25">
        <f t="shared" si="22"/>
        <v>4.3730886850152917E-2</v>
      </c>
      <c r="I80" s="109">
        <v>65.28</v>
      </c>
      <c r="J80" s="27">
        <f t="shared" si="23"/>
        <v>-4.7980166253463463E-2</v>
      </c>
      <c r="K80" s="108">
        <v>48.89</v>
      </c>
      <c r="L80" s="25">
        <f t="shared" si="24"/>
        <v>-3.9677862895305394E-2</v>
      </c>
    </row>
    <row r="81" spans="2:14" ht="15" hidden="1" customHeight="1" outlineLevel="1" x14ac:dyDescent="0.25">
      <c r="B81" s="23" t="s">
        <v>39</v>
      </c>
      <c r="C81" s="108">
        <v>55.456624203364015</v>
      </c>
      <c r="D81" s="25">
        <f t="shared" si="18"/>
        <v>5.0001488404924466E-2</v>
      </c>
      <c r="E81" s="109">
        <v>59.98</v>
      </c>
      <c r="F81" s="27">
        <f t="shared" si="18"/>
        <v>0.1134211991832188</v>
      </c>
      <c r="G81" s="108">
        <v>59.35</v>
      </c>
      <c r="H81" s="25">
        <f t="shared" si="22"/>
        <v>0.11602106054907857</v>
      </c>
      <c r="I81" s="109">
        <v>56.92</v>
      </c>
      <c r="J81" s="27">
        <f t="shared" si="23"/>
        <v>-9.3978419770275323E-3</v>
      </c>
      <c r="K81" s="108">
        <v>46.79</v>
      </c>
      <c r="L81" s="25">
        <f t="shared" si="24"/>
        <v>-0.12705223880597016</v>
      </c>
    </row>
    <row r="82" spans="2:14" ht="15" hidden="1" customHeight="1" outlineLevel="1" x14ac:dyDescent="0.25">
      <c r="B82" s="23" t="s">
        <v>40</v>
      </c>
      <c r="C82" s="108">
        <v>51.607253736137892</v>
      </c>
      <c r="D82" s="25">
        <f t="shared" si="18"/>
        <v>9.2375821819973281E-2</v>
      </c>
      <c r="E82" s="109">
        <v>57.23</v>
      </c>
      <c r="F82" s="27">
        <f t="shared" si="18"/>
        <v>0.19903624554787336</v>
      </c>
      <c r="G82" s="108">
        <v>51.11</v>
      </c>
      <c r="H82" s="25">
        <f t="shared" si="22"/>
        <v>2.5275827482447388E-2</v>
      </c>
      <c r="I82" s="109">
        <v>55.42</v>
      </c>
      <c r="J82" s="27">
        <f t="shared" si="23"/>
        <v>0.2058311575282854</v>
      </c>
      <c r="K82" s="108">
        <v>54.87</v>
      </c>
      <c r="L82" s="25">
        <f t="shared" si="24"/>
        <v>1.8563207722294361E-2</v>
      </c>
    </row>
    <row r="83" spans="2:14" ht="15" hidden="1" customHeight="1" outlineLevel="1" x14ac:dyDescent="0.25">
      <c r="B83" s="23" t="s">
        <v>41</v>
      </c>
      <c r="C83" s="108">
        <v>60.662707736080876</v>
      </c>
      <c r="D83" s="25">
        <f t="shared" si="18"/>
        <v>1.989692699997514E-2</v>
      </c>
      <c r="E83" s="109">
        <v>64.94</v>
      </c>
      <c r="F83" s="27">
        <f t="shared" si="18"/>
        <v>2.0427404148334327E-2</v>
      </c>
      <c r="G83" s="108">
        <v>58.83</v>
      </c>
      <c r="H83" s="25">
        <f t="shared" si="22"/>
        <v>4.5680767863490956E-2</v>
      </c>
      <c r="I83" s="109">
        <v>68.86</v>
      </c>
      <c r="J83" s="27">
        <f t="shared" si="23"/>
        <v>0.1242448979591837</v>
      </c>
      <c r="K83" s="108">
        <v>50.48</v>
      </c>
      <c r="L83" s="25">
        <f t="shared" si="24"/>
        <v>-0.10401135960241403</v>
      </c>
    </row>
    <row r="84" spans="2:14" ht="15" hidden="1" customHeight="1" outlineLevel="1" x14ac:dyDescent="0.25">
      <c r="B84" s="23" t="s">
        <v>42</v>
      </c>
      <c r="C84" s="108">
        <v>69.241084062320297</v>
      </c>
      <c r="D84" s="25">
        <f t="shared" si="18"/>
        <v>2.7754726081888892E-2</v>
      </c>
      <c r="E84" s="109">
        <v>72.06</v>
      </c>
      <c r="F84" s="27">
        <f t="shared" si="18"/>
        <v>7.0251002524877482E-2</v>
      </c>
      <c r="G84" s="108">
        <v>71.790000000000006</v>
      </c>
      <c r="H84" s="25">
        <f t="shared" si="22"/>
        <v>4.6044004079848655E-2</v>
      </c>
      <c r="I84" s="109">
        <v>72.02</v>
      </c>
      <c r="J84" s="27">
        <f t="shared" si="23"/>
        <v>-9.3535075653371491E-3</v>
      </c>
      <c r="K84" s="108">
        <v>55.63</v>
      </c>
      <c r="L84" s="25">
        <f t="shared" si="24"/>
        <v>-8.45812078328122E-2</v>
      </c>
    </row>
    <row r="85" spans="2:14" ht="15" hidden="1" customHeight="1" outlineLevel="1" x14ac:dyDescent="0.25">
      <c r="B85" s="23" t="s">
        <v>43</v>
      </c>
      <c r="C85" s="108">
        <v>69.652414863419494</v>
      </c>
      <c r="D85" s="25">
        <f t="shared" si="18"/>
        <v>1.9612984767295005E-2</v>
      </c>
      <c r="E85" s="109">
        <v>71.23</v>
      </c>
      <c r="F85" s="27">
        <f t="shared" si="18"/>
        <v>5.1055039102847921E-2</v>
      </c>
      <c r="G85" s="108">
        <v>74.540000000000006</v>
      </c>
      <c r="H85" s="25">
        <f t="shared" si="22"/>
        <v>4.779308405960081E-2</v>
      </c>
      <c r="I85" s="109">
        <v>73.55</v>
      </c>
      <c r="J85" s="27">
        <f t="shared" si="23"/>
        <v>-4.6014345648938138E-3</v>
      </c>
      <c r="K85" s="108">
        <v>60.05</v>
      </c>
      <c r="L85" s="25">
        <f t="shared" si="24"/>
        <v>9.8810612991765856E-2</v>
      </c>
    </row>
    <row r="86" spans="2:14" ht="15" hidden="1" customHeight="1" outlineLevel="1" x14ac:dyDescent="0.25">
      <c r="B86" s="23" t="s">
        <v>44</v>
      </c>
      <c r="C86" s="108">
        <v>66.052129666391551</v>
      </c>
      <c r="D86" s="25">
        <f t="shared" si="18"/>
        <v>1.1932664685926131E-2</v>
      </c>
      <c r="E86" s="109">
        <v>69.2</v>
      </c>
      <c r="F86" s="27">
        <f t="shared" si="18"/>
        <v>3.7636827110511417E-2</v>
      </c>
      <c r="G86" s="108">
        <v>70.22</v>
      </c>
      <c r="H86" s="25">
        <f t="shared" si="22"/>
        <v>4.6030090868464324E-2</v>
      </c>
      <c r="I86" s="109">
        <v>69.3</v>
      </c>
      <c r="J86" s="27">
        <f t="shared" si="23"/>
        <v>4.93039443155463E-3</v>
      </c>
      <c r="K86" s="108">
        <v>49.78</v>
      </c>
      <c r="L86" s="25">
        <f t="shared" si="24"/>
        <v>4.4262638976295454E-2</v>
      </c>
    </row>
    <row r="87" spans="2:14" collapsed="1" x14ac:dyDescent="0.25">
      <c r="B87" s="37">
        <v>2008</v>
      </c>
      <c r="C87" s="114">
        <v>61.717103063000927</v>
      </c>
      <c r="D87" s="39">
        <f t="shared" si="18"/>
        <v>-3.5023520967877309E-3</v>
      </c>
      <c r="E87" s="114">
        <v>65.817717394308161</v>
      </c>
      <c r="F87" s="39">
        <f>E87/E100-1</f>
        <v>2.5365732768151794E-2</v>
      </c>
      <c r="G87" s="114">
        <v>63.912637219568246</v>
      </c>
      <c r="H87" s="39">
        <f>G87/G100-1</f>
        <v>1.1812566476002706E-2</v>
      </c>
      <c r="I87" s="114">
        <v>64.684745240971253</v>
      </c>
      <c r="J87" s="39">
        <f>I87/I100-1</f>
        <v>1.0161953465488427E-3</v>
      </c>
      <c r="K87" s="114">
        <v>49.043617846978854</v>
      </c>
      <c r="L87" s="39">
        <f>K87/K100-1</f>
        <v>-4.1529867590950564E-2</v>
      </c>
    </row>
    <row r="88" spans="2:14" ht="15" hidden="1" customHeight="1" outlineLevel="1" x14ac:dyDescent="0.25">
      <c r="B88" s="23" t="s">
        <v>33</v>
      </c>
      <c r="C88" s="108">
        <v>62.820329411079243</v>
      </c>
      <c r="D88" s="25">
        <f t="shared" si="18"/>
        <v>5.1172792302491832E-3</v>
      </c>
      <c r="E88" s="109">
        <v>64.53</v>
      </c>
      <c r="F88" s="27">
        <f t="shared" si="18"/>
        <v>3.5628310062590263E-2</v>
      </c>
      <c r="G88" s="108">
        <v>66.680000000000007</v>
      </c>
      <c r="H88" s="25">
        <f t="shared" si="22"/>
        <v>8.621993646952264E-3</v>
      </c>
      <c r="I88" s="109">
        <v>65.709999999999994</v>
      </c>
      <c r="J88" s="27">
        <f t="shared" si="23"/>
        <v>9.6803933620159821E-3</v>
      </c>
      <c r="K88" s="108">
        <v>50.58</v>
      </c>
      <c r="L88" s="25">
        <f t="shared" si="24"/>
        <v>-9.9358974358974339E-2</v>
      </c>
    </row>
    <row r="89" spans="2:14" ht="15" hidden="1" customHeight="1" outlineLevel="1" x14ac:dyDescent="0.25">
      <c r="B89" s="23" t="s">
        <v>34</v>
      </c>
      <c r="C89" s="108">
        <v>65.39013154004526</v>
      </c>
      <c r="D89" s="25">
        <f t="shared" si="18"/>
        <v>1.2115844891495975E-2</v>
      </c>
      <c r="E89" s="109">
        <v>67.84</v>
      </c>
      <c r="F89" s="27">
        <f t="shared" si="18"/>
        <v>4.3050430504304904E-2</v>
      </c>
      <c r="G89" s="108">
        <v>68.92</v>
      </c>
      <c r="H89" s="25">
        <f t="shared" si="22"/>
        <v>3.1119090365050894E-2</v>
      </c>
      <c r="I89" s="109">
        <v>65.63</v>
      </c>
      <c r="J89" s="27">
        <f t="shared" si="23"/>
        <v>-1.2042751768779336E-2</v>
      </c>
      <c r="K89" s="108">
        <v>54.26</v>
      </c>
      <c r="L89" s="25">
        <f t="shared" si="24"/>
        <v>-6.5449534963830547E-2</v>
      </c>
    </row>
    <row r="90" spans="2:14" ht="15" hidden="1" customHeight="1" outlineLevel="1" x14ac:dyDescent="0.25">
      <c r="B90" s="23" t="s">
        <v>35</v>
      </c>
      <c r="C90" s="108">
        <v>59.75155878343709</v>
      </c>
      <c r="D90" s="25">
        <f t="shared" si="18"/>
        <v>-7.0934011952755394E-2</v>
      </c>
      <c r="E90" s="109">
        <v>65.23</v>
      </c>
      <c r="F90" s="27">
        <f t="shared" si="18"/>
        <v>-2.4233358264771687E-2</v>
      </c>
      <c r="G90" s="108">
        <v>61.28</v>
      </c>
      <c r="H90" s="25">
        <f t="shared" si="22"/>
        <v>-0.10761613513907098</v>
      </c>
      <c r="I90" s="109">
        <v>54.21</v>
      </c>
      <c r="J90" s="27">
        <f t="shared" si="23"/>
        <v>-9.7252289758534505E-2</v>
      </c>
      <c r="K90" s="108">
        <v>52.95</v>
      </c>
      <c r="L90" s="25">
        <f t="shared" si="24"/>
        <v>6.3893911995177799E-2</v>
      </c>
    </row>
    <row r="91" spans="2:14" ht="15" hidden="1" customHeight="1" outlineLevel="1" x14ac:dyDescent="0.25">
      <c r="B91" s="23" t="s">
        <v>36</v>
      </c>
      <c r="C91" s="108">
        <v>57.690066495723741</v>
      </c>
      <c r="D91" s="25">
        <f t="shared" si="18"/>
        <v>-8.1787987863093048E-2</v>
      </c>
      <c r="E91" s="109">
        <v>60.97</v>
      </c>
      <c r="F91" s="27">
        <f t="shared" si="18"/>
        <v>-5.7067738942158996E-2</v>
      </c>
      <c r="G91" s="108">
        <v>57.84</v>
      </c>
      <c r="H91" s="25">
        <f t="shared" si="22"/>
        <v>-9.0994813767090954E-2</v>
      </c>
      <c r="I91" s="109">
        <v>60.52</v>
      </c>
      <c r="J91" s="27">
        <f t="shared" si="23"/>
        <v>-0.11221945137157108</v>
      </c>
      <c r="K91" s="108">
        <v>46.27</v>
      </c>
      <c r="L91" s="25">
        <f t="shared" si="24"/>
        <v>-4.2028985507246208E-2</v>
      </c>
    </row>
    <row r="92" spans="2:14" ht="15" hidden="1" customHeight="1" outlineLevel="1" x14ac:dyDescent="0.25">
      <c r="B92" s="23" t="s">
        <v>37</v>
      </c>
      <c r="C92" s="108">
        <v>73.356746514597177</v>
      </c>
      <c r="D92" s="25">
        <f t="shared" si="18"/>
        <v>-7.486000149323413E-2</v>
      </c>
      <c r="E92" s="109">
        <v>77.680000000000007</v>
      </c>
      <c r="F92" s="27">
        <f t="shared" si="18"/>
        <v>-5.7738961669092537E-2</v>
      </c>
      <c r="G92" s="108">
        <v>71.930000000000007</v>
      </c>
      <c r="H92" s="25">
        <f t="shared" si="22"/>
        <v>-9.9974974974974873E-2</v>
      </c>
      <c r="I92" s="109">
        <v>80.83</v>
      </c>
      <c r="J92" s="27">
        <f t="shared" si="23"/>
        <v>-3.3596365375418435E-2</v>
      </c>
      <c r="K92" s="108">
        <v>32.880000000000003</v>
      </c>
      <c r="L92" s="25">
        <f t="shared" si="24"/>
        <v>-0.18634001484780982</v>
      </c>
    </row>
    <row r="93" spans="2:14" ht="15" hidden="1" customHeight="1" outlineLevel="1" x14ac:dyDescent="0.25">
      <c r="B93" s="23" t="s">
        <v>38</v>
      </c>
      <c r="C93" s="108">
        <v>63.860657063828924</v>
      </c>
      <c r="D93" s="25">
        <f t="shared" si="18"/>
        <v>-9.0719090399179803E-2</v>
      </c>
      <c r="E93" s="109">
        <v>67.010000000000005</v>
      </c>
      <c r="F93" s="27">
        <f t="shared" si="18"/>
        <v>-7.661568141105124E-2</v>
      </c>
      <c r="G93" s="108">
        <v>65.400000000000006</v>
      </c>
      <c r="H93" s="25">
        <f t="shared" si="22"/>
        <v>-8.1718618365627549E-2</v>
      </c>
      <c r="I93" s="109">
        <v>68.569999999999993</v>
      </c>
      <c r="J93" s="27">
        <f t="shared" si="23"/>
        <v>-9.5501912676428047E-2</v>
      </c>
      <c r="K93" s="108">
        <v>50.91</v>
      </c>
      <c r="L93" s="25">
        <f t="shared" si="24"/>
        <v>0.14020156774916015</v>
      </c>
    </row>
    <row r="94" spans="2:14" ht="15" hidden="1" customHeight="1" outlineLevel="1" thickBot="1" x14ac:dyDescent="0.3">
      <c r="B94" s="23" t="s">
        <v>39</v>
      </c>
      <c r="C94" s="108">
        <v>52.815757706790627</v>
      </c>
      <c r="D94" s="25">
        <f t="shared" si="18"/>
        <v>-8.1411747683396096E-2</v>
      </c>
      <c r="E94" s="109">
        <v>53.87</v>
      </c>
      <c r="F94" s="27">
        <f t="shared" si="18"/>
        <v>-9.0033783783783905E-2</v>
      </c>
      <c r="G94" s="108">
        <v>53.18</v>
      </c>
      <c r="H94" s="25">
        <f t="shared" si="22"/>
        <v>-9.5732018364223848E-2</v>
      </c>
      <c r="I94" s="109">
        <v>57.46</v>
      </c>
      <c r="J94" s="27">
        <f t="shared" si="23"/>
        <v>-5.4156378600823007E-2</v>
      </c>
      <c r="K94" s="108">
        <v>53.6</v>
      </c>
      <c r="L94" s="25">
        <f t="shared" si="24"/>
        <v>0.20179372197309409</v>
      </c>
    </row>
    <row r="95" spans="2:14" ht="16.5" hidden="1" customHeight="1" outlineLevel="1" thickBot="1" x14ac:dyDescent="0.3">
      <c r="B95" s="23" t="s">
        <v>40</v>
      </c>
      <c r="C95" s="108">
        <v>47.243130711330338</v>
      </c>
      <c r="D95" s="25">
        <f t="shared" si="18"/>
        <v>-9.5136023733904174E-2</v>
      </c>
      <c r="E95" s="109">
        <v>47.73</v>
      </c>
      <c r="F95" s="27">
        <f t="shared" si="18"/>
        <v>-0.11447124304267164</v>
      </c>
      <c r="G95" s="108">
        <v>49.85</v>
      </c>
      <c r="H95" s="25">
        <f t="shared" si="22"/>
        <v>-5.5871212121212044E-2</v>
      </c>
      <c r="I95" s="109">
        <v>45.96</v>
      </c>
      <c r="J95" s="27">
        <f t="shared" si="23"/>
        <v>-0.15592286501377417</v>
      </c>
      <c r="K95" s="108">
        <v>53.87</v>
      </c>
      <c r="L95" s="25">
        <f t="shared" si="24"/>
        <v>0.27021928790379635</v>
      </c>
      <c r="N95" s="40" t="s">
        <v>45</v>
      </c>
    </row>
    <row r="96" spans="2:14" ht="15" hidden="1" customHeight="1" outlineLevel="1" x14ac:dyDescent="0.25">
      <c r="B96" s="23" t="s">
        <v>41</v>
      </c>
      <c r="C96" s="108">
        <v>59.479253373691513</v>
      </c>
      <c r="D96" s="25">
        <f t="shared" si="18"/>
        <v>-8.0337278871136064E-2</v>
      </c>
      <c r="E96" s="109">
        <v>63.64</v>
      </c>
      <c r="F96" s="27">
        <f t="shared" si="18"/>
        <v>-8.1408775981524295E-2</v>
      </c>
      <c r="G96" s="108">
        <v>56.26</v>
      </c>
      <c r="H96" s="25">
        <f t="shared" si="22"/>
        <v>-0.12490278425882728</v>
      </c>
      <c r="I96" s="109">
        <v>61.25</v>
      </c>
      <c r="J96" s="27">
        <f t="shared" si="23"/>
        <v>-6.0870898497393466E-2</v>
      </c>
      <c r="K96" s="108">
        <v>56.34</v>
      </c>
      <c r="L96" s="25">
        <f t="shared" si="24"/>
        <v>0.19415006358626541</v>
      </c>
    </row>
    <row r="97" spans="2:12" ht="15" hidden="1" customHeight="1" outlineLevel="1" x14ac:dyDescent="0.25">
      <c r="B97" s="23" t="s">
        <v>42</v>
      </c>
      <c r="C97" s="108">
        <v>67.371214459200985</v>
      </c>
      <c r="D97" s="25">
        <f t="shared" si="18"/>
        <v>-3.1740398771837874E-3</v>
      </c>
      <c r="E97" s="109">
        <v>67.33</v>
      </c>
      <c r="F97" s="27">
        <f t="shared" si="18"/>
        <v>-1.8942153577152787E-2</v>
      </c>
      <c r="G97" s="108">
        <v>68.63</v>
      </c>
      <c r="H97" s="25">
        <f t="shared" si="22"/>
        <v>-1.0382119682768587E-2</v>
      </c>
      <c r="I97" s="109">
        <v>72.7</v>
      </c>
      <c r="J97" s="27">
        <f t="shared" si="23"/>
        <v>-9.1317977374949511E-3</v>
      </c>
      <c r="K97" s="108">
        <v>60.77</v>
      </c>
      <c r="L97" s="25">
        <f t="shared" si="24"/>
        <v>0.12976389663506227</v>
      </c>
    </row>
    <row r="98" spans="2:12" ht="15" hidden="1" customHeight="1" outlineLevel="1" x14ac:dyDescent="0.25">
      <c r="B98" s="23" t="s">
        <v>43</v>
      </c>
      <c r="C98" s="108">
        <v>68.312600863273801</v>
      </c>
      <c r="D98" s="25">
        <f t="shared" si="18"/>
        <v>-1.1654096319740681E-2</v>
      </c>
      <c r="E98" s="109">
        <v>67.77</v>
      </c>
      <c r="F98" s="27">
        <f t="shared" si="18"/>
        <v>-3.0749427917620253E-2</v>
      </c>
      <c r="G98" s="108">
        <v>71.14</v>
      </c>
      <c r="H98" s="25">
        <f t="shared" si="22"/>
        <v>-1.6839741790626306E-3</v>
      </c>
      <c r="I98" s="109">
        <v>73.89</v>
      </c>
      <c r="J98" s="27">
        <f t="shared" si="23"/>
        <v>-9.7829000268024879E-3</v>
      </c>
      <c r="K98" s="108">
        <v>54.65</v>
      </c>
      <c r="L98" s="25">
        <f t="shared" si="24"/>
        <v>-6.8677573278800308E-2</v>
      </c>
    </row>
    <row r="99" spans="2:12" ht="15" hidden="1" customHeight="1" outlineLevel="1" x14ac:dyDescent="0.25">
      <c r="B99" s="23" t="s">
        <v>44</v>
      </c>
      <c r="C99" s="108">
        <v>65.27324590998569</v>
      </c>
      <c r="D99" s="25">
        <f t="shared" si="18"/>
        <v>-6.6156871770760572E-3</v>
      </c>
      <c r="E99" s="109">
        <v>66.69</v>
      </c>
      <c r="F99" s="27">
        <f t="shared" si="18"/>
        <v>-4.5239799570508166E-2</v>
      </c>
      <c r="G99" s="108">
        <v>67.13</v>
      </c>
      <c r="H99" s="25">
        <f t="shared" si="22"/>
        <v>-1.7849305047549335E-2</v>
      </c>
      <c r="I99" s="109">
        <v>68.959999999999994</v>
      </c>
      <c r="J99" s="27">
        <f t="shared" si="23"/>
        <v>3.0638170677028898E-2</v>
      </c>
      <c r="K99" s="108">
        <v>47.67</v>
      </c>
      <c r="L99" s="25">
        <f t="shared" si="24"/>
        <v>0.14895155459146792</v>
      </c>
    </row>
    <row r="100" spans="2:12" collapsed="1" x14ac:dyDescent="0.25">
      <c r="B100" s="37">
        <v>2007</v>
      </c>
      <c r="C100" s="114">
        <v>61.934017800105615</v>
      </c>
      <c r="D100" s="39">
        <f t="shared" si="18"/>
        <v>-4.782533547071699E-2</v>
      </c>
      <c r="E100" s="114">
        <v>64.189503599483345</v>
      </c>
      <c r="F100" s="39">
        <f>E100/E113-1</f>
        <v>-4.2822574517340728E-2</v>
      </c>
      <c r="G100" s="114">
        <v>63.166478987473681</v>
      </c>
      <c r="H100" s="39">
        <f>G100/G113-1</f>
        <v>-5.3994960589662244E-2</v>
      </c>
      <c r="I100" s="114">
        <v>64.619079632949976</v>
      </c>
      <c r="J100" s="39">
        <f>I100/I113-1</f>
        <v>-4.7618018101246662E-2</v>
      </c>
      <c r="K100" s="114">
        <v>51.168644894245226</v>
      </c>
      <c r="L100" s="39">
        <f>K100/K113-1</f>
        <v>5.062093020086289E-2</v>
      </c>
    </row>
    <row r="101" spans="2:12" ht="15" hidden="1" customHeight="1" outlineLevel="1" x14ac:dyDescent="0.25">
      <c r="B101" s="23" t="s">
        <v>33</v>
      </c>
      <c r="C101" s="108">
        <v>62.500496916329055</v>
      </c>
      <c r="D101" s="24"/>
      <c r="E101" s="109">
        <v>62.31</v>
      </c>
      <c r="F101" s="27"/>
      <c r="G101" s="108">
        <v>66.11</v>
      </c>
      <c r="H101" s="24"/>
      <c r="I101" s="109">
        <v>65.08</v>
      </c>
      <c r="J101" s="27"/>
      <c r="K101" s="108">
        <v>56.16</v>
      </c>
      <c r="L101" s="24"/>
    </row>
    <row r="102" spans="2:12" ht="15" hidden="1" customHeight="1" outlineLevel="1" x14ac:dyDescent="0.25">
      <c r="B102" s="23" t="s">
        <v>34</v>
      </c>
      <c r="C102" s="108">
        <v>64.607358801951591</v>
      </c>
      <c r="D102" s="24"/>
      <c r="E102" s="109">
        <v>65.040000000000006</v>
      </c>
      <c r="F102" s="27"/>
      <c r="G102" s="108">
        <v>66.84</v>
      </c>
      <c r="H102" s="24"/>
      <c r="I102" s="109">
        <v>66.430000000000007</v>
      </c>
      <c r="J102" s="27"/>
      <c r="K102" s="108">
        <v>58.06</v>
      </c>
      <c r="L102" s="24"/>
    </row>
    <row r="103" spans="2:12" ht="15" hidden="1" customHeight="1" outlineLevel="1" x14ac:dyDescent="0.25">
      <c r="B103" s="23" t="s">
        <v>35</v>
      </c>
      <c r="C103" s="108">
        <v>64.313578962271322</v>
      </c>
      <c r="D103" s="24"/>
      <c r="E103" s="109">
        <v>66.849999999999994</v>
      </c>
      <c r="F103" s="27"/>
      <c r="G103" s="108">
        <v>68.67</v>
      </c>
      <c r="H103" s="24"/>
      <c r="I103" s="109">
        <v>60.05</v>
      </c>
      <c r="J103" s="27"/>
      <c r="K103" s="108">
        <v>49.77</v>
      </c>
      <c r="L103" s="24"/>
    </row>
    <row r="104" spans="2:12" ht="15" hidden="1" customHeight="1" outlineLevel="1" x14ac:dyDescent="0.25">
      <c r="B104" s="23" t="s">
        <v>36</v>
      </c>
      <c r="C104" s="108">
        <v>62.828699399678577</v>
      </c>
      <c r="D104" s="24"/>
      <c r="E104" s="109">
        <v>64.66</v>
      </c>
      <c r="F104" s="27"/>
      <c r="G104" s="108">
        <v>63.63</v>
      </c>
      <c r="H104" s="24"/>
      <c r="I104" s="109">
        <v>68.17</v>
      </c>
      <c r="J104" s="27"/>
      <c r="K104" s="108">
        <v>48.3</v>
      </c>
      <c r="L104" s="24"/>
    </row>
    <row r="105" spans="2:12" ht="15" hidden="1" customHeight="1" outlineLevel="1" x14ac:dyDescent="0.25">
      <c r="B105" s="23" t="s">
        <v>37</v>
      </c>
      <c r="C105" s="108">
        <v>79.292589913958508</v>
      </c>
      <c r="D105" s="24"/>
      <c r="E105" s="109">
        <v>82.44</v>
      </c>
      <c r="F105" s="27"/>
      <c r="G105" s="108">
        <v>79.92</v>
      </c>
      <c r="H105" s="24"/>
      <c r="I105" s="109">
        <v>83.64</v>
      </c>
      <c r="J105" s="27"/>
      <c r="K105" s="108">
        <v>40.409999999999997</v>
      </c>
      <c r="L105" s="24"/>
    </row>
    <row r="106" spans="2:12" ht="15" hidden="1" customHeight="1" outlineLevel="1" x14ac:dyDescent="0.25">
      <c r="B106" s="23" t="s">
        <v>38</v>
      </c>
      <c r="C106" s="108">
        <v>70.232044233573689</v>
      </c>
      <c r="D106" s="24"/>
      <c r="E106" s="109">
        <v>72.569999999999993</v>
      </c>
      <c r="F106" s="27"/>
      <c r="G106" s="108">
        <v>71.22</v>
      </c>
      <c r="H106" s="24"/>
      <c r="I106" s="109">
        <v>75.81</v>
      </c>
      <c r="J106" s="27"/>
      <c r="K106" s="108">
        <v>44.65</v>
      </c>
      <c r="L106" s="24"/>
    </row>
    <row r="107" spans="2:12" ht="15" hidden="1" customHeight="1" outlineLevel="1" x14ac:dyDescent="0.25">
      <c r="B107" s="23" t="s">
        <v>39</v>
      </c>
      <c r="C107" s="108">
        <v>57.496661397088019</v>
      </c>
      <c r="D107" s="24"/>
      <c r="E107" s="109">
        <v>59.2</v>
      </c>
      <c r="F107" s="27"/>
      <c r="G107" s="108">
        <v>58.81</v>
      </c>
      <c r="H107" s="24"/>
      <c r="I107" s="109">
        <v>60.75</v>
      </c>
      <c r="J107" s="27"/>
      <c r="K107" s="108">
        <v>44.6</v>
      </c>
      <c r="L107" s="24"/>
    </row>
    <row r="108" spans="2:12" ht="15" hidden="1" customHeight="1" outlineLevel="1" x14ac:dyDescent="0.25">
      <c r="B108" s="23" t="s">
        <v>40</v>
      </c>
      <c r="C108" s="108">
        <v>52.210201699351792</v>
      </c>
      <c r="D108" s="24"/>
      <c r="E108" s="109">
        <v>53.9</v>
      </c>
      <c r="F108" s="27"/>
      <c r="G108" s="108">
        <v>52.8</v>
      </c>
      <c r="H108" s="24"/>
      <c r="I108" s="109">
        <v>54.45</v>
      </c>
      <c r="J108" s="27"/>
      <c r="K108" s="108">
        <v>42.41</v>
      </c>
      <c r="L108" s="24"/>
    </row>
    <row r="109" spans="2:12" ht="15" hidden="1" customHeight="1" outlineLevel="1" x14ac:dyDescent="0.25">
      <c r="B109" s="23" t="s">
        <v>41</v>
      </c>
      <c r="C109" s="108">
        <v>64.675072727403972</v>
      </c>
      <c r="D109" s="24"/>
      <c r="E109" s="109">
        <v>69.28</v>
      </c>
      <c r="F109" s="27"/>
      <c r="G109" s="108">
        <v>64.290000000000006</v>
      </c>
      <c r="H109" s="24"/>
      <c r="I109" s="109">
        <v>65.22</v>
      </c>
      <c r="J109" s="27"/>
      <c r="K109" s="108">
        <v>47.18</v>
      </c>
      <c r="L109" s="24"/>
    </row>
    <row r="110" spans="2:12" ht="15" hidden="1" customHeight="1" outlineLevel="1" x14ac:dyDescent="0.25">
      <c r="B110" s="23" t="s">
        <v>42</v>
      </c>
      <c r="C110" s="108">
        <v>67.585734274918323</v>
      </c>
      <c r="D110" s="24"/>
      <c r="E110" s="109">
        <v>68.63</v>
      </c>
      <c r="F110" s="27"/>
      <c r="G110" s="108">
        <v>69.349999999999994</v>
      </c>
      <c r="H110" s="24"/>
      <c r="I110" s="109">
        <v>73.37</v>
      </c>
      <c r="J110" s="27"/>
      <c r="K110" s="108">
        <v>53.79</v>
      </c>
      <c r="L110" s="24"/>
    </row>
    <row r="111" spans="2:12" ht="15" hidden="1" customHeight="1" outlineLevel="1" x14ac:dyDescent="0.25">
      <c r="B111" s="23" t="s">
        <v>43</v>
      </c>
      <c r="C111" s="108">
        <v>69.118109974353345</v>
      </c>
      <c r="D111" s="24"/>
      <c r="E111" s="109">
        <v>69.92</v>
      </c>
      <c r="F111" s="27"/>
      <c r="G111" s="108">
        <v>71.260000000000005</v>
      </c>
      <c r="H111" s="24"/>
      <c r="I111" s="109">
        <v>74.62</v>
      </c>
      <c r="J111" s="27"/>
      <c r="K111" s="108">
        <v>58.68</v>
      </c>
      <c r="L111" s="24"/>
    </row>
    <row r="112" spans="2:12" ht="15" hidden="1" customHeight="1" outlineLevel="1" x14ac:dyDescent="0.25">
      <c r="B112" s="23" t="s">
        <v>44</v>
      </c>
      <c r="C112" s="108">
        <v>65.707949146586728</v>
      </c>
      <c r="D112" s="24"/>
      <c r="E112" s="109">
        <v>69.849999999999994</v>
      </c>
      <c r="F112" s="27"/>
      <c r="G112" s="108">
        <v>68.349999999999994</v>
      </c>
      <c r="H112" s="24"/>
      <c r="I112" s="109">
        <v>66.91</v>
      </c>
      <c r="J112" s="27"/>
      <c r="K112" s="108">
        <v>41.49</v>
      </c>
      <c r="L112" s="24"/>
    </row>
    <row r="113" spans="2:12" collapsed="1" x14ac:dyDescent="0.25">
      <c r="B113" s="37">
        <v>2006</v>
      </c>
      <c r="C113" s="114">
        <v>65.044807541401354</v>
      </c>
      <c r="D113" s="38"/>
      <c r="E113" s="114">
        <v>67.06123848158623</v>
      </c>
      <c r="F113" s="39"/>
      <c r="G113" s="114">
        <v>66.771820821215186</v>
      </c>
      <c r="H113" s="39"/>
      <c r="I113" s="114">
        <v>67.849960269218485</v>
      </c>
      <c r="J113" s="39"/>
      <c r="K113" s="114">
        <v>48.703241505442456</v>
      </c>
      <c r="L113" s="39"/>
    </row>
    <row r="114" spans="2:12" ht="15" customHeight="1" x14ac:dyDescent="0.25">
      <c r="B114" s="41" t="s">
        <v>46</v>
      </c>
      <c r="C114" s="41"/>
      <c r="D114" s="41"/>
      <c r="E114" s="41"/>
      <c r="F114" s="41"/>
      <c r="G114" s="41"/>
      <c r="H114" s="41"/>
      <c r="I114" s="42"/>
      <c r="J114" s="42"/>
      <c r="K114" s="42"/>
      <c r="L114" s="42"/>
    </row>
  </sheetData>
  <mergeCells count="7">
    <mergeCell ref="B114:H114"/>
    <mergeCell ref="B5:L5"/>
    <mergeCell ref="C6:D6"/>
    <mergeCell ref="E6:F6"/>
    <mergeCell ref="G6:H6"/>
    <mergeCell ref="I6:J6"/>
    <mergeCell ref="K6:L6"/>
  </mergeCells>
  <hyperlinks>
    <hyperlink ref="N95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115" customWidth="1"/>
    <col min="2" max="2" width="21.7109375" style="115" customWidth="1"/>
    <col min="3" max="4" width="11.140625" style="115" customWidth="1"/>
    <col min="5" max="6" width="10.7109375" style="115" customWidth="1"/>
    <col min="7" max="12" width="11.42578125" style="115"/>
    <col min="13" max="13" width="13.7109375" style="115" customWidth="1"/>
    <col min="14" max="256" width="11.42578125" style="115"/>
    <col min="257" max="257" width="13.28515625" style="115" customWidth="1"/>
    <col min="258" max="258" width="30.85546875" style="115" customWidth="1"/>
    <col min="259" max="261" width="12.7109375" style="115" customWidth="1"/>
    <col min="262" max="262" width="10.7109375" style="115" customWidth="1"/>
    <col min="263" max="268" width="11.42578125" style="115"/>
    <col min="269" max="269" width="13.7109375" style="115" customWidth="1"/>
    <col min="270" max="512" width="11.42578125" style="115"/>
    <col min="513" max="513" width="13.28515625" style="115" customWidth="1"/>
    <col min="514" max="514" width="30.85546875" style="115" customWidth="1"/>
    <col min="515" max="517" width="12.7109375" style="115" customWidth="1"/>
    <col min="518" max="518" width="10.7109375" style="115" customWidth="1"/>
    <col min="519" max="524" width="11.42578125" style="115"/>
    <col min="525" max="525" width="13.7109375" style="115" customWidth="1"/>
    <col min="526" max="768" width="11.42578125" style="115"/>
    <col min="769" max="769" width="13.28515625" style="115" customWidth="1"/>
    <col min="770" max="770" width="30.85546875" style="115" customWidth="1"/>
    <col min="771" max="773" width="12.7109375" style="115" customWidth="1"/>
    <col min="774" max="774" width="10.7109375" style="115" customWidth="1"/>
    <col min="775" max="780" width="11.42578125" style="115"/>
    <col min="781" max="781" width="13.7109375" style="115" customWidth="1"/>
    <col min="782" max="1024" width="11.42578125" style="115"/>
    <col min="1025" max="1025" width="13.28515625" style="115" customWidth="1"/>
    <col min="1026" max="1026" width="30.85546875" style="115" customWidth="1"/>
    <col min="1027" max="1029" width="12.7109375" style="115" customWidth="1"/>
    <col min="1030" max="1030" width="10.7109375" style="115" customWidth="1"/>
    <col min="1031" max="1036" width="11.42578125" style="115"/>
    <col min="1037" max="1037" width="13.7109375" style="115" customWidth="1"/>
    <col min="1038" max="1280" width="11.42578125" style="115"/>
    <col min="1281" max="1281" width="13.28515625" style="115" customWidth="1"/>
    <col min="1282" max="1282" width="30.85546875" style="115" customWidth="1"/>
    <col min="1283" max="1285" width="12.7109375" style="115" customWidth="1"/>
    <col min="1286" max="1286" width="10.7109375" style="115" customWidth="1"/>
    <col min="1287" max="1292" width="11.42578125" style="115"/>
    <col min="1293" max="1293" width="13.7109375" style="115" customWidth="1"/>
    <col min="1294" max="1536" width="11.42578125" style="115"/>
    <col min="1537" max="1537" width="13.28515625" style="115" customWidth="1"/>
    <col min="1538" max="1538" width="30.85546875" style="115" customWidth="1"/>
    <col min="1539" max="1541" width="12.7109375" style="115" customWidth="1"/>
    <col min="1542" max="1542" width="10.7109375" style="115" customWidth="1"/>
    <col min="1543" max="1548" width="11.42578125" style="115"/>
    <col min="1549" max="1549" width="13.7109375" style="115" customWidth="1"/>
    <col min="1550" max="1792" width="11.42578125" style="115"/>
    <col min="1793" max="1793" width="13.28515625" style="115" customWidth="1"/>
    <col min="1794" max="1794" width="30.85546875" style="115" customWidth="1"/>
    <col min="1795" max="1797" width="12.7109375" style="115" customWidth="1"/>
    <col min="1798" max="1798" width="10.7109375" style="115" customWidth="1"/>
    <col min="1799" max="1804" width="11.42578125" style="115"/>
    <col min="1805" max="1805" width="13.7109375" style="115" customWidth="1"/>
    <col min="1806" max="2048" width="11.42578125" style="115"/>
    <col min="2049" max="2049" width="13.28515625" style="115" customWidth="1"/>
    <col min="2050" max="2050" width="30.85546875" style="115" customWidth="1"/>
    <col min="2051" max="2053" width="12.7109375" style="115" customWidth="1"/>
    <col min="2054" max="2054" width="10.7109375" style="115" customWidth="1"/>
    <col min="2055" max="2060" width="11.42578125" style="115"/>
    <col min="2061" max="2061" width="13.7109375" style="115" customWidth="1"/>
    <col min="2062" max="2304" width="11.42578125" style="115"/>
    <col min="2305" max="2305" width="13.28515625" style="115" customWidth="1"/>
    <col min="2306" max="2306" width="30.85546875" style="115" customWidth="1"/>
    <col min="2307" max="2309" width="12.7109375" style="115" customWidth="1"/>
    <col min="2310" max="2310" width="10.7109375" style="115" customWidth="1"/>
    <col min="2311" max="2316" width="11.42578125" style="115"/>
    <col min="2317" max="2317" width="13.7109375" style="115" customWidth="1"/>
    <col min="2318" max="2560" width="11.42578125" style="115"/>
    <col min="2561" max="2561" width="13.28515625" style="115" customWidth="1"/>
    <col min="2562" max="2562" width="30.85546875" style="115" customWidth="1"/>
    <col min="2563" max="2565" width="12.7109375" style="115" customWidth="1"/>
    <col min="2566" max="2566" width="10.7109375" style="115" customWidth="1"/>
    <col min="2567" max="2572" width="11.42578125" style="115"/>
    <col min="2573" max="2573" width="13.7109375" style="115" customWidth="1"/>
    <col min="2574" max="2816" width="11.42578125" style="115"/>
    <col min="2817" max="2817" width="13.28515625" style="115" customWidth="1"/>
    <col min="2818" max="2818" width="30.85546875" style="115" customWidth="1"/>
    <col min="2819" max="2821" width="12.7109375" style="115" customWidth="1"/>
    <col min="2822" max="2822" width="10.7109375" style="115" customWidth="1"/>
    <col min="2823" max="2828" width="11.42578125" style="115"/>
    <col min="2829" max="2829" width="13.7109375" style="115" customWidth="1"/>
    <col min="2830" max="3072" width="11.42578125" style="115"/>
    <col min="3073" max="3073" width="13.28515625" style="115" customWidth="1"/>
    <col min="3074" max="3074" width="30.85546875" style="115" customWidth="1"/>
    <col min="3075" max="3077" width="12.7109375" style="115" customWidth="1"/>
    <col min="3078" max="3078" width="10.7109375" style="115" customWidth="1"/>
    <col min="3079" max="3084" width="11.42578125" style="115"/>
    <col min="3085" max="3085" width="13.7109375" style="115" customWidth="1"/>
    <col min="3086" max="3328" width="11.42578125" style="115"/>
    <col min="3329" max="3329" width="13.28515625" style="115" customWidth="1"/>
    <col min="3330" max="3330" width="30.85546875" style="115" customWidth="1"/>
    <col min="3331" max="3333" width="12.7109375" style="115" customWidth="1"/>
    <col min="3334" max="3334" width="10.7109375" style="115" customWidth="1"/>
    <col min="3335" max="3340" width="11.42578125" style="115"/>
    <col min="3341" max="3341" width="13.7109375" style="115" customWidth="1"/>
    <col min="3342" max="3584" width="11.42578125" style="115"/>
    <col min="3585" max="3585" width="13.28515625" style="115" customWidth="1"/>
    <col min="3586" max="3586" width="30.85546875" style="115" customWidth="1"/>
    <col min="3587" max="3589" width="12.7109375" style="115" customWidth="1"/>
    <col min="3590" max="3590" width="10.7109375" style="115" customWidth="1"/>
    <col min="3591" max="3596" width="11.42578125" style="115"/>
    <col min="3597" max="3597" width="13.7109375" style="115" customWidth="1"/>
    <col min="3598" max="3840" width="11.42578125" style="115"/>
    <col min="3841" max="3841" width="13.28515625" style="115" customWidth="1"/>
    <col min="3842" max="3842" width="30.85546875" style="115" customWidth="1"/>
    <col min="3843" max="3845" width="12.7109375" style="115" customWidth="1"/>
    <col min="3846" max="3846" width="10.7109375" style="115" customWidth="1"/>
    <col min="3847" max="3852" width="11.42578125" style="115"/>
    <col min="3853" max="3853" width="13.7109375" style="115" customWidth="1"/>
    <col min="3854" max="4096" width="11.42578125" style="115"/>
    <col min="4097" max="4097" width="13.28515625" style="115" customWidth="1"/>
    <col min="4098" max="4098" width="30.85546875" style="115" customWidth="1"/>
    <col min="4099" max="4101" width="12.7109375" style="115" customWidth="1"/>
    <col min="4102" max="4102" width="10.7109375" style="115" customWidth="1"/>
    <col min="4103" max="4108" width="11.42578125" style="115"/>
    <col min="4109" max="4109" width="13.7109375" style="115" customWidth="1"/>
    <col min="4110" max="4352" width="11.42578125" style="115"/>
    <col min="4353" max="4353" width="13.28515625" style="115" customWidth="1"/>
    <col min="4354" max="4354" width="30.85546875" style="115" customWidth="1"/>
    <col min="4355" max="4357" width="12.7109375" style="115" customWidth="1"/>
    <col min="4358" max="4358" width="10.7109375" style="115" customWidth="1"/>
    <col min="4359" max="4364" width="11.42578125" style="115"/>
    <col min="4365" max="4365" width="13.7109375" style="115" customWidth="1"/>
    <col min="4366" max="4608" width="11.42578125" style="115"/>
    <col min="4609" max="4609" width="13.28515625" style="115" customWidth="1"/>
    <col min="4610" max="4610" width="30.85546875" style="115" customWidth="1"/>
    <col min="4611" max="4613" width="12.7109375" style="115" customWidth="1"/>
    <col min="4614" max="4614" width="10.7109375" style="115" customWidth="1"/>
    <col min="4615" max="4620" width="11.42578125" style="115"/>
    <col min="4621" max="4621" width="13.7109375" style="115" customWidth="1"/>
    <col min="4622" max="4864" width="11.42578125" style="115"/>
    <col min="4865" max="4865" width="13.28515625" style="115" customWidth="1"/>
    <col min="4866" max="4866" width="30.85546875" style="115" customWidth="1"/>
    <col min="4867" max="4869" width="12.7109375" style="115" customWidth="1"/>
    <col min="4870" max="4870" width="10.7109375" style="115" customWidth="1"/>
    <col min="4871" max="4876" width="11.42578125" style="115"/>
    <col min="4877" max="4877" width="13.7109375" style="115" customWidth="1"/>
    <col min="4878" max="5120" width="11.42578125" style="115"/>
    <col min="5121" max="5121" width="13.28515625" style="115" customWidth="1"/>
    <col min="5122" max="5122" width="30.85546875" style="115" customWidth="1"/>
    <col min="5123" max="5125" width="12.7109375" style="115" customWidth="1"/>
    <col min="5126" max="5126" width="10.7109375" style="115" customWidth="1"/>
    <col min="5127" max="5132" width="11.42578125" style="115"/>
    <col min="5133" max="5133" width="13.7109375" style="115" customWidth="1"/>
    <col min="5134" max="5376" width="11.42578125" style="115"/>
    <col min="5377" max="5377" width="13.28515625" style="115" customWidth="1"/>
    <col min="5378" max="5378" width="30.85546875" style="115" customWidth="1"/>
    <col min="5379" max="5381" width="12.7109375" style="115" customWidth="1"/>
    <col min="5382" max="5382" width="10.7109375" style="115" customWidth="1"/>
    <col min="5383" max="5388" width="11.42578125" style="115"/>
    <col min="5389" max="5389" width="13.7109375" style="115" customWidth="1"/>
    <col min="5390" max="5632" width="11.42578125" style="115"/>
    <col min="5633" max="5633" width="13.28515625" style="115" customWidth="1"/>
    <col min="5634" max="5634" width="30.85546875" style="115" customWidth="1"/>
    <col min="5635" max="5637" width="12.7109375" style="115" customWidth="1"/>
    <col min="5638" max="5638" width="10.7109375" style="115" customWidth="1"/>
    <col min="5639" max="5644" width="11.42578125" style="115"/>
    <col min="5645" max="5645" width="13.7109375" style="115" customWidth="1"/>
    <col min="5646" max="5888" width="11.42578125" style="115"/>
    <col min="5889" max="5889" width="13.28515625" style="115" customWidth="1"/>
    <col min="5890" max="5890" width="30.85546875" style="115" customWidth="1"/>
    <col min="5891" max="5893" width="12.7109375" style="115" customWidth="1"/>
    <col min="5894" max="5894" width="10.7109375" style="115" customWidth="1"/>
    <col min="5895" max="5900" width="11.42578125" style="115"/>
    <col min="5901" max="5901" width="13.7109375" style="115" customWidth="1"/>
    <col min="5902" max="6144" width="11.42578125" style="115"/>
    <col min="6145" max="6145" width="13.28515625" style="115" customWidth="1"/>
    <col min="6146" max="6146" width="30.85546875" style="115" customWidth="1"/>
    <col min="6147" max="6149" width="12.7109375" style="115" customWidth="1"/>
    <col min="6150" max="6150" width="10.7109375" style="115" customWidth="1"/>
    <col min="6151" max="6156" width="11.42578125" style="115"/>
    <col min="6157" max="6157" width="13.7109375" style="115" customWidth="1"/>
    <col min="6158" max="6400" width="11.42578125" style="115"/>
    <col min="6401" max="6401" width="13.28515625" style="115" customWidth="1"/>
    <col min="6402" max="6402" width="30.85546875" style="115" customWidth="1"/>
    <col min="6403" max="6405" width="12.7109375" style="115" customWidth="1"/>
    <col min="6406" max="6406" width="10.7109375" style="115" customWidth="1"/>
    <col min="6407" max="6412" width="11.42578125" style="115"/>
    <col min="6413" max="6413" width="13.7109375" style="115" customWidth="1"/>
    <col min="6414" max="6656" width="11.42578125" style="115"/>
    <col min="6657" max="6657" width="13.28515625" style="115" customWidth="1"/>
    <col min="6658" max="6658" width="30.85546875" style="115" customWidth="1"/>
    <col min="6659" max="6661" width="12.7109375" style="115" customWidth="1"/>
    <col min="6662" max="6662" width="10.7109375" style="115" customWidth="1"/>
    <col min="6663" max="6668" width="11.42578125" style="115"/>
    <col min="6669" max="6669" width="13.7109375" style="115" customWidth="1"/>
    <col min="6670" max="6912" width="11.42578125" style="115"/>
    <col min="6913" max="6913" width="13.28515625" style="115" customWidth="1"/>
    <col min="6914" max="6914" width="30.85546875" style="115" customWidth="1"/>
    <col min="6915" max="6917" width="12.7109375" style="115" customWidth="1"/>
    <col min="6918" max="6918" width="10.7109375" style="115" customWidth="1"/>
    <col min="6919" max="6924" width="11.42578125" style="115"/>
    <col min="6925" max="6925" width="13.7109375" style="115" customWidth="1"/>
    <col min="6926" max="7168" width="11.42578125" style="115"/>
    <col min="7169" max="7169" width="13.28515625" style="115" customWidth="1"/>
    <col min="7170" max="7170" width="30.85546875" style="115" customWidth="1"/>
    <col min="7171" max="7173" width="12.7109375" style="115" customWidth="1"/>
    <col min="7174" max="7174" width="10.7109375" style="115" customWidth="1"/>
    <col min="7175" max="7180" width="11.42578125" style="115"/>
    <col min="7181" max="7181" width="13.7109375" style="115" customWidth="1"/>
    <col min="7182" max="7424" width="11.42578125" style="115"/>
    <col min="7425" max="7425" width="13.28515625" style="115" customWidth="1"/>
    <col min="7426" max="7426" width="30.85546875" style="115" customWidth="1"/>
    <col min="7427" max="7429" width="12.7109375" style="115" customWidth="1"/>
    <col min="7430" max="7430" width="10.7109375" style="115" customWidth="1"/>
    <col min="7431" max="7436" width="11.42578125" style="115"/>
    <col min="7437" max="7437" width="13.7109375" style="115" customWidth="1"/>
    <col min="7438" max="7680" width="11.42578125" style="115"/>
    <col min="7681" max="7681" width="13.28515625" style="115" customWidth="1"/>
    <col min="7682" max="7682" width="30.85546875" style="115" customWidth="1"/>
    <col min="7683" max="7685" width="12.7109375" style="115" customWidth="1"/>
    <col min="7686" max="7686" width="10.7109375" style="115" customWidth="1"/>
    <col min="7687" max="7692" width="11.42578125" style="115"/>
    <col min="7693" max="7693" width="13.7109375" style="115" customWidth="1"/>
    <col min="7694" max="7936" width="11.42578125" style="115"/>
    <col min="7937" max="7937" width="13.28515625" style="115" customWidth="1"/>
    <col min="7938" max="7938" width="30.85546875" style="115" customWidth="1"/>
    <col min="7939" max="7941" width="12.7109375" style="115" customWidth="1"/>
    <col min="7942" max="7942" width="10.7109375" style="115" customWidth="1"/>
    <col min="7943" max="7948" width="11.42578125" style="115"/>
    <col min="7949" max="7949" width="13.7109375" style="115" customWidth="1"/>
    <col min="7950" max="8192" width="11.42578125" style="115"/>
    <col min="8193" max="8193" width="13.28515625" style="115" customWidth="1"/>
    <col min="8194" max="8194" width="30.85546875" style="115" customWidth="1"/>
    <col min="8195" max="8197" width="12.7109375" style="115" customWidth="1"/>
    <col min="8198" max="8198" width="10.7109375" style="115" customWidth="1"/>
    <col min="8199" max="8204" width="11.42578125" style="115"/>
    <col min="8205" max="8205" width="13.7109375" style="115" customWidth="1"/>
    <col min="8206" max="8448" width="11.42578125" style="115"/>
    <col min="8449" max="8449" width="13.28515625" style="115" customWidth="1"/>
    <col min="8450" max="8450" width="30.85546875" style="115" customWidth="1"/>
    <col min="8451" max="8453" width="12.7109375" style="115" customWidth="1"/>
    <col min="8454" max="8454" width="10.7109375" style="115" customWidth="1"/>
    <col min="8455" max="8460" width="11.42578125" style="115"/>
    <col min="8461" max="8461" width="13.7109375" style="115" customWidth="1"/>
    <col min="8462" max="8704" width="11.42578125" style="115"/>
    <col min="8705" max="8705" width="13.28515625" style="115" customWidth="1"/>
    <col min="8706" max="8706" width="30.85546875" style="115" customWidth="1"/>
    <col min="8707" max="8709" width="12.7109375" style="115" customWidth="1"/>
    <col min="8710" max="8710" width="10.7109375" style="115" customWidth="1"/>
    <col min="8711" max="8716" width="11.42578125" style="115"/>
    <col min="8717" max="8717" width="13.7109375" style="115" customWidth="1"/>
    <col min="8718" max="8960" width="11.42578125" style="115"/>
    <col min="8961" max="8961" width="13.28515625" style="115" customWidth="1"/>
    <col min="8962" max="8962" width="30.85546875" style="115" customWidth="1"/>
    <col min="8963" max="8965" width="12.7109375" style="115" customWidth="1"/>
    <col min="8966" max="8966" width="10.7109375" style="115" customWidth="1"/>
    <col min="8967" max="8972" width="11.42578125" style="115"/>
    <col min="8973" max="8973" width="13.7109375" style="115" customWidth="1"/>
    <col min="8974" max="9216" width="11.42578125" style="115"/>
    <col min="9217" max="9217" width="13.28515625" style="115" customWidth="1"/>
    <col min="9218" max="9218" width="30.85546875" style="115" customWidth="1"/>
    <col min="9219" max="9221" width="12.7109375" style="115" customWidth="1"/>
    <col min="9222" max="9222" width="10.7109375" style="115" customWidth="1"/>
    <col min="9223" max="9228" width="11.42578125" style="115"/>
    <col min="9229" max="9229" width="13.7109375" style="115" customWidth="1"/>
    <col min="9230" max="9472" width="11.42578125" style="115"/>
    <col min="9473" max="9473" width="13.28515625" style="115" customWidth="1"/>
    <col min="9474" max="9474" width="30.85546875" style="115" customWidth="1"/>
    <col min="9475" max="9477" width="12.7109375" style="115" customWidth="1"/>
    <col min="9478" max="9478" width="10.7109375" style="115" customWidth="1"/>
    <col min="9479" max="9484" width="11.42578125" style="115"/>
    <col min="9485" max="9485" width="13.7109375" style="115" customWidth="1"/>
    <col min="9486" max="9728" width="11.42578125" style="115"/>
    <col min="9729" max="9729" width="13.28515625" style="115" customWidth="1"/>
    <col min="9730" max="9730" width="30.85546875" style="115" customWidth="1"/>
    <col min="9731" max="9733" width="12.7109375" style="115" customWidth="1"/>
    <col min="9734" max="9734" width="10.7109375" style="115" customWidth="1"/>
    <col min="9735" max="9740" width="11.42578125" style="115"/>
    <col min="9741" max="9741" width="13.7109375" style="115" customWidth="1"/>
    <col min="9742" max="9984" width="11.42578125" style="115"/>
    <col min="9985" max="9985" width="13.28515625" style="115" customWidth="1"/>
    <col min="9986" max="9986" width="30.85546875" style="115" customWidth="1"/>
    <col min="9987" max="9989" width="12.7109375" style="115" customWidth="1"/>
    <col min="9990" max="9990" width="10.7109375" style="115" customWidth="1"/>
    <col min="9991" max="9996" width="11.42578125" style="115"/>
    <col min="9997" max="9997" width="13.7109375" style="115" customWidth="1"/>
    <col min="9998" max="10240" width="11.42578125" style="115"/>
    <col min="10241" max="10241" width="13.28515625" style="115" customWidth="1"/>
    <col min="10242" max="10242" width="30.85546875" style="115" customWidth="1"/>
    <col min="10243" max="10245" width="12.7109375" style="115" customWidth="1"/>
    <col min="10246" max="10246" width="10.7109375" style="115" customWidth="1"/>
    <col min="10247" max="10252" width="11.42578125" style="115"/>
    <col min="10253" max="10253" width="13.7109375" style="115" customWidth="1"/>
    <col min="10254" max="10496" width="11.42578125" style="115"/>
    <col min="10497" max="10497" width="13.28515625" style="115" customWidth="1"/>
    <col min="10498" max="10498" width="30.85546875" style="115" customWidth="1"/>
    <col min="10499" max="10501" width="12.7109375" style="115" customWidth="1"/>
    <col min="10502" max="10502" width="10.7109375" style="115" customWidth="1"/>
    <col min="10503" max="10508" width="11.42578125" style="115"/>
    <col min="10509" max="10509" width="13.7109375" style="115" customWidth="1"/>
    <col min="10510" max="10752" width="11.42578125" style="115"/>
    <col min="10753" max="10753" width="13.28515625" style="115" customWidth="1"/>
    <col min="10754" max="10754" width="30.85546875" style="115" customWidth="1"/>
    <col min="10755" max="10757" width="12.7109375" style="115" customWidth="1"/>
    <col min="10758" max="10758" width="10.7109375" style="115" customWidth="1"/>
    <col min="10759" max="10764" width="11.42578125" style="115"/>
    <col min="10765" max="10765" width="13.7109375" style="115" customWidth="1"/>
    <col min="10766" max="11008" width="11.42578125" style="115"/>
    <col min="11009" max="11009" width="13.28515625" style="115" customWidth="1"/>
    <col min="11010" max="11010" width="30.85546875" style="115" customWidth="1"/>
    <col min="11011" max="11013" width="12.7109375" style="115" customWidth="1"/>
    <col min="11014" max="11014" width="10.7109375" style="115" customWidth="1"/>
    <col min="11015" max="11020" width="11.42578125" style="115"/>
    <col min="11021" max="11021" width="13.7109375" style="115" customWidth="1"/>
    <col min="11022" max="11264" width="11.42578125" style="115"/>
    <col min="11265" max="11265" width="13.28515625" style="115" customWidth="1"/>
    <col min="11266" max="11266" width="30.85546875" style="115" customWidth="1"/>
    <col min="11267" max="11269" width="12.7109375" style="115" customWidth="1"/>
    <col min="11270" max="11270" width="10.7109375" style="115" customWidth="1"/>
    <col min="11271" max="11276" width="11.42578125" style="115"/>
    <col min="11277" max="11277" width="13.7109375" style="115" customWidth="1"/>
    <col min="11278" max="11520" width="11.42578125" style="115"/>
    <col min="11521" max="11521" width="13.28515625" style="115" customWidth="1"/>
    <col min="11522" max="11522" width="30.85546875" style="115" customWidth="1"/>
    <col min="11523" max="11525" width="12.7109375" style="115" customWidth="1"/>
    <col min="11526" max="11526" width="10.7109375" style="115" customWidth="1"/>
    <col min="11527" max="11532" width="11.42578125" style="115"/>
    <col min="11533" max="11533" width="13.7109375" style="115" customWidth="1"/>
    <col min="11534" max="11776" width="11.42578125" style="115"/>
    <col min="11777" max="11777" width="13.28515625" style="115" customWidth="1"/>
    <col min="11778" max="11778" width="30.85546875" style="115" customWidth="1"/>
    <col min="11779" max="11781" width="12.7109375" style="115" customWidth="1"/>
    <col min="11782" max="11782" width="10.7109375" style="115" customWidth="1"/>
    <col min="11783" max="11788" width="11.42578125" style="115"/>
    <col min="11789" max="11789" width="13.7109375" style="115" customWidth="1"/>
    <col min="11790" max="12032" width="11.42578125" style="115"/>
    <col min="12033" max="12033" width="13.28515625" style="115" customWidth="1"/>
    <col min="12034" max="12034" width="30.85546875" style="115" customWidth="1"/>
    <col min="12035" max="12037" width="12.7109375" style="115" customWidth="1"/>
    <col min="12038" max="12038" width="10.7109375" style="115" customWidth="1"/>
    <col min="12039" max="12044" width="11.42578125" style="115"/>
    <col min="12045" max="12045" width="13.7109375" style="115" customWidth="1"/>
    <col min="12046" max="12288" width="11.42578125" style="115"/>
    <col min="12289" max="12289" width="13.28515625" style="115" customWidth="1"/>
    <col min="12290" max="12290" width="30.85546875" style="115" customWidth="1"/>
    <col min="12291" max="12293" width="12.7109375" style="115" customWidth="1"/>
    <col min="12294" max="12294" width="10.7109375" style="115" customWidth="1"/>
    <col min="12295" max="12300" width="11.42578125" style="115"/>
    <col min="12301" max="12301" width="13.7109375" style="115" customWidth="1"/>
    <col min="12302" max="12544" width="11.42578125" style="115"/>
    <col min="12545" max="12545" width="13.28515625" style="115" customWidth="1"/>
    <col min="12546" max="12546" width="30.85546875" style="115" customWidth="1"/>
    <col min="12547" max="12549" width="12.7109375" style="115" customWidth="1"/>
    <col min="12550" max="12550" width="10.7109375" style="115" customWidth="1"/>
    <col min="12551" max="12556" width="11.42578125" style="115"/>
    <col min="12557" max="12557" width="13.7109375" style="115" customWidth="1"/>
    <col min="12558" max="12800" width="11.42578125" style="115"/>
    <col min="12801" max="12801" width="13.28515625" style="115" customWidth="1"/>
    <col min="12802" max="12802" width="30.85546875" style="115" customWidth="1"/>
    <col min="12803" max="12805" width="12.7109375" style="115" customWidth="1"/>
    <col min="12806" max="12806" width="10.7109375" style="115" customWidth="1"/>
    <col min="12807" max="12812" width="11.42578125" style="115"/>
    <col min="12813" max="12813" width="13.7109375" style="115" customWidth="1"/>
    <col min="12814" max="13056" width="11.42578125" style="115"/>
    <col min="13057" max="13057" width="13.28515625" style="115" customWidth="1"/>
    <col min="13058" max="13058" width="30.85546875" style="115" customWidth="1"/>
    <col min="13059" max="13061" width="12.7109375" style="115" customWidth="1"/>
    <col min="13062" max="13062" width="10.7109375" style="115" customWidth="1"/>
    <col min="13063" max="13068" width="11.42578125" style="115"/>
    <col min="13069" max="13069" width="13.7109375" style="115" customWidth="1"/>
    <col min="13070" max="13312" width="11.42578125" style="115"/>
    <col min="13313" max="13313" width="13.28515625" style="115" customWidth="1"/>
    <col min="13314" max="13314" width="30.85546875" style="115" customWidth="1"/>
    <col min="13315" max="13317" width="12.7109375" style="115" customWidth="1"/>
    <col min="13318" max="13318" width="10.7109375" style="115" customWidth="1"/>
    <col min="13319" max="13324" width="11.42578125" style="115"/>
    <col min="13325" max="13325" width="13.7109375" style="115" customWidth="1"/>
    <col min="13326" max="13568" width="11.42578125" style="115"/>
    <col min="13569" max="13569" width="13.28515625" style="115" customWidth="1"/>
    <col min="13570" max="13570" width="30.85546875" style="115" customWidth="1"/>
    <col min="13571" max="13573" width="12.7109375" style="115" customWidth="1"/>
    <col min="13574" max="13574" width="10.7109375" style="115" customWidth="1"/>
    <col min="13575" max="13580" width="11.42578125" style="115"/>
    <col min="13581" max="13581" width="13.7109375" style="115" customWidth="1"/>
    <col min="13582" max="13824" width="11.42578125" style="115"/>
    <col min="13825" max="13825" width="13.28515625" style="115" customWidth="1"/>
    <col min="13826" max="13826" width="30.85546875" style="115" customWidth="1"/>
    <col min="13827" max="13829" width="12.7109375" style="115" customWidth="1"/>
    <col min="13830" max="13830" width="10.7109375" style="115" customWidth="1"/>
    <col min="13831" max="13836" width="11.42578125" style="115"/>
    <col min="13837" max="13837" width="13.7109375" style="115" customWidth="1"/>
    <col min="13838" max="14080" width="11.42578125" style="115"/>
    <col min="14081" max="14081" width="13.28515625" style="115" customWidth="1"/>
    <col min="14082" max="14082" width="30.85546875" style="115" customWidth="1"/>
    <col min="14083" max="14085" width="12.7109375" style="115" customWidth="1"/>
    <col min="14086" max="14086" width="10.7109375" style="115" customWidth="1"/>
    <col min="14087" max="14092" width="11.42578125" style="115"/>
    <col min="14093" max="14093" width="13.7109375" style="115" customWidth="1"/>
    <col min="14094" max="14336" width="11.42578125" style="115"/>
    <col min="14337" max="14337" width="13.28515625" style="115" customWidth="1"/>
    <col min="14338" max="14338" width="30.85546875" style="115" customWidth="1"/>
    <col min="14339" max="14341" width="12.7109375" style="115" customWidth="1"/>
    <col min="14342" max="14342" width="10.7109375" style="115" customWidth="1"/>
    <col min="14343" max="14348" width="11.42578125" style="115"/>
    <col min="14349" max="14349" width="13.7109375" style="115" customWidth="1"/>
    <col min="14350" max="14592" width="11.42578125" style="115"/>
    <col min="14593" max="14593" width="13.28515625" style="115" customWidth="1"/>
    <col min="14594" max="14594" width="30.85546875" style="115" customWidth="1"/>
    <col min="14595" max="14597" width="12.7109375" style="115" customWidth="1"/>
    <col min="14598" max="14598" width="10.7109375" style="115" customWidth="1"/>
    <col min="14599" max="14604" width="11.42578125" style="115"/>
    <col min="14605" max="14605" width="13.7109375" style="115" customWidth="1"/>
    <col min="14606" max="14848" width="11.42578125" style="115"/>
    <col min="14849" max="14849" width="13.28515625" style="115" customWidth="1"/>
    <col min="14850" max="14850" width="30.85546875" style="115" customWidth="1"/>
    <col min="14851" max="14853" width="12.7109375" style="115" customWidth="1"/>
    <col min="14854" max="14854" width="10.7109375" style="115" customWidth="1"/>
    <col min="14855" max="14860" width="11.42578125" style="115"/>
    <col min="14861" max="14861" width="13.7109375" style="115" customWidth="1"/>
    <col min="14862" max="15104" width="11.42578125" style="115"/>
    <col min="15105" max="15105" width="13.28515625" style="115" customWidth="1"/>
    <col min="15106" max="15106" width="30.85546875" style="115" customWidth="1"/>
    <col min="15107" max="15109" width="12.7109375" style="115" customWidth="1"/>
    <col min="15110" max="15110" width="10.7109375" style="115" customWidth="1"/>
    <col min="15111" max="15116" width="11.42578125" style="115"/>
    <col min="15117" max="15117" width="13.7109375" style="115" customWidth="1"/>
    <col min="15118" max="15360" width="11.42578125" style="115"/>
    <col min="15361" max="15361" width="13.28515625" style="115" customWidth="1"/>
    <col min="15362" max="15362" width="30.85546875" style="115" customWidth="1"/>
    <col min="15363" max="15365" width="12.7109375" style="115" customWidth="1"/>
    <col min="15366" max="15366" width="10.7109375" style="115" customWidth="1"/>
    <col min="15367" max="15372" width="11.42578125" style="115"/>
    <col min="15373" max="15373" width="13.7109375" style="115" customWidth="1"/>
    <col min="15374" max="15616" width="11.42578125" style="115"/>
    <col min="15617" max="15617" width="13.28515625" style="115" customWidth="1"/>
    <col min="15618" max="15618" width="30.85546875" style="115" customWidth="1"/>
    <col min="15619" max="15621" width="12.7109375" style="115" customWidth="1"/>
    <col min="15622" max="15622" width="10.7109375" style="115" customWidth="1"/>
    <col min="15623" max="15628" width="11.42578125" style="115"/>
    <col min="15629" max="15629" width="13.7109375" style="115" customWidth="1"/>
    <col min="15630" max="15872" width="11.42578125" style="115"/>
    <col min="15873" max="15873" width="13.28515625" style="115" customWidth="1"/>
    <col min="15874" max="15874" width="30.85546875" style="115" customWidth="1"/>
    <col min="15875" max="15877" width="12.7109375" style="115" customWidth="1"/>
    <col min="15878" max="15878" width="10.7109375" style="115" customWidth="1"/>
    <col min="15879" max="15884" width="11.42578125" style="115"/>
    <col min="15885" max="15885" width="13.7109375" style="115" customWidth="1"/>
    <col min="15886" max="16128" width="11.42578125" style="115"/>
    <col min="16129" max="16129" width="13.28515625" style="115" customWidth="1"/>
    <col min="16130" max="16130" width="30.85546875" style="115" customWidth="1"/>
    <col min="16131" max="16133" width="12.7109375" style="115" customWidth="1"/>
    <col min="16134" max="16134" width="10.7109375" style="115" customWidth="1"/>
    <col min="16135" max="16140" width="11.42578125" style="115"/>
    <col min="16141" max="16141" width="13.7109375" style="115" customWidth="1"/>
    <col min="16142" max="16384" width="11.42578125" style="115"/>
  </cols>
  <sheetData>
    <row r="1" spans="2:6" ht="15" customHeight="1" x14ac:dyDescent="0.25"/>
    <row r="2" spans="2:6" ht="15" customHeight="1" x14ac:dyDescent="0.25"/>
    <row r="3" spans="2:6" ht="15" customHeight="1" x14ac:dyDescent="0.25"/>
    <row r="4" spans="2:6" ht="15" customHeight="1" x14ac:dyDescent="0.25"/>
    <row r="5" spans="2:6" ht="36" customHeight="1" x14ac:dyDescent="0.25">
      <c r="B5" s="116" t="s">
        <v>96</v>
      </c>
      <c r="C5" s="116"/>
      <c r="D5" s="116"/>
      <c r="E5" s="116"/>
    </row>
    <row r="6" spans="2:6" ht="45.75" customHeight="1" x14ac:dyDescent="0.25">
      <c r="B6" s="117" t="s">
        <v>48</v>
      </c>
      <c r="C6" s="46" t="str">
        <f>actualizaciones!A3</f>
        <v>enero 2013</v>
      </c>
      <c r="D6" s="46" t="str">
        <f>actualizaciones!A2</f>
        <v>enero 2014</v>
      </c>
      <c r="E6" s="118" t="s">
        <v>97</v>
      </c>
    </row>
    <row r="7" spans="2:6" ht="15" customHeight="1" x14ac:dyDescent="0.25">
      <c r="B7" s="119" t="s">
        <v>51</v>
      </c>
      <c r="C7" s="120"/>
      <c r="D7" s="120"/>
      <c r="E7" s="120"/>
    </row>
    <row r="8" spans="2:6" ht="15" customHeight="1" x14ac:dyDescent="0.2">
      <c r="B8" s="121" t="s">
        <v>98</v>
      </c>
      <c r="C8" s="122">
        <v>68.418178047422018</v>
      </c>
      <c r="D8" s="122">
        <v>71.849999999999994</v>
      </c>
      <c r="E8" s="123">
        <f>D8/C8-1</f>
        <v>5.0159505127413739E-2</v>
      </c>
    </row>
    <row r="9" spans="2:6" ht="15" customHeight="1" x14ac:dyDescent="0.2">
      <c r="B9" s="124" t="s">
        <v>67</v>
      </c>
      <c r="C9" s="125">
        <v>76.647680266031983</v>
      </c>
      <c r="D9" s="125">
        <v>79</v>
      </c>
      <c r="E9" s="126">
        <f t="shared" ref="E9:E25" si="0">D9/C9-1</f>
        <v>3.0690031659190264E-2</v>
      </c>
      <c r="F9" s="127"/>
    </row>
    <row r="10" spans="2:6" ht="15" customHeight="1" x14ac:dyDescent="0.2">
      <c r="B10" s="124" t="s">
        <v>74</v>
      </c>
      <c r="C10" s="125">
        <v>58.92007467892757</v>
      </c>
      <c r="D10" s="125">
        <v>62.83</v>
      </c>
      <c r="E10" s="126">
        <f t="shared" si="0"/>
        <v>6.6359816113247261E-2</v>
      </c>
      <c r="F10" s="127"/>
    </row>
    <row r="11" spans="2:6" ht="15" customHeight="1" x14ac:dyDescent="0.25">
      <c r="B11" s="119" t="s">
        <v>55</v>
      </c>
      <c r="C11" s="128"/>
      <c r="D11" s="128"/>
      <c r="E11" s="129"/>
    </row>
    <row r="12" spans="2:6" ht="15" customHeight="1" x14ac:dyDescent="0.2">
      <c r="B12" s="121" t="s">
        <v>98</v>
      </c>
      <c r="C12" s="122">
        <v>69.710219594366777</v>
      </c>
      <c r="D12" s="122">
        <v>73.569999999999993</v>
      </c>
      <c r="E12" s="123">
        <f t="shared" si="0"/>
        <v>5.5368931959943524E-2</v>
      </c>
    </row>
    <row r="13" spans="2:6" ht="15" customHeight="1" x14ac:dyDescent="0.2">
      <c r="B13" s="124" t="s">
        <v>67</v>
      </c>
      <c r="C13" s="125">
        <v>80.28705497929252</v>
      </c>
      <c r="D13" s="125">
        <v>81.5</v>
      </c>
      <c r="E13" s="126">
        <f t="shared" si="0"/>
        <v>1.5107603847473561E-2</v>
      </c>
      <c r="F13" s="127"/>
    </row>
    <row r="14" spans="2:6" ht="15" customHeight="1" x14ac:dyDescent="0.2">
      <c r="B14" s="124" t="s">
        <v>74</v>
      </c>
      <c r="C14" s="125">
        <v>55.807013491325222</v>
      </c>
      <c r="D14" s="125">
        <v>61.19</v>
      </c>
      <c r="E14" s="126">
        <f t="shared" si="0"/>
        <v>9.6457168587090303E-2</v>
      </c>
      <c r="F14" s="127"/>
    </row>
    <row r="15" spans="2:6" ht="15" customHeight="1" x14ac:dyDescent="0.25">
      <c r="B15" s="119" t="s">
        <v>56</v>
      </c>
      <c r="C15" s="128"/>
      <c r="D15" s="128"/>
      <c r="E15" s="129"/>
      <c r="F15" s="127"/>
    </row>
    <row r="16" spans="2:6" ht="15" customHeight="1" x14ac:dyDescent="0.2">
      <c r="B16" s="121" t="s">
        <v>98</v>
      </c>
      <c r="C16" s="122">
        <v>71.478669246983131</v>
      </c>
      <c r="D16" s="122">
        <v>73.31</v>
      </c>
      <c r="E16" s="123">
        <f t="shared" si="0"/>
        <v>2.5620660993127986E-2</v>
      </c>
    </row>
    <row r="17" spans="2:12" ht="15" customHeight="1" x14ac:dyDescent="0.2">
      <c r="B17" s="124" t="s">
        <v>67</v>
      </c>
      <c r="C17" s="125">
        <v>83.196234075457582</v>
      </c>
      <c r="D17" s="125">
        <v>81.760000000000005</v>
      </c>
      <c r="E17" s="126">
        <f t="shared" si="0"/>
        <v>-1.7263210185150202E-2</v>
      </c>
      <c r="F17" s="127"/>
    </row>
    <row r="18" spans="2:12" ht="15" customHeight="1" x14ac:dyDescent="0.2">
      <c r="B18" s="124" t="s">
        <v>74</v>
      </c>
      <c r="C18" s="125">
        <v>63.214782844277536</v>
      </c>
      <c r="D18" s="125">
        <v>66.95</v>
      </c>
      <c r="E18" s="126">
        <f t="shared" si="0"/>
        <v>5.9087716316668315E-2</v>
      </c>
      <c r="F18" s="127"/>
    </row>
    <row r="19" spans="2:12" ht="15" customHeight="1" x14ac:dyDescent="0.25">
      <c r="B19" s="119" t="s">
        <v>57</v>
      </c>
      <c r="C19" s="128"/>
      <c r="D19" s="128"/>
      <c r="E19" s="129"/>
      <c r="F19" s="127"/>
    </row>
    <row r="20" spans="2:12" ht="15" customHeight="1" x14ac:dyDescent="0.2">
      <c r="B20" s="121" t="s">
        <v>98</v>
      </c>
      <c r="C20" s="122">
        <v>70.52921989988117</v>
      </c>
      <c r="D20" s="122">
        <v>74.72</v>
      </c>
      <c r="E20" s="123">
        <f t="shared" si="0"/>
        <v>5.9419062142864965E-2</v>
      </c>
    </row>
    <row r="21" spans="2:12" ht="15" customHeight="1" x14ac:dyDescent="0.2">
      <c r="B21" s="124" t="s">
        <v>67</v>
      </c>
      <c r="C21" s="125">
        <v>74.857085138991138</v>
      </c>
      <c r="D21" s="125">
        <v>80.315064353405191</v>
      </c>
      <c r="E21" s="126">
        <f t="shared" si="0"/>
        <v>7.2911992288771765E-2</v>
      </c>
      <c r="F21" s="127"/>
    </row>
    <row r="22" spans="2:12" ht="15" customHeight="1" x14ac:dyDescent="0.2">
      <c r="B22" s="124" t="s">
        <v>74</v>
      </c>
      <c r="C22" s="125">
        <v>61.855208552319105</v>
      </c>
      <c r="D22" s="125">
        <v>63.18</v>
      </c>
      <c r="E22" s="126">
        <f t="shared" si="0"/>
        <v>2.141762155017779E-2</v>
      </c>
      <c r="F22" s="127"/>
    </row>
    <row r="23" spans="2:12" ht="15" customHeight="1" x14ac:dyDescent="0.25">
      <c r="B23" s="119" t="s">
        <v>58</v>
      </c>
      <c r="C23" s="128"/>
      <c r="D23" s="128"/>
      <c r="E23" s="129"/>
      <c r="F23" s="127"/>
    </row>
    <row r="24" spans="2:12" ht="15" customHeight="1" x14ac:dyDescent="0.2">
      <c r="B24" s="121" t="s">
        <v>98</v>
      </c>
      <c r="C24" s="122">
        <v>45.343453510436433</v>
      </c>
      <c r="D24" s="122">
        <v>63.96</v>
      </c>
      <c r="E24" s="123">
        <f t="shared" si="0"/>
        <v>0.41056745898895208</v>
      </c>
    </row>
    <row r="25" spans="2:12" ht="15" customHeight="1" x14ac:dyDescent="0.2">
      <c r="B25" s="124" t="s">
        <v>67</v>
      </c>
      <c r="C25" s="125">
        <v>45.343453510436433</v>
      </c>
      <c r="D25" s="125">
        <v>63.96</v>
      </c>
      <c r="E25" s="126">
        <f t="shared" si="0"/>
        <v>0.41056745898895208</v>
      </c>
    </row>
    <row r="26" spans="2:12" ht="15" customHeight="1" x14ac:dyDescent="0.2">
      <c r="B26" s="124" t="s">
        <v>74</v>
      </c>
      <c r="C26" s="125" t="s">
        <v>87</v>
      </c>
      <c r="D26" s="125" t="s">
        <v>87</v>
      </c>
      <c r="E26" s="126" t="s">
        <v>87</v>
      </c>
    </row>
    <row r="27" spans="2:12" ht="15" customHeight="1" x14ac:dyDescent="0.25">
      <c r="B27" s="83" t="s">
        <v>75</v>
      </c>
      <c r="C27" s="83"/>
      <c r="D27" s="83"/>
      <c r="E27" s="83"/>
    </row>
    <row r="28" spans="2:12" ht="15" customHeight="1" x14ac:dyDescent="0.2">
      <c r="B28" s="130"/>
      <c r="C28" s="131"/>
      <c r="D28" s="131"/>
    </row>
    <row r="29" spans="2:12" ht="30" customHeight="1" x14ac:dyDescent="0.25">
      <c r="B29" s="132"/>
      <c r="C29" s="132"/>
      <c r="D29" s="132"/>
      <c r="E29" s="62" t="s">
        <v>45</v>
      </c>
      <c r="F29" s="132"/>
      <c r="G29" s="132"/>
      <c r="H29" s="132"/>
      <c r="I29" s="132"/>
      <c r="J29" s="132"/>
      <c r="K29" s="132"/>
      <c r="L29" s="132"/>
    </row>
  </sheetData>
  <mergeCells count="2">
    <mergeCell ref="B5:E5"/>
    <mergeCell ref="B27:E27"/>
  </mergeCells>
  <hyperlinks>
    <hyperlink ref="E29" location="'gráfica IO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rgb="FF000099"/>
    <pageSetUpPr autoPageBreaks="0" fitToPage="1"/>
  </sheetPr>
  <dimension ref="B1:U29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" style="2" customWidth="1"/>
    <col min="2" max="8" width="11.42578125" style="2"/>
    <col min="9" max="9" width="12.5703125" style="2" customWidth="1"/>
    <col min="10" max="21" width="11.42578125" style="2"/>
    <col min="22" max="22" width="41" style="2" customWidth="1"/>
    <col min="23" max="23" width="12.7109375" style="2" customWidth="1"/>
    <col min="24" max="24" width="12.85546875" style="2" customWidth="1"/>
    <col min="25" max="25" width="10.5703125" style="2" customWidth="1"/>
    <col min="26" max="26" width="10.7109375" style="2" customWidth="1"/>
    <col min="27" max="32" width="11.42578125" style="2"/>
    <col min="33" max="33" width="13.7109375" style="2" customWidth="1"/>
    <col min="34" max="264" width="11.42578125" style="2"/>
    <col min="265" max="265" width="12.5703125" style="2" customWidth="1"/>
    <col min="266" max="277" width="11.42578125" style="2"/>
    <col min="278" max="278" width="41" style="2" customWidth="1"/>
    <col min="279" max="279" width="12.7109375" style="2" customWidth="1"/>
    <col min="280" max="280" width="12.85546875" style="2" customWidth="1"/>
    <col min="281" max="281" width="10.5703125" style="2" customWidth="1"/>
    <col min="282" max="282" width="10.7109375" style="2" customWidth="1"/>
    <col min="283" max="288" width="11.42578125" style="2"/>
    <col min="289" max="289" width="13.7109375" style="2" customWidth="1"/>
    <col min="290" max="520" width="11.42578125" style="2"/>
    <col min="521" max="521" width="12.5703125" style="2" customWidth="1"/>
    <col min="522" max="533" width="11.42578125" style="2"/>
    <col min="534" max="534" width="41" style="2" customWidth="1"/>
    <col min="535" max="535" width="12.7109375" style="2" customWidth="1"/>
    <col min="536" max="536" width="12.85546875" style="2" customWidth="1"/>
    <col min="537" max="537" width="10.5703125" style="2" customWidth="1"/>
    <col min="538" max="538" width="10.7109375" style="2" customWidth="1"/>
    <col min="539" max="544" width="11.42578125" style="2"/>
    <col min="545" max="545" width="13.7109375" style="2" customWidth="1"/>
    <col min="546" max="776" width="11.42578125" style="2"/>
    <col min="777" max="777" width="12.5703125" style="2" customWidth="1"/>
    <col min="778" max="789" width="11.42578125" style="2"/>
    <col min="790" max="790" width="41" style="2" customWidth="1"/>
    <col min="791" max="791" width="12.7109375" style="2" customWidth="1"/>
    <col min="792" max="792" width="12.85546875" style="2" customWidth="1"/>
    <col min="793" max="793" width="10.5703125" style="2" customWidth="1"/>
    <col min="794" max="794" width="10.7109375" style="2" customWidth="1"/>
    <col min="795" max="800" width="11.42578125" style="2"/>
    <col min="801" max="801" width="13.7109375" style="2" customWidth="1"/>
    <col min="802" max="1032" width="11.42578125" style="2"/>
    <col min="1033" max="1033" width="12.5703125" style="2" customWidth="1"/>
    <col min="1034" max="1045" width="11.42578125" style="2"/>
    <col min="1046" max="1046" width="41" style="2" customWidth="1"/>
    <col min="1047" max="1047" width="12.7109375" style="2" customWidth="1"/>
    <col min="1048" max="1048" width="12.85546875" style="2" customWidth="1"/>
    <col min="1049" max="1049" width="10.5703125" style="2" customWidth="1"/>
    <col min="1050" max="1050" width="10.7109375" style="2" customWidth="1"/>
    <col min="1051" max="1056" width="11.42578125" style="2"/>
    <col min="1057" max="1057" width="13.7109375" style="2" customWidth="1"/>
    <col min="1058" max="1288" width="11.42578125" style="2"/>
    <col min="1289" max="1289" width="12.5703125" style="2" customWidth="1"/>
    <col min="1290" max="1301" width="11.42578125" style="2"/>
    <col min="1302" max="1302" width="41" style="2" customWidth="1"/>
    <col min="1303" max="1303" width="12.7109375" style="2" customWidth="1"/>
    <col min="1304" max="1304" width="12.85546875" style="2" customWidth="1"/>
    <col min="1305" max="1305" width="10.5703125" style="2" customWidth="1"/>
    <col min="1306" max="1306" width="10.7109375" style="2" customWidth="1"/>
    <col min="1307" max="1312" width="11.42578125" style="2"/>
    <col min="1313" max="1313" width="13.7109375" style="2" customWidth="1"/>
    <col min="1314" max="1544" width="11.42578125" style="2"/>
    <col min="1545" max="1545" width="12.5703125" style="2" customWidth="1"/>
    <col min="1546" max="1557" width="11.42578125" style="2"/>
    <col min="1558" max="1558" width="41" style="2" customWidth="1"/>
    <col min="1559" max="1559" width="12.7109375" style="2" customWidth="1"/>
    <col min="1560" max="1560" width="12.85546875" style="2" customWidth="1"/>
    <col min="1561" max="1561" width="10.5703125" style="2" customWidth="1"/>
    <col min="1562" max="1562" width="10.7109375" style="2" customWidth="1"/>
    <col min="1563" max="1568" width="11.42578125" style="2"/>
    <col min="1569" max="1569" width="13.7109375" style="2" customWidth="1"/>
    <col min="1570" max="1800" width="11.42578125" style="2"/>
    <col min="1801" max="1801" width="12.5703125" style="2" customWidth="1"/>
    <col min="1802" max="1813" width="11.42578125" style="2"/>
    <col min="1814" max="1814" width="41" style="2" customWidth="1"/>
    <col min="1815" max="1815" width="12.7109375" style="2" customWidth="1"/>
    <col min="1816" max="1816" width="12.85546875" style="2" customWidth="1"/>
    <col min="1817" max="1817" width="10.5703125" style="2" customWidth="1"/>
    <col min="1818" max="1818" width="10.7109375" style="2" customWidth="1"/>
    <col min="1819" max="1824" width="11.42578125" style="2"/>
    <col min="1825" max="1825" width="13.7109375" style="2" customWidth="1"/>
    <col min="1826" max="2056" width="11.42578125" style="2"/>
    <col min="2057" max="2057" width="12.5703125" style="2" customWidth="1"/>
    <col min="2058" max="2069" width="11.42578125" style="2"/>
    <col min="2070" max="2070" width="41" style="2" customWidth="1"/>
    <col min="2071" max="2071" width="12.7109375" style="2" customWidth="1"/>
    <col min="2072" max="2072" width="12.85546875" style="2" customWidth="1"/>
    <col min="2073" max="2073" width="10.5703125" style="2" customWidth="1"/>
    <col min="2074" max="2074" width="10.7109375" style="2" customWidth="1"/>
    <col min="2075" max="2080" width="11.42578125" style="2"/>
    <col min="2081" max="2081" width="13.7109375" style="2" customWidth="1"/>
    <col min="2082" max="2312" width="11.42578125" style="2"/>
    <col min="2313" max="2313" width="12.5703125" style="2" customWidth="1"/>
    <col min="2314" max="2325" width="11.42578125" style="2"/>
    <col min="2326" max="2326" width="41" style="2" customWidth="1"/>
    <col min="2327" max="2327" width="12.7109375" style="2" customWidth="1"/>
    <col min="2328" max="2328" width="12.85546875" style="2" customWidth="1"/>
    <col min="2329" max="2329" width="10.5703125" style="2" customWidth="1"/>
    <col min="2330" max="2330" width="10.7109375" style="2" customWidth="1"/>
    <col min="2331" max="2336" width="11.42578125" style="2"/>
    <col min="2337" max="2337" width="13.7109375" style="2" customWidth="1"/>
    <col min="2338" max="2568" width="11.42578125" style="2"/>
    <col min="2569" max="2569" width="12.5703125" style="2" customWidth="1"/>
    <col min="2570" max="2581" width="11.42578125" style="2"/>
    <col min="2582" max="2582" width="41" style="2" customWidth="1"/>
    <col min="2583" max="2583" width="12.7109375" style="2" customWidth="1"/>
    <col min="2584" max="2584" width="12.85546875" style="2" customWidth="1"/>
    <col min="2585" max="2585" width="10.5703125" style="2" customWidth="1"/>
    <col min="2586" max="2586" width="10.7109375" style="2" customWidth="1"/>
    <col min="2587" max="2592" width="11.42578125" style="2"/>
    <col min="2593" max="2593" width="13.7109375" style="2" customWidth="1"/>
    <col min="2594" max="2824" width="11.42578125" style="2"/>
    <col min="2825" max="2825" width="12.5703125" style="2" customWidth="1"/>
    <col min="2826" max="2837" width="11.42578125" style="2"/>
    <col min="2838" max="2838" width="41" style="2" customWidth="1"/>
    <col min="2839" max="2839" width="12.7109375" style="2" customWidth="1"/>
    <col min="2840" max="2840" width="12.85546875" style="2" customWidth="1"/>
    <col min="2841" max="2841" width="10.5703125" style="2" customWidth="1"/>
    <col min="2842" max="2842" width="10.7109375" style="2" customWidth="1"/>
    <col min="2843" max="2848" width="11.42578125" style="2"/>
    <col min="2849" max="2849" width="13.7109375" style="2" customWidth="1"/>
    <col min="2850" max="3080" width="11.42578125" style="2"/>
    <col min="3081" max="3081" width="12.5703125" style="2" customWidth="1"/>
    <col min="3082" max="3093" width="11.42578125" style="2"/>
    <col min="3094" max="3094" width="41" style="2" customWidth="1"/>
    <col min="3095" max="3095" width="12.7109375" style="2" customWidth="1"/>
    <col min="3096" max="3096" width="12.85546875" style="2" customWidth="1"/>
    <col min="3097" max="3097" width="10.5703125" style="2" customWidth="1"/>
    <col min="3098" max="3098" width="10.7109375" style="2" customWidth="1"/>
    <col min="3099" max="3104" width="11.42578125" style="2"/>
    <col min="3105" max="3105" width="13.7109375" style="2" customWidth="1"/>
    <col min="3106" max="3336" width="11.42578125" style="2"/>
    <col min="3337" max="3337" width="12.5703125" style="2" customWidth="1"/>
    <col min="3338" max="3349" width="11.42578125" style="2"/>
    <col min="3350" max="3350" width="41" style="2" customWidth="1"/>
    <col min="3351" max="3351" width="12.7109375" style="2" customWidth="1"/>
    <col min="3352" max="3352" width="12.85546875" style="2" customWidth="1"/>
    <col min="3353" max="3353" width="10.5703125" style="2" customWidth="1"/>
    <col min="3354" max="3354" width="10.7109375" style="2" customWidth="1"/>
    <col min="3355" max="3360" width="11.42578125" style="2"/>
    <col min="3361" max="3361" width="13.7109375" style="2" customWidth="1"/>
    <col min="3362" max="3592" width="11.42578125" style="2"/>
    <col min="3593" max="3593" width="12.5703125" style="2" customWidth="1"/>
    <col min="3594" max="3605" width="11.42578125" style="2"/>
    <col min="3606" max="3606" width="41" style="2" customWidth="1"/>
    <col min="3607" max="3607" width="12.7109375" style="2" customWidth="1"/>
    <col min="3608" max="3608" width="12.85546875" style="2" customWidth="1"/>
    <col min="3609" max="3609" width="10.5703125" style="2" customWidth="1"/>
    <col min="3610" max="3610" width="10.7109375" style="2" customWidth="1"/>
    <col min="3611" max="3616" width="11.42578125" style="2"/>
    <col min="3617" max="3617" width="13.7109375" style="2" customWidth="1"/>
    <col min="3618" max="3848" width="11.42578125" style="2"/>
    <col min="3849" max="3849" width="12.5703125" style="2" customWidth="1"/>
    <col min="3850" max="3861" width="11.42578125" style="2"/>
    <col min="3862" max="3862" width="41" style="2" customWidth="1"/>
    <col min="3863" max="3863" width="12.7109375" style="2" customWidth="1"/>
    <col min="3864" max="3864" width="12.85546875" style="2" customWidth="1"/>
    <col min="3865" max="3865" width="10.5703125" style="2" customWidth="1"/>
    <col min="3866" max="3866" width="10.7109375" style="2" customWidth="1"/>
    <col min="3867" max="3872" width="11.42578125" style="2"/>
    <col min="3873" max="3873" width="13.7109375" style="2" customWidth="1"/>
    <col min="3874" max="4104" width="11.42578125" style="2"/>
    <col min="4105" max="4105" width="12.5703125" style="2" customWidth="1"/>
    <col min="4106" max="4117" width="11.42578125" style="2"/>
    <col min="4118" max="4118" width="41" style="2" customWidth="1"/>
    <col min="4119" max="4119" width="12.7109375" style="2" customWidth="1"/>
    <col min="4120" max="4120" width="12.85546875" style="2" customWidth="1"/>
    <col min="4121" max="4121" width="10.5703125" style="2" customWidth="1"/>
    <col min="4122" max="4122" width="10.7109375" style="2" customWidth="1"/>
    <col min="4123" max="4128" width="11.42578125" style="2"/>
    <col min="4129" max="4129" width="13.7109375" style="2" customWidth="1"/>
    <col min="4130" max="4360" width="11.42578125" style="2"/>
    <col min="4361" max="4361" width="12.5703125" style="2" customWidth="1"/>
    <col min="4362" max="4373" width="11.42578125" style="2"/>
    <col min="4374" max="4374" width="41" style="2" customWidth="1"/>
    <col min="4375" max="4375" width="12.7109375" style="2" customWidth="1"/>
    <col min="4376" max="4376" width="12.85546875" style="2" customWidth="1"/>
    <col min="4377" max="4377" width="10.5703125" style="2" customWidth="1"/>
    <col min="4378" max="4378" width="10.7109375" style="2" customWidth="1"/>
    <col min="4379" max="4384" width="11.42578125" style="2"/>
    <col min="4385" max="4385" width="13.7109375" style="2" customWidth="1"/>
    <col min="4386" max="4616" width="11.42578125" style="2"/>
    <col min="4617" max="4617" width="12.5703125" style="2" customWidth="1"/>
    <col min="4618" max="4629" width="11.42578125" style="2"/>
    <col min="4630" max="4630" width="41" style="2" customWidth="1"/>
    <col min="4631" max="4631" width="12.7109375" style="2" customWidth="1"/>
    <col min="4632" max="4632" width="12.85546875" style="2" customWidth="1"/>
    <col min="4633" max="4633" width="10.5703125" style="2" customWidth="1"/>
    <col min="4634" max="4634" width="10.7109375" style="2" customWidth="1"/>
    <col min="4635" max="4640" width="11.42578125" style="2"/>
    <col min="4641" max="4641" width="13.7109375" style="2" customWidth="1"/>
    <col min="4642" max="4872" width="11.42578125" style="2"/>
    <col min="4873" max="4873" width="12.5703125" style="2" customWidth="1"/>
    <col min="4874" max="4885" width="11.42578125" style="2"/>
    <col min="4886" max="4886" width="41" style="2" customWidth="1"/>
    <col min="4887" max="4887" width="12.7109375" style="2" customWidth="1"/>
    <col min="4888" max="4888" width="12.85546875" style="2" customWidth="1"/>
    <col min="4889" max="4889" width="10.5703125" style="2" customWidth="1"/>
    <col min="4890" max="4890" width="10.7109375" style="2" customWidth="1"/>
    <col min="4891" max="4896" width="11.42578125" style="2"/>
    <col min="4897" max="4897" width="13.7109375" style="2" customWidth="1"/>
    <col min="4898" max="5128" width="11.42578125" style="2"/>
    <col min="5129" max="5129" width="12.5703125" style="2" customWidth="1"/>
    <col min="5130" max="5141" width="11.42578125" style="2"/>
    <col min="5142" max="5142" width="41" style="2" customWidth="1"/>
    <col min="5143" max="5143" width="12.7109375" style="2" customWidth="1"/>
    <col min="5144" max="5144" width="12.85546875" style="2" customWidth="1"/>
    <col min="5145" max="5145" width="10.5703125" style="2" customWidth="1"/>
    <col min="5146" max="5146" width="10.7109375" style="2" customWidth="1"/>
    <col min="5147" max="5152" width="11.42578125" style="2"/>
    <col min="5153" max="5153" width="13.7109375" style="2" customWidth="1"/>
    <col min="5154" max="5384" width="11.42578125" style="2"/>
    <col min="5385" max="5385" width="12.5703125" style="2" customWidth="1"/>
    <col min="5386" max="5397" width="11.42578125" style="2"/>
    <col min="5398" max="5398" width="41" style="2" customWidth="1"/>
    <col min="5399" max="5399" width="12.7109375" style="2" customWidth="1"/>
    <col min="5400" max="5400" width="12.85546875" style="2" customWidth="1"/>
    <col min="5401" max="5401" width="10.5703125" style="2" customWidth="1"/>
    <col min="5402" max="5402" width="10.7109375" style="2" customWidth="1"/>
    <col min="5403" max="5408" width="11.42578125" style="2"/>
    <col min="5409" max="5409" width="13.7109375" style="2" customWidth="1"/>
    <col min="5410" max="5640" width="11.42578125" style="2"/>
    <col min="5641" max="5641" width="12.5703125" style="2" customWidth="1"/>
    <col min="5642" max="5653" width="11.42578125" style="2"/>
    <col min="5654" max="5654" width="41" style="2" customWidth="1"/>
    <col min="5655" max="5655" width="12.7109375" style="2" customWidth="1"/>
    <col min="5656" max="5656" width="12.85546875" style="2" customWidth="1"/>
    <col min="5657" max="5657" width="10.5703125" style="2" customWidth="1"/>
    <col min="5658" max="5658" width="10.7109375" style="2" customWidth="1"/>
    <col min="5659" max="5664" width="11.42578125" style="2"/>
    <col min="5665" max="5665" width="13.7109375" style="2" customWidth="1"/>
    <col min="5666" max="5896" width="11.42578125" style="2"/>
    <col min="5897" max="5897" width="12.5703125" style="2" customWidth="1"/>
    <col min="5898" max="5909" width="11.42578125" style="2"/>
    <col min="5910" max="5910" width="41" style="2" customWidth="1"/>
    <col min="5911" max="5911" width="12.7109375" style="2" customWidth="1"/>
    <col min="5912" max="5912" width="12.85546875" style="2" customWidth="1"/>
    <col min="5913" max="5913" width="10.5703125" style="2" customWidth="1"/>
    <col min="5914" max="5914" width="10.7109375" style="2" customWidth="1"/>
    <col min="5915" max="5920" width="11.42578125" style="2"/>
    <col min="5921" max="5921" width="13.7109375" style="2" customWidth="1"/>
    <col min="5922" max="6152" width="11.42578125" style="2"/>
    <col min="6153" max="6153" width="12.5703125" style="2" customWidth="1"/>
    <col min="6154" max="6165" width="11.42578125" style="2"/>
    <col min="6166" max="6166" width="41" style="2" customWidth="1"/>
    <col min="6167" max="6167" width="12.7109375" style="2" customWidth="1"/>
    <col min="6168" max="6168" width="12.85546875" style="2" customWidth="1"/>
    <col min="6169" max="6169" width="10.5703125" style="2" customWidth="1"/>
    <col min="6170" max="6170" width="10.7109375" style="2" customWidth="1"/>
    <col min="6171" max="6176" width="11.42578125" style="2"/>
    <col min="6177" max="6177" width="13.7109375" style="2" customWidth="1"/>
    <col min="6178" max="6408" width="11.42578125" style="2"/>
    <col min="6409" max="6409" width="12.5703125" style="2" customWidth="1"/>
    <col min="6410" max="6421" width="11.42578125" style="2"/>
    <col min="6422" max="6422" width="41" style="2" customWidth="1"/>
    <col min="6423" max="6423" width="12.7109375" style="2" customWidth="1"/>
    <col min="6424" max="6424" width="12.85546875" style="2" customWidth="1"/>
    <col min="6425" max="6425" width="10.5703125" style="2" customWidth="1"/>
    <col min="6426" max="6426" width="10.7109375" style="2" customWidth="1"/>
    <col min="6427" max="6432" width="11.42578125" style="2"/>
    <col min="6433" max="6433" width="13.7109375" style="2" customWidth="1"/>
    <col min="6434" max="6664" width="11.42578125" style="2"/>
    <col min="6665" max="6665" width="12.5703125" style="2" customWidth="1"/>
    <col min="6666" max="6677" width="11.42578125" style="2"/>
    <col min="6678" max="6678" width="41" style="2" customWidth="1"/>
    <col min="6679" max="6679" width="12.7109375" style="2" customWidth="1"/>
    <col min="6680" max="6680" width="12.85546875" style="2" customWidth="1"/>
    <col min="6681" max="6681" width="10.5703125" style="2" customWidth="1"/>
    <col min="6682" max="6682" width="10.7109375" style="2" customWidth="1"/>
    <col min="6683" max="6688" width="11.42578125" style="2"/>
    <col min="6689" max="6689" width="13.7109375" style="2" customWidth="1"/>
    <col min="6690" max="6920" width="11.42578125" style="2"/>
    <col min="6921" max="6921" width="12.5703125" style="2" customWidth="1"/>
    <col min="6922" max="6933" width="11.42578125" style="2"/>
    <col min="6934" max="6934" width="41" style="2" customWidth="1"/>
    <col min="6935" max="6935" width="12.7109375" style="2" customWidth="1"/>
    <col min="6936" max="6936" width="12.85546875" style="2" customWidth="1"/>
    <col min="6937" max="6937" width="10.5703125" style="2" customWidth="1"/>
    <col min="6938" max="6938" width="10.7109375" style="2" customWidth="1"/>
    <col min="6939" max="6944" width="11.42578125" style="2"/>
    <col min="6945" max="6945" width="13.7109375" style="2" customWidth="1"/>
    <col min="6946" max="7176" width="11.42578125" style="2"/>
    <col min="7177" max="7177" width="12.5703125" style="2" customWidth="1"/>
    <col min="7178" max="7189" width="11.42578125" style="2"/>
    <col min="7190" max="7190" width="41" style="2" customWidth="1"/>
    <col min="7191" max="7191" width="12.7109375" style="2" customWidth="1"/>
    <col min="7192" max="7192" width="12.85546875" style="2" customWidth="1"/>
    <col min="7193" max="7193" width="10.5703125" style="2" customWidth="1"/>
    <col min="7194" max="7194" width="10.7109375" style="2" customWidth="1"/>
    <col min="7195" max="7200" width="11.42578125" style="2"/>
    <col min="7201" max="7201" width="13.7109375" style="2" customWidth="1"/>
    <col min="7202" max="7432" width="11.42578125" style="2"/>
    <col min="7433" max="7433" width="12.5703125" style="2" customWidth="1"/>
    <col min="7434" max="7445" width="11.42578125" style="2"/>
    <col min="7446" max="7446" width="41" style="2" customWidth="1"/>
    <col min="7447" max="7447" width="12.7109375" style="2" customWidth="1"/>
    <col min="7448" max="7448" width="12.85546875" style="2" customWidth="1"/>
    <col min="7449" max="7449" width="10.5703125" style="2" customWidth="1"/>
    <col min="7450" max="7450" width="10.7109375" style="2" customWidth="1"/>
    <col min="7451" max="7456" width="11.42578125" style="2"/>
    <col min="7457" max="7457" width="13.7109375" style="2" customWidth="1"/>
    <col min="7458" max="7688" width="11.42578125" style="2"/>
    <col min="7689" max="7689" width="12.5703125" style="2" customWidth="1"/>
    <col min="7690" max="7701" width="11.42578125" style="2"/>
    <col min="7702" max="7702" width="41" style="2" customWidth="1"/>
    <col min="7703" max="7703" width="12.7109375" style="2" customWidth="1"/>
    <col min="7704" max="7704" width="12.85546875" style="2" customWidth="1"/>
    <col min="7705" max="7705" width="10.5703125" style="2" customWidth="1"/>
    <col min="7706" max="7706" width="10.7109375" style="2" customWidth="1"/>
    <col min="7707" max="7712" width="11.42578125" style="2"/>
    <col min="7713" max="7713" width="13.7109375" style="2" customWidth="1"/>
    <col min="7714" max="7944" width="11.42578125" style="2"/>
    <col min="7945" max="7945" width="12.5703125" style="2" customWidth="1"/>
    <col min="7946" max="7957" width="11.42578125" style="2"/>
    <col min="7958" max="7958" width="41" style="2" customWidth="1"/>
    <col min="7959" max="7959" width="12.7109375" style="2" customWidth="1"/>
    <col min="7960" max="7960" width="12.85546875" style="2" customWidth="1"/>
    <col min="7961" max="7961" width="10.5703125" style="2" customWidth="1"/>
    <col min="7962" max="7962" width="10.7109375" style="2" customWidth="1"/>
    <col min="7963" max="7968" width="11.42578125" style="2"/>
    <col min="7969" max="7969" width="13.7109375" style="2" customWidth="1"/>
    <col min="7970" max="8200" width="11.42578125" style="2"/>
    <col min="8201" max="8201" width="12.5703125" style="2" customWidth="1"/>
    <col min="8202" max="8213" width="11.42578125" style="2"/>
    <col min="8214" max="8214" width="41" style="2" customWidth="1"/>
    <col min="8215" max="8215" width="12.7109375" style="2" customWidth="1"/>
    <col min="8216" max="8216" width="12.85546875" style="2" customWidth="1"/>
    <col min="8217" max="8217" width="10.5703125" style="2" customWidth="1"/>
    <col min="8218" max="8218" width="10.7109375" style="2" customWidth="1"/>
    <col min="8219" max="8224" width="11.42578125" style="2"/>
    <col min="8225" max="8225" width="13.7109375" style="2" customWidth="1"/>
    <col min="8226" max="8456" width="11.42578125" style="2"/>
    <col min="8457" max="8457" width="12.5703125" style="2" customWidth="1"/>
    <col min="8458" max="8469" width="11.42578125" style="2"/>
    <col min="8470" max="8470" width="41" style="2" customWidth="1"/>
    <col min="8471" max="8471" width="12.7109375" style="2" customWidth="1"/>
    <col min="8472" max="8472" width="12.85546875" style="2" customWidth="1"/>
    <col min="8473" max="8473" width="10.5703125" style="2" customWidth="1"/>
    <col min="8474" max="8474" width="10.7109375" style="2" customWidth="1"/>
    <col min="8475" max="8480" width="11.42578125" style="2"/>
    <col min="8481" max="8481" width="13.7109375" style="2" customWidth="1"/>
    <col min="8482" max="8712" width="11.42578125" style="2"/>
    <col min="8713" max="8713" width="12.5703125" style="2" customWidth="1"/>
    <col min="8714" max="8725" width="11.42578125" style="2"/>
    <col min="8726" max="8726" width="41" style="2" customWidth="1"/>
    <col min="8727" max="8727" width="12.7109375" style="2" customWidth="1"/>
    <col min="8728" max="8728" width="12.85546875" style="2" customWidth="1"/>
    <col min="8729" max="8729" width="10.5703125" style="2" customWidth="1"/>
    <col min="8730" max="8730" width="10.7109375" style="2" customWidth="1"/>
    <col min="8731" max="8736" width="11.42578125" style="2"/>
    <col min="8737" max="8737" width="13.7109375" style="2" customWidth="1"/>
    <col min="8738" max="8968" width="11.42578125" style="2"/>
    <col min="8969" max="8969" width="12.5703125" style="2" customWidth="1"/>
    <col min="8970" max="8981" width="11.42578125" style="2"/>
    <col min="8982" max="8982" width="41" style="2" customWidth="1"/>
    <col min="8983" max="8983" width="12.7109375" style="2" customWidth="1"/>
    <col min="8984" max="8984" width="12.85546875" style="2" customWidth="1"/>
    <col min="8985" max="8985" width="10.5703125" style="2" customWidth="1"/>
    <col min="8986" max="8986" width="10.7109375" style="2" customWidth="1"/>
    <col min="8987" max="8992" width="11.42578125" style="2"/>
    <col min="8993" max="8993" width="13.7109375" style="2" customWidth="1"/>
    <col min="8994" max="9224" width="11.42578125" style="2"/>
    <col min="9225" max="9225" width="12.5703125" style="2" customWidth="1"/>
    <col min="9226" max="9237" width="11.42578125" style="2"/>
    <col min="9238" max="9238" width="41" style="2" customWidth="1"/>
    <col min="9239" max="9239" width="12.7109375" style="2" customWidth="1"/>
    <col min="9240" max="9240" width="12.85546875" style="2" customWidth="1"/>
    <col min="9241" max="9241" width="10.5703125" style="2" customWidth="1"/>
    <col min="9242" max="9242" width="10.7109375" style="2" customWidth="1"/>
    <col min="9243" max="9248" width="11.42578125" style="2"/>
    <col min="9249" max="9249" width="13.7109375" style="2" customWidth="1"/>
    <col min="9250" max="9480" width="11.42578125" style="2"/>
    <col min="9481" max="9481" width="12.5703125" style="2" customWidth="1"/>
    <col min="9482" max="9493" width="11.42578125" style="2"/>
    <col min="9494" max="9494" width="41" style="2" customWidth="1"/>
    <col min="9495" max="9495" width="12.7109375" style="2" customWidth="1"/>
    <col min="9496" max="9496" width="12.85546875" style="2" customWidth="1"/>
    <col min="9497" max="9497" width="10.5703125" style="2" customWidth="1"/>
    <col min="9498" max="9498" width="10.7109375" style="2" customWidth="1"/>
    <col min="9499" max="9504" width="11.42578125" style="2"/>
    <col min="9505" max="9505" width="13.7109375" style="2" customWidth="1"/>
    <col min="9506" max="9736" width="11.42578125" style="2"/>
    <col min="9737" max="9737" width="12.5703125" style="2" customWidth="1"/>
    <col min="9738" max="9749" width="11.42578125" style="2"/>
    <col min="9750" max="9750" width="41" style="2" customWidth="1"/>
    <col min="9751" max="9751" width="12.7109375" style="2" customWidth="1"/>
    <col min="9752" max="9752" width="12.85546875" style="2" customWidth="1"/>
    <col min="9753" max="9753" width="10.5703125" style="2" customWidth="1"/>
    <col min="9754" max="9754" width="10.7109375" style="2" customWidth="1"/>
    <col min="9755" max="9760" width="11.42578125" style="2"/>
    <col min="9761" max="9761" width="13.7109375" style="2" customWidth="1"/>
    <col min="9762" max="9992" width="11.42578125" style="2"/>
    <col min="9993" max="9993" width="12.5703125" style="2" customWidth="1"/>
    <col min="9994" max="10005" width="11.42578125" style="2"/>
    <col min="10006" max="10006" width="41" style="2" customWidth="1"/>
    <col min="10007" max="10007" width="12.7109375" style="2" customWidth="1"/>
    <col min="10008" max="10008" width="12.85546875" style="2" customWidth="1"/>
    <col min="10009" max="10009" width="10.5703125" style="2" customWidth="1"/>
    <col min="10010" max="10010" width="10.7109375" style="2" customWidth="1"/>
    <col min="10011" max="10016" width="11.42578125" style="2"/>
    <col min="10017" max="10017" width="13.7109375" style="2" customWidth="1"/>
    <col min="10018" max="10248" width="11.42578125" style="2"/>
    <col min="10249" max="10249" width="12.5703125" style="2" customWidth="1"/>
    <col min="10250" max="10261" width="11.42578125" style="2"/>
    <col min="10262" max="10262" width="41" style="2" customWidth="1"/>
    <col min="10263" max="10263" width="12.7109375" style="2" customWidth="1"/>
    <col min="10264" max="10264" width="12.85546875" style="2" customWidth="1"/>
    <col min="10265" max="10265" width="10.5703125" style="2" customWidth="1"/>
    <col min="10266" max="10266" width="10.7109375" style="2" customWidth="1"/>
    <col min="10267" max="10272" width="11.42578125" style="2"/>
    <col min="10273" max="10273" width="13.7109375" style="2" customWidth="1"/>
    <col min="10274" max="10504" width="11.42578125" style="2"/>
    <col min="10505" max="10505" width="12.5703125" style="2" customWidth="1"/>
    <col min="10506" max="10517" width="11.42578125" style="2"/>
    <col min="10518" max="10518" width="41" style="2" customWidth="1"/>
    <col min="10519" max="10519" width="12.7109375" style="2" customWidth="1"/>
    <col min="10520" max="10520" width="12.85546875" style="2" customWidth="1"/>
    <col min="10521" max="10521" width="10.5703125" style="2" customWidth="1"/>
    <col min="10522" max="10522" width="10.7109375" style="2" customWidth="1"/>
    <col min="10523" max="10528" width="11.42578125" style="2"/>
    <col min="10529" max="10529" width="13.7109375" style="2" customWidth="1"/>
    <col min="10530" max="10760" width="11.42578125" style="2"/>
    <col min="10761" max="10761" width="12.5703125" style="2" customWidth="1"/>
    <col min="10762" max="10773" width="11.42578125" style="2"/>
    <col min="10774" max="10774" width="41" style="2" customWidth="1"/>
    <col min="10775" max="10775" width="12.7109375" style="2" customWidth="1"/>
    <col min="10776" max="10776" width="12.85546875" style="2" customWidth="1"/>
    <col min="10777" max="10777" width="10.5703125" style="2" customWidth="1"/>
    <col min="10778" max="10778" width="10.7109375" style="2" customWidth="1"/>
    <col min="10779" max="10784" width="11.42578125" style="2"/>
    <col min="10785" max="10785" width="13.7109375" style="2" customWidth="1"/>
    <col min="10786" max="11016" width="11.42578125" style="2"/>
    <col min="11017" max="11017" width="12.5703125" style="2" customWidth="1"/>
    <col min="11018" max="11029" width="11.42578125" style="2"/>
    <col min="11030" max="11030" width="41" style="2" customWidth="1"/>
    <col min="11031" max="11031" width="12.7109375" style="2" customWidth="1"/>
    <col min="11032" max="11032" width="12.85546875" style="2" customWidth="1"/>
    <col min="11033" max="11033" width="10.5703125" style="2" customWidth="1"/>
    <col min="11034" max="11034" width="10.7109375" style="2" customWidth="1"/>
    <col min="11035" max="11040" width="11.42578125" style="2"/>
    <col min="11041" max="11041" width="13.7109375" style="2" customWidth="1"/>
    <col min="11042" max="11272" width="11.42578125" style="2"/>
    <col min="11273" max="11273" width="12.5703125" style="2" customWidth="1"/>
    <col min="11274" max="11285" width="11.42578125" style="2"/>
    <col min="11286" max="11286" width="41" style="2" customWidth="1"/>
    <col min="11287" max="11287" width="12.7109375" style="2" customWidth="1"/>
    <col min="11288" max="11288" width="12.85546875" style="2" customWidth="1"/>
    <col min="11289" max="11289" width="10.5703125" style="2" customWidth="1"/>
    <col min="11290" max="11290" width="10.7109375" style="2" customWidth="1"/>
    <col min="11291" max="11296" width="11.42578125" style="2"/>
    <col min="11297" max="11297" width="13.7109375" style="2" customWidth="1"/>
    <col min="11298" max="11528" width="11.42578125" style="2"/>
    <col min="11529" max="11529" width="12.5703125" style="2" customWidth="1"/>
    <col min="11530" max="11541" width="11.42578125" style="2"/>
    <col min="11542" max="11542" width="41" style="2" customWidth="1"/>
    <col min="11543" max="11543" width="12.7109375" style="2" customWidth="1"/>
    <col min="11544" max="11544" width="12.85546875" style="2" customWidth="1"/>
    <col min="11545" max="11545" width="10.5703125" style="2" customWidth="1"/>
    <col min="11546" max="11546" width="10.7109375" style="2" customWidth="1"/>
    <col min="11547" max="11552" width="11.42578125" style="2"/>
    <col min="11553" max="11553" width="13.7109375" style="2" customWidth="1"/>
    <col min="11554" max="11784" width="11.42578125" style="2"/>
    <col min="11785" max="11785" width="12.5703125" style="2" customWidth="1"/>
    <col min="11786" max="11797" width="11.42578125" style="2"/>
    <col min="11798" max="11798" width="41" style="2" customWidth="1"/>
    <col min="11799" max="11799" width="12.7109375" style="2" customWidth="1"/>
    <col min="11800" max="11800" width="12.85546875" style="2" customWidth="1"/>
    <col min="11801" max="11801" width="10.5703125" style="2" customWidth="1"/>
    <col min="11802" max="11802" width="10.7109375" style="2" customWidth="1"/>
    <col min="11803" max="11808" width="11.42578125" style="2"/>
    <col min="11809" max="11809" width="13.7109375" style="2" customWidth="1"/>
    <col min="11810" max="12040" width="11.42578125" style="2"/>
    <col min="12041" max="12041" width="12.5703125" style="2" customWidth="1"/>
    <col min="12042" max="12053" width="11.42578125" style="2"/>
    <col min="12054" max="12054" width="41" style="2" customWidth="1"/>
    <col min="12055" max="12055" width="12.7109375" style="2" customWidth="1"/>
    <col min="12056" max="12056" width="12.85546875" style="2" customWidth="1"/>
    <col min="12057" max="12057" width="10.5703125" style="2" customWidth="1"/>
    <col min="12058" max="12058" width="10.7109375" style="2" customWidth="1"/>
    <col min="12059" max="12064" width="11.42578125" style="2"/>
    <col min="12065" max="12065" width="13.7109375" style="2" customWidth="1"/>
    <col min="12066" max="12296" width="11.42578125" style="2"/>
    <col min="12297" max="12297" width="12.5703125" style="2" customWidth="1"/>
    <col min="12298" max="12309" width="11.42578125" style="2"/>
    <col min="12310" max="12310" width="41" style="2" customWidth="1"/>
    <col min="12311" max="12311" width="12.7109375" style="2" customWidth="1"/>
    <col min="12312" max="12312" width="12.85546875" style="2" customWidth="1"/>
    <col min="12313" max="12313" width="10.5703125" style="2" customWidth="1"/>
    <col min="12314" max="12314" width="10.7109375" style="2" customWidth="1"/>
    <col min="12315" max="12320" width="11.42578125" style="2"/>
    <col min="12321" max="12321" width="13.7109375" style="2" customWidth="1"/>
    <col min="12322" max="12552" width="11.42578125" style="2"/>
    <col min="12553" max="12553" width="12.5703125" style="2" customWidth="1"/>
    <col min="12554" max="12565" width="11.42578125" style="2"/>
    <col min="12566" max="12566" width="41" style="2" customWidth="1"/>
    <col min="12567" max="12567" width="12.7109375" style="2" customWidth="1"/>
    <col min="12568" max="12568" width="12.85546875" style="2" customWidth="1"/>
    <col min="12569" max="12569" width="10.5703125" style="2" customWidth="1"/>
    <col min="12570" max="12570" width="10.7109375" style="2" customWidth="1"/>
    <col min="12571" max="12576" width="11.42578125" style="2"/>
    <col min="12577" max="12577" width="13.7109375" style="2" customWidth="1"/>
    <col min="12578" max="12808" width="11.42578125" style="2"/>
    <col min="12809" max="12809" width="12.5703125" style="2" customWidth="1"/>
    <col min="12810" max="12821" width="11.42578125" style="2"/>
    <col min="12822" max="12822" width="41" style="2" customWidth="1"/>
    <col min="12823" max="12823" width="12.7109375" style="2" customWidth="1"/>
    <col min="12824" max="12824" width="12.85546875" style="2" customWidth="1"/>
    <col min="12825" max="12825" width="10.5703125" style="2" customWidth="1"/>
    <col min="12826" max="12826" width="10.7109375" style="2" customWidth="1"/>
    <col min="12827" max="12832" width="11.42578125" style="2"/>
    <col min="12833" max="12833" width="13.7109375" style="2" customWidth="1"/>
    <col min="12834" max="13064" width="11.42578125" style="2"/>
    <col min="13065" max="13065" width="12.5703125" style="2" customWidth="1"/>
    <col min="13066" max="13077" width="11.42578125" style="2"/>
    <col min="13078" max="13078" width="41" style="2" customWidth="1"/>
    <col min="13079" max="13079" width="12.7109375" style="2" customWidth="1"/>
    <col min="13080" max="13080" width="12.85546875" style="2" customWidth="1"/>
    <col min="13081" max="13081" width="10.5703125" style="2" customWidth="1"/>
    <col min="13082" max="13082" width="10.7109375" style="2" customWidth="1"/>
    <col min="13083" max="13088" width="11.42578125" style="2"/>
    <col min="13089" max="13089" width="13.7109375" style="2" customWidth="1"/>
    <col min="13090" max="13320" width="11.42578125" style="2"/>
    <col min="13321" max="13321" width="12.5703125" style="2" customWidth="1"/>
    <col min="13322" max="13333" width="11.42578125" style="2"/>
    <col min="13334" max="13334" width="41" style="2" customWidth="1"/>
    <col min="13335" max="13335" width="12.7109375" style="2" customWidth="1"/>
    <col min="13336" max="13336" width="12.85546875" style="2" customWidth="1"/>
    <col min="13337" max="13337" width="10.5703125" style="2" customWidth="1"/>
    <col min="13338" max="13338" width="10.7109375" style="2" customWidth="1"/>
    <col min="13339" max="13344" width="11.42578125" style="2"/>
    <col min="13345" max="13345" width="13.7109375" style="2" customWidth="1"/>
    <col min="13346" max="13576" width="11.42578125" style="2"/>
    <col min="13577" max="13577" width="12.5703125" style="2" customWidth="1"/>
    <col min="13578" max="13589" width="11.42578125" style="2"/>
    <col min="13590" max="13590" width="41" style="2" customWidth="1"/>
    <col min="13591" max="13591" width="12.7109375" style="2" customWidth="1"/>
    <col min="13592" max="13592" width="12.85546875" style="2" customWidth="1"/>
    <col min="13593" max="13593" width="10.5703125" style="2" customWidth="1"/>
    <col min="13594" max="13594" width="10.7109375" style="2" customWidth="1"/>
    <col min="13595" max="13600" width="11.42578125" style="2"/>
    <col min="13601" max="13601" width="13.7109375" style="2" customWidth="1"/>
    <col min="13602" max="13832" width="11.42578125" style="2"/>
    <col min="13833" max="13833" width="12.5703125" style="2" customWidth="1"/>
    <col min="13834" max="13845" width="11.42578125" style="2"/>
    <col min="13846" max="13846" width="41" style="2" customWidth="1"/>
    <col min="13847" max="13847" width="12.7109375" style="2" customWidth="1"/>
    <col min="13848" max="13848" width="12.85546875" style="2" customWidth="1"/>
    <col min="13849" max="13849" width="10.5703125" style="2" customWidth="1"/>
    <col min="13850" max="13850" width="10.7109375" style="2" customWidth="1"/>
    <col min="13851" max="13856" width="11.42578125" style="2"/>
    <col min="13857" max="13857" width="13.7109375" style="2" customWidth="1"/>
    <col min="13858" max="14088" width="11.42578125" style="2"/>
    <col min="14089" max="14089" width="12.5703125" style="2" customWidth="1"/>
    <col min="14090" max="14101" width="11.42578125" style="2"/>
    <col min="14102" max="14102" width="41" style="2" customWidth="1"/>
    <col min="14103" max="14103" width="12.7109375" style="2" customWidth="1"/>
    <col min="14104" max="14104" width="12.85546875" style="2" customWidth="1"/>
    <col min="14105" max="14105" width="10.5703125" style="2" customWidth="1"/>
    <col min="14106" max="14106" width="10.7109375" style="2" customWidth="1"/>
    <col min="14107" max="14112" width="11.42578125" style="2"/>
    <col min="14113" max="14113" width="13.7109375" style="2" customWidth="1"/>
    <col min="14114" max="14344" width="11.42578125" style="2"/>
    <col min="14345" max="14345" width="12.5703125" style="2" customWidth="1"/>
    <col min="14346" max="14357" width="11.42578125" style="2"/>
    <col min="14358" max="14358" width="41" style="2" customWidth="1"/>
    <col min="14359" max="14359" width="12.7109375" style="2" customWidth="1"/>
    <col min="14360" max="14360" width="12.85546875" style="2" customWidth="1"/>
    <col min="14361" max="14361" width="10.5703125" style="2" customWidth="1"/>
    <col min="14362" max="14362" width="10.7109375" style="2" customWidth="1"/>
    <col min="14363" max="14368" width="11.42578125" style="2"/>
    <col min="14369" max="14369" width="13.7109375" style="2" customWidth="1"/>
    <col min="14370" max="14600" width="11.42578125" style="2"/>
    <col min="14601" max="14601" width="12.5703125" style="2" customWidth="1"/>
    <col min="14602" max="14613" width="11.42578125" style="2"/>
    <col min="14614" max="14614" width="41" style="2" customWidth="1"/>
    <col min="14615" max="14615" width="12.7109375" style="2" customWidth="1"/>
    <col min="14616" max="14616" width="12.85546875" style="2" customWidth="1"/>
    <col min="14617" max="14617" width="10.5703125" style="2" customWidth="1"/>
    <col min="14618" max="14618" width="10.7109375" style="2" customWidth="1"/>
    <col min="14619" max="14624" width="11.42578125" style="2"/>
    <col min="14625" max="14625" width="13.7109375" style="2" customWidth="1"/>
    <col min="14626" max="14856" width="11.42578125" style="2"/>
    <col min="14857" max="14857" width="12.5703125" style="2" customWidth="1"/>
    <col min="14858" max="14869" width="11.42578125" style="2"/>
    <col min="14870" max="14870" width="41" style="2" customWidth="1"/>
    <col min="14871" max="14871" width="12.7109375" style="2" customWidth="1"/>
    <col min="14872" max="14872" width="12.85546875" style="2" customWidth="1"/>
    <col min="14873" max="14873" width="10.5703125" style="2" customWidth="1"/>
    <col min="14874" max="14874" width="10.7109375" style="2" customWidth="1"/>
    <col min="14875" max="14880" width="11.42578125" style="2"/>
    <col min="14881" max="14881" width="13.7109375" style="2" customWidth="1"/>
    <col min="14882" max="15112" width="11.42578125" style="2"/>
    <col min="15113" max="15113" width="12.5703125" style="2" customWidth="1"/>
    <col min="15114" max="15125" width="11.42578125" style="2"/>
    <col min="15126" max="15126" width="41" style="2" customWidth="1"/>
    <col min="15127" max="15127" width="12.7109375" style="2" customWidth="1"/>
    <col min="15128" max="15128" width="12.85546875" style="2" customWidth="1"/>
    <col min="15129" max="15129" width="10.5703125" style="2" customWidth="1"/>
    <col min="15130" max="15130" width="10.7109375" style="2" customWidth="1"/>
    <col min="15131" max="15136" width="11.42578125" style="2"/>
    <col min="15137" max="15137" width="13.7109375" style="2" customWidth="1"/>
    <col min="15138" max="15368" width="11.42578125" style="2"/>
    <col min="15369" max="15369" width="12.5703125" style="2" customWidth="1"/>
    <col min="15370" max="15381" width="11.42578125" style="2"/>
    <col min="15382" max="15382" width="41" style="2" customWidth="1"/>
    <col min="15383" max="15383" width="12.7109375" style="2" customWidth="1"/>
    <col min="15384" max="15384" width="12.85546875" style="2" customWidth="1"/>
    <col min="15385" max="15385" width="10.5703125" style="2" customWidth="1"/>
    <col min="15386" max="15386" width="10.7109375" style="2" customWidth="1"/>
    <col min="15387" max="15392" width="11.42578125" style="2"/>
    <col min="15393" max="15393" width="13.7109375" style="2" customWidth="1"/>
    <col min="15394" max="15624" width="11.42578125" style="2"/>
    <col min="15625" max="15625" width="12.5703125" style="2" customWidth="1"/>
    <col min="15626" max="15637" width="11.42578125" style="2"/>
    <col min="15638" max="15638" width="41" style="2" customWidth="1"/>
    <col min="15639" max="15639" width="12.7109375" style="2" customWidth="1"/>
    <col min="15640" max="15640" width="12.85546875" style="2" customWidth="1"/>
    <col min="15641" max="15641" width="10.5703125" style="2" customWidth="1"/>
    <col min="15642" max="15642" width="10.7109375" style="2" customWidth="1"/>
    <col min="15643" max="15648" width="11.42578125" style="2"/>
    <col min="15649" max="15649" width="13.7109375" style="2" customWidth="1"/>
    <col min="15650" max="15880" width="11.42578125" style="2"/>
    <col min="15881" max="15881" width="12.5703125" style="2" customWidth="1"/>
    <col min="15882" max="15893" width="11.42578125" style="2"/>
    <col min="15894" max="15894" width="41" style="2" customWidth="1"/>
    <col min="15895" max="15895" width="12.7109375" style="2" customWidth="1"/>
    <col min="15896" max="15896" width="12.85546875" style="2" customWidth="1"/>
    <col min="15897" max="15897" width="10.5703125" style="2" customWidth="1"/>
    <col min="15898" max="15898" width="10.7109375" style="2" customWidth="1"/>
    <col min="15899" max="15904" width="11.42578125" style="2"/>
    <col min="15905" max="15905" width="13.7109375" style="2" customWidth="1"/>
    <col min="15906" max="16136" width="11.42578125" style="2"/>
    <col min="16137" max="16137" width="12.5703125" style="2" customWidth="1"/>
    <col min="16138" max="16149" width="11.42578125" style="2"/>
    <col min="16150" max="16150" width="41" style="2" customWidth="1"/>
    <col min="16151" max="16151" width="12.7109375" style="2" customWidth="1"/>
    <col min="16152" max="16152" width="12.85546875" style="2" customWidth="1"/>
    <col min="16153" max="16153" width="10.5703125" style="2" customWidth="1"/>
    <col min="16154" max="16154" width="10.7109375" style="2" customWidth="1"/>
    <col min="16155" max="16160" width="11.42578125" style="2"/>
    <col min="16161" max="16161" width="13.7109375" style="2" customWidth="1"/>
    <col min="16162" max="16384" width="11.42578125" style="2"/>
  </cols>
  <sheetData>
    <row r="1" spans="21:21" ht="25.5" customHeight="1" x14ac:dyDescent="0.25"/>
    <row r="2" spans="21:21" ht="25.5" customHeight="1" x14ac:dyDescent="0.25"/>
    <row r="3" spans="21:21" x14ac:dyDescent="0.25">
      <c r="U3" s="133"/>
    </row>
    <row r="4" spans="21:21" x14ac:dyDescent="0.25">
      <c r="U4" s="133"/>
    </row>
    <row r="5" spans="21:21" x14ac:dyDescent="0.25">
      <c r="U5" s="133"/>
    </row>
    <row r="8" spans="21:21" ht="25.5" customHeight="1" x14ac:dyDescent="0.25"/>
    <row r="9" spans="21:21" ht="25.5" customHeight="1" x14ac:dyDescent="0.25"/>
    <row r="11" spans="21:21" x14ac:dyDescent="0.25">
      <c r="U11" s="133"/>
    </row>
    <row r="12" spans="21:21" x14ac:dyDescent="0.25">
      <c r="U12" s="133"/>
    </row>
    <row r="15" spans="21:21" x14ac:dyDescent="0.25">
      <c r="U15" s="133"/>
    </row>
    <row r="16" spans="21:21" x14ac:dyDescent="0.25">
      <c r="U16" s="133"/>
    </row>
    <row r="17" spans="2:21" x14ac:dyDescent="0.25">
      <c r="U17" s="133"/>
    </row>
    <row r="19" spans="2:21" x14ac:dyDescent="0.25">
      <c r="U19" s="133"/>
    </row>
    <row r="20" spans="2:21" x14ac:dyDescent="0.25">
      <c r="U20" s="133"/>
    </row>
    <row r="21" spans="2:21" x14ac:dyDescent="0.25">
      <c r="U21" s="133"/>
    </row>
    <row r="23" spans="2:21" x14ac:dyDescent="0.25">
      <c r="U23" s="133"/>
    </row>
    <row r="24" spans="2:21" ht="16.5" customHeight="1" x14ac:dyDescent="0.25">
      <c r="U24" s="133"/>
    </row>
    <row r="25" spans="2:21" x14ac:dyDescent="0.25">
      <c r="U25" s="133"/>
    </row>
    <row r="26" spans="2:21" ht="15" customHeight="1" x14ac:dyDescent="0.25"/>
    <row r="27" spans="2:21" ht="30" customHeight="1" x14ac:dyDescent="0.25">
      <c r="I27" s="62" t="s">
        <v>60</v>
      </c>
    </row>
    <row r="28" spans="2:21" x14ac:dyDescent="0.25">
      <c r="B28" s="12"/>
      <c r="C28" s="12"/>
      <c r="D28" s="12"/>
      <c r="E28" s="12"/>
      <c r="F28" s="12"/>
      <c r="G28" s="12"/>
      <c r="L28" s="12"/>
    </row>
    <row r="29" spans="2:21" x14ac:dyDescent="0.25">
      <c r="H29" s="12"/>
      <c r="I29" s="12"/>
      <c r="J29" s="12"/>
      <c r="K29" s="12"/>
    </row>
  </sheetData>
  <hyperlinks>
    <hyperlink ref="I27" location="'IO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5" max="1048575" man="1"/>
  </colBreaks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tabColor rgb="FF000099"/>
    <pageSetUpPr autoPageBreaks="0" fitToPage="1"/>
  </sheetPr>
  <dimension ref="B1:L51"/>
  <sheetViews>
    <sheetView showGridLines="0" showRowColHeaders="0" showOutlineSymbols="0" topLeftCell="A22" zoomScaleNormal="100" workbookViewId="0">
      <selection activeCell="B1" sqref="B1"/>
    </sheetView>
  </sheetViews>
  <sheetFormatPr baseColWidth="10" defaultRowHeight="12.75" x14ac:dyDescent="0.25"/>
  <cols>
    <col min="1" max="1" width="15.7109375" style="64" customWidth="1"/>
    <col min="2" max="2" width="23.7109375" style="64" customWidth="1"/>
    <col min="3" max="4" width="11.140625" style="64" customWidth="1"/>
    <col min="5" max="5" width="10.7109375" style="64" customWidth="1"/>
    <col min="6" max="6" width="11.42578125" style="64"/>
    <col min="7" max="7" width="23.7109375" style="64" customWidth="1"/>
    <col min="8" max="9" width="11.140625" style="64" customWidth="1"/>
    <col min="10" max="11" width="10.7109375" style="64" customWidth="1"/>
    <col min="12" max="253" width="11.42578125" style="64"/>
    <col min="254" max="254" width="36.7109375" style="64" customWidth="1"/>
    <col min="255" max="255" width="12.7109375" style="64" customWidth="1"/>
    <col min="256" max="256" width="10.7109375" style="64" customWidth="1"/>
    <col min="257" max="257" width="12.7109375" style="64" customWidth="1"/>
    <col min="258" max="259" width="10.7109375" style="64" customWidth="1"/>
    <col min="260" max="266" width="11.42578125" style="64"/>
    <col min="267" max="267" width="13.28515625" style="64" customWidth="1"/>
    <col min="268" max="509" width="11.42578125" style="64"/>
    <col min="510" max="510" width="36.7109375" style="64" customWidth="1"/>
    <col min="511" max="511" width="12.7109375" style="64" customWidth="1"/>
    <col min="512" max="512" width="10.7109375" style="64" customWidth="1"/>
    <col min="513" max="513" width="12.7109375" style="64" customWidth="1"/>
    <col min="514" max="515" width="10.7109375" style="64" customWidth="1"/>
    <col min="516" max="522" width="11.42578125" style="64"/>
    <col min="523" max="523" width="13.28515625" style="64" customWidth="1"/>
    <col min="524" max="765" width="11.42578125" style="64"/>
    <col min="766" max="766" width="36.7109375" style="64" customWidth="1"/>
    <col min="767" max="767" width="12.7109375" style="64" customWidth="1"/>
    <col min="768" max="768" width="10.7109375" style="64" customWidth="1"/>
    <col min="769" max="769" width="12.7109375" style="64" customWidth="1"/>
    <col min="770" max="771" width="10.7109375" style="64" customWidth="1"/>
    <col min="772" max="778" width="11.42578125" style="64"/>
    <col min="779" max="779" width="13.28515625" style="64" customWidth="1"/>
    <col min="780" max="1021" width="11.42578125" style="64"/>
    <col min="1022" max="1022" width="36.7109375" style="64" customWidth="1"/>
    <col min="1023" max="1023" width="12.7109375" style="64" customWidth="1"/>
    <col min="1024" max="1024" width="10.7109375" style="64" customWidth="1"/>
    <col min="1025" max="1025" width="12.7109375" style="64" customWidth="1"/>
    <col min="1026" max="1027" width="10.7109375" style="64" customWidth="1"/>
    <col min="1028" max="1034" width="11.42578125" style="64"/>
    <col min="1035" max="1035" width="13.28515625" style="64" customWidth="1"/>
    <col min="1036" max="1277" width="11.42578125" style="64"/>
    <col min="1278" max="1278" width="36.7109375" style="64" customWidth="1"/>
    <col min="1279" max="1279" width="12.7109375" style="64" customWidth="1"/>
    <col min="1280" max="1280" width="10.7109375" style="64" customWidth="1"/>
    <col min="1281" max="1281" width="12.7109375" style="64" customWidth="1"/>
    <col min="1282" max="1283" width="10.7109375" style="64" customWidth="1"/>
    <col min="1284" max="1290" width="11.42578125" style="64"/>
    <col min="1291" max="1291" width="13.28515625" style="64" customWidth="1"/>
    <col min="1292" max="1533" width="11.42578125" style="64"/>
    <col min="1534" max="1534" width="36.7109375" style="64" customWidth="1"/>
    <col min="1535" max="1535" width="12.7109375" style="64" customWidth="1"/>
    <col min="1536" max="1536" width="10.7109375" style="64" customWidth="1"/>
    <col min="1537" max="1537" width="12.7109375" style="64" customWidth="1"/>
    <col min="1538" max="1539" width="10.7109375" style="64" customWidth="1"/>
    <col min="1540" max="1546" width="11.42578125" style="64"/>
    <col min="1547" max="1547" width="13.28515625" style="64" customWidth="1"/>
    <col min="1548" max="1789" width="11.42578125" style="64"/>
    <col min="1790" max="1790" width="36.7109375" style="64" customWidth="1"/>
    <col min="1791" max="1791" width="12.7109375" style="64" customWidth="1"/>
    <col min="1792" max="1792" width="10.7109375" style="64" customWidth="1"/>
    <col min="1793" max="1793" width="12.7109375" style="64" customWidth="1"/>
    <col min="1794" max="1795" width="10.7109375" style="64" customWidth="1"/>
    <col min="1796" max="1802" width="11.42578125" style="64"/>
    <col min="1803" max="1803" width="13.28515625" style="64" customWidth="1"/>
    <col min="1804" max="2045" width="11.42578125" style="64"/>
    <col min="2046" max="2046" width="36.7109375" style="64" customWidth="1"/>
    <col min="2047" max="2047" width="12.7109375" style="64" customWidth="1"/>
    <col min="2048" max="2048" width="10.7109375" style="64" customWidth="1"/>
    <col min="2049" max="2049" width="12.7109375" style="64" customWidth="1"/>
    <col min="2050" max="2051" width="10.7109375" style="64" customWidth="1"/>
    <col min="2052" max="2058" width="11.42578125" style="64"/>
    <col min="2059" max="2059" width="13.28515625" style="64" customWidth="1"/>
    <col min="2060" max="2301" width="11.42578125" style="64"/>
    <col min="2302" max="2302" width="36.7109375" style="64" customWidth="1"/>
    <col min="2303" max="2303" width="12.7109375" style="64" customWidth="1"/>
    <col min="2304" max="2304" width="10.7109375" style="64" customWidth="1"/>
    <col min="2305" max="2305" width="12.7109375" style="64" customWidth="1"/>
    <col min="2306" max="2307" width="10.7109375" style="64" customWidth="1"/>
    <col min="2308" max="2314" width="11.42578125" style="64"/>
    <col min="2315" max="2315" width="13.28515625" style="64" customWidth="1"/>
    <col min="2316" max="2557" width="11.42578125" style="64"/>
    <col min="2558" max="2558" width="36.7109375" style="64" customWidth="1"/>
    <col min="2559" max="2559" width="12.7109375" style="64" customWidth="1"/>
    <col min="2560" max="2560" width="10.7109375" style="64" customWidth="1"/>
    <col min="2561" max="2561" width="12.7109375" style="64" customWidth="1"/>
    <col min="2562" max="2563" width="10.7109375" style="64" customWidth="1"/>
    <col min="2564" max="2570" width="11.42578125" style="64"/>
    <col min="2571" max="2571" width="13.28515625" style="64" customWidth="1"/>
    <col min="2572" max="2813" width="11.42578125" style="64"/>
    <col min="2814" max="2814" width="36.7109375" style="64" customWidth="1"/>
    <col min="2815" max="2815" width="12.7109375" style="64" customWidth="1"/>
    <col min="2816" max="2816" width="10.7109375" style="64" customWidth="1"/>
    <col min="2817" max="2817" width="12.7109375" style="64" customWidth="1"/>
    <col min="2818" max="2819" width="10.7109375" style="64" customWidth="1"/>
    <col min="2820" max="2826" width="11.42578125" style="64"/>
    <col min="2827" max="2827" width="13.28515625" style="64" customWidth="1"/>
    <col min="2828" max="3069" width="11.42578125" style="64"/>
    <col min="3070" max="3070" width="36.7109375" style="64" customWidth="1"/>
    <col min="3071" max="3071" width="12.7109375" style="64" customWidth="1"/>
    <col min="3072" max="3072" width="10.7109375" style="64" customWidth="1"/>
    <col min="3073" max="3073" width="12.7109375" style="64" customWidth="1"/>
    <col min="3074" max="3075" width="10.7109375" style="64" customWidth="1"/>
    <col min="3076" max="3082" width="11.42578125" style="64"/>
    <col min="3083" max="3083" width="13.28515625" style="64" customWidth="1"/>
    <col min="3084" max="3325" width="11.42578125" style="64"/>
    <col min="3326" max="3326" width="36.7109375" style="64" customWidth="1"/>
    <col min="3327" max="3327" width="12.7109375" style="64" customWidth="1"/>
    <col min="3328" max="3328" width="10.7109375" style="64" customWidth="1"/>
    <col min="3329" max="3329" width="12.7109375" style="64" customWidth="1"/>
    <col min="3330" max="3331" width="10.7109375" style="64" customWidth="1"/>
    <col min="3332" max="3338" width="11.42578125" style="64"/>
    <col min="3339" max="3339" width="13.28515625" style="64" customWidth="1"/>
    <col min="3340" max="3581" width="11.42578125" style="64"/>
    <col min="3582" max="3582" width="36.7109375" style="64" customWidth="1"/>
    <col min="3583" max="3583" width="12.7109375" style="64" customWidth="1"/>
    <col min="3584" max="3584" width="10.7109375" style="64" customWidth="1"/>
    <col min="3585" max="3585" width="12.7109375" style="64" customWidth="1"/>
    <col min="3586" max="3587" width="10.7109375" style="64" customWidth="1"/>
    <col min="3588" max="3594" width="11.42578125" style="64"/>
    <col min="3595" max="3595" width="13.28515625" style="64" customWidth="1"/>
    <col min="3596" max="3837" width="11.42578125" style="64"/>
    <col min="3838" max="3838" width="36.7109375" style="64" customWidth="1"/>
    <col min="3839" max="3839" width="12.7109375" style="64" customWidth="1"/>
    <col min="3840" max="3840" width="10.7109375" style="64" customWidth="1"/>
    <col min="3841" max="3841" width="12.7109375" style="64" customWidth="1"/>
    <col min="3842" max="3843" width="10.7109375" style="64" customWidth="1"/>
    <col min="3844" max="3850" width="11.42578125" style="64"/>
    <col min="3851" max="3851" width="13.28515625" style="64" customWidth="1"/>
    <col min="3852" max="4093" width="11.42578125" style="64"/>
    <col min="4094" max="4094" width="36.7109375" style="64" customWidth="1"/>
    <col min="4095" max="4095" width="12.7109375" style="64" customWidth="1"/>
    <col min="4096" max="4096" width="10.7109375" style="64" customWidth="1"/>
    <col min="4097" max="4097" width="12.7109375" style="64" customWidth="1"/>
    <col min="4098" max="4099" width="10.7109375" style="64" customWidth="1"/>
    <col min="4100" max="4106" width="11.42578125" style="64"/>
    <col min="4107" max="4107" width="13.28515625" style="64" customWidth="1"/>
    <col min="4108" max="4349" width="11.42578125" style="64"/>
    <col min="4350" max="4350" width="36.7109375" style="64" customWidth="1"/>
    <col min="4351" max="4351" width="12.7109375" style="64" customWidth="1"/>
    <col min="4352" max="4352" width="10.7109375" style="64" customWidth="1"/>
    <col min="4353" max="4353" width="12.7109375" style="64" customWidth="1"/>
    <col min="4354" max="4355" width="10.7109375" style="64" customWidth="1"/>
    <col min="4356" max="4362" width="11.42578125" style="64"/>
    <col min="4363" max="4363" width="13.28515625" style="64" customWidth="1"/>
    <col min="4364" max="4605" width="11.42578125" style="64"/>
    <col min="4606" max="4606" width="36.7109375" style="64" customWidth="1"/>
    <col min="4607" max="4607" width="12.7109375" style="64" customWidth="1"/>
    <col min="4608" max="4608" width="10.7109375" style="64" customWidth="1"/>
    <col min="4609" max="4609" width="12.7109375" style="64" customWidth="1"/>
    <col min="4610" max="4611" width="10.7109375" style="64" customWidth="1"/>
    <col min="4612" max="4618" width="11.42578125" style="64"/>
    <col min="4619" max="4619" width="13.28515625" style="64" customWidth="1"/>
    <col min="4620" max="4861" width="11.42578125" style="64"/>
    <col min="4862" max="4862" width="36.7109375" style="64" customWidth="1"/>
    <col min="4863" max="4863" width="12.7109375" style="64" customWidth="1"/>
    <col min="4864" max="4864" width="10.7109375" style="64" customWidth="1"/>
    <col min="4865" max="4865" width="12.7109375" style="64" customWidth="1"/>
    <col min="4866" max="4867" width="10.7109375" style="64" customWidth="1"/>
    <col min="4868" max="4874" width="11.42578125" style="64"/>
    <col min="4875" max="4875" width="13.28515625" style="64" customWidth="1"/>
    <col min="4876" max="5117" width="11.42578125" style="64"/>
    <col min="5118" max="5118" width="36.7109375" style="64" customWidth="1"/>
    <col min="5119" max="5119" width="12.7109375" style="64" customWidth="1"/>
    <col min="5120" max="5120" width="10.7109375" style="64" customWidth="1"/>
    <col min="5121" max="5121" width="12.7109375" style="64" customWidth="1"/>
    <col min="5122" max="5123" width="10.7109375" style="64" customWidth="1"/>
    <col min="5124" max="5130" width="11.42578125" style="64"/>
    <col min="5131" max="5131" width="13.28515625" style="64" customWidth="1"/>
    <col min="5132" max="5373" width="11.42578125" style="64"/>
    <col min="5374" max="5374" width="36.7109375" style="64" customWidth="1"/>
    <col min="5375" max="5375" width="12.7109375" style="64" customWidth="1"/>
    <col min="5376" max="5376" width="10.7109375" style="64" customWidth="1"/>
    <col min="5377" max="5377" width="12.7109375" style="64" customWidth="1"/>
    <col min="5378" max="5379" width="10.7109375" style="64" customWidth="1"/>
    <col min="5380" max="5386" width="11.42578125" style="64"/>
    <col min="5387" max="5387" width="13.28515625" style="64" customWidth="1"/>
    <col min="5388" max="5629" width="11.42578125" style="64"/>
    <col min="5630" max="5630" width="36.7109375" style="64" customWidth="1"/>
    <col min="5631" max="5631" width="12.7109375" style="64" customWidth="1"/>
    <col min="5632" max="5632" width="10.7109375" style="64" customWidth="1"/>
    <col min="5633" max="5633" width="12.7109375" style="64" customWidth="1"/>
    <col min="5634" max="5635" width="10.7109375" style="64" customWidth="1"/>
    <col min="5636" max="5642" width="11.42578125" style="64"/>
    <col min="5643" max="5643" width="13.28515625" style="64" customWidth="1"/>
    <col min="5644" max="5885" width="11.42578125" style="64"/>
    <col min="5886" max="5886" width="36.7109375" style="64" customWidth="1"/>
    <col min="5887" max="5887" width="12.7109375" style="64" customWidth="1"/>
    <col min="5888" max="5888" width="10.7109375" style="64" customWidth="1"/>
    <col min="5889" max="5889" width="12.7109375" style="64" customWidth="1"/>
    <col min="5890" max="5891" width="10.7109375" style="64" customWidth="1"/>
    <col min="5892" max="5898" width="11.42578125" style="64"/>
    <col min="5899" max="5899" width="13.28515625" style="64" customWidth="1"/>
    <col min="5900" max="6141" width="11.42578125" style="64"/>
    <col min="6142" max="6142" width="36.7109375" style="64" customWidth="1"/>
    <col min="6143" max="6143" width="12.7109375" style="64" customWidth="1"/>
    <col min="6144" max="6144" width="10.7109375" style="64" customWidth="1"/>
    <col min="6145" max="6145" width="12.7109375" style="64" customWidth="1"/>
    <col min="6146" max="6147" width="10.7109375" style="64" customWidth="1"/>
    <col min="6148" max="6154" width="11.42578125" style="64"/>
    <col min="6155" max="6155" width="13.28515625" style="64" customWidth="1"/>
    <col min="6156" max="6397" width="11.42578125" style="64"/>
    <col min="6398" max="6398" width="36.7109375" style="64" customWidth="1"/>
    <col min="6399" max="6399" width="12.7109375" style="64" customWidth="1"/>
    <col min="6400" max="6400" width="10.7109375" style="64" customWidth="1"/>
    <col min="6401" max="6401" width="12.7109375" style="64" customWidth="1"/>
    <col min="6402" max="6403" width="10.7109375" style="64" customWidth="1"/>
    <col min="6404" max="6410" width="11.42578125" style="64"/>
    <col min="6411" max="6411" width="13.28515625" style="64" customWidth="1"/>
    <col min="6412" max="6653" width="11.42578125" style="64"/>
    <col min="6654" max="6654" width="36.7109375" style="64" customWidth="1"/>
    <col min="6655" max="6655" width="12.7109375" style="64" customWidth="1"/>
    <col min="6656" max="6656" width="10.7109375" style="64" customWidth="1"/>
    <col min="6657" max="6657" width="12.7109375" style="64" customWidth="1"/>
    <col min="6658" max="6659" width="10.7109375" style="64" customWidth="1"/>
    <col min="6660" max="6666" width="11.42578125" style="64"/>
    <col min="6667" max="6667" width="13.28515625" style="64" customWidth="1"/>
    <col min="6668" max="6909" width="11.42578125" style="64"/>
    <col min="6910" max="6910" width="36.7109375" style="64" customWidth="1"/>
    <col min="6911" max="6911" width="12.7109375" style="64" customWidth="1"/>
    <col min="6912" max="6912" width="10.7109375" style="64" customWidth="1"/>
    <col min="6913" max="6913" width="12.7109375" style="64" customWidth="1"/>
    <col min="6914" max="6915" width="10.7109375" style="64" customWidth="1"/>
    <col min="6916" max="6922" width="11.42578125" style="64"/>
    <col min="6923" max="6923" width="13.28515625" style="64" customWidth="1"/>
    <col min="6924" max="7165" width="11.42578125" style="64"/>
    <col min="7166" max="7166" width="36.7109375" style="64" customWidth="1"/>
    <col min="7167" max="7167" width="12.7109375" style="64" customWidth="1"/>
    <col min="7168" max="7168" width="10.7109375" style="64" customWidth="1"/>
    <col min="7169" max="7169" width="12.7109375" style="64" customWidth="1"/>
    <col min="7170" max="7171" width="10.7109375" style="64" customWidth="1"/>
    <col min="7172" max="7178" width="11.42578125" style="64"/>
    <col min="7179" max="7179" width="13.28515625" style="64" customWidth="1"/>
    <col min="7180" max="7421" width="11.42578125" style="64"/>
    <col min="7422" max="7422" width="36.7109375" style="64" customWidth="1"/>
    <col min="7423" max="7423" width="12.7109375" style="64" customWidth="1"/>
    <col min="7424" max="7424" width="10.7109375" style="64" customWidth="1"/>
    <col min="7425" max="7425" width="12.7109375" style="64" customWidth="1"/>
    <col min="7426" max="7427" width="10.7109375" style="64" customWidth="1"/>
    <col min="7428" max="7434" width="11.42578125" style="64"/>
    <col min="7435" max="7435" width="13.28515625" style="64" customWidth="1"/>
    <col min="7436" max="7677" width="11.42578125" style="64"/>
    <col min="7678" max="7678" width="36.7109375" style="64" customWidth="1"/>
    <col min="7679" max="7679" width="12.7109375" style="64" customWidth="1"/>
    <col min="7680" max="7680" width="10.7109375" style="64" customWidth="1"/>
    <col min="7681" max="7681" width="12.7109375" style="64" customWidth="1"/>
    <col min="7682" max="7683" width="10.7109375" style="64" customWidth="1"/>
    <col min="7684" max="7690" width="11.42578125" style="64"/>
    <col min="7691" max="7691" width="13.28515625" style="64" customWidth="1"/>
    <col min="7692" max="7933" width="11.42578125" style="64"/>
    <col min="7934" max="7934" width="36.7109375" style="64" customWidth="1"/>
    <col min="7935" max="7935" width="12.7109375" style="64" customWidth="1"/>
    <col min="7936" max="7936" width="10.7109375" style="64" customWidth="1"/>
    <col min="7937" max="7937" width="12.7109375" style="64" customWidth="1"/>
    <col min="7938" max="7939" width="10.7109375" style="64" customWidth="1"/>
    <col min="7940" max="7946" width="11.42578125" style="64"/>
    <col min="7947" max="7947" width="13.28515625" style="64" customWidth="1"/>
    <col min="7948" max="8189" width="11.42578125" style="64"/>
    <col min="8190" max="8190" width="36.7109375" style="64" customWidth="1"/>
    <col min="8191" max="8191" width="12.7109375" style="64" customWidth="1"/>
    <col min="8192" max="8192" width="10.7109375" style="64" customWidth="1"/>
    <col min="8193" max="8193" width="12.7109375" style="64" customWidth="1"/>
    <col min="8194" max="8195" width="10.7109375" style="64" customWidth="1"/>
    <col min="8196" max="8202" width="11.42578125" style="64"/>
    <col min="8203" max="8203" width="13.28515625" style="64" customWidth="1"/>
    <col min="8204" max="8445" width="11.42578125" style="64"/>
    <col min="8446" max="8446" width="36.7109375" style="64" customWidth="1"/>
    <col min="8447" max="8447" width="12.7109375" style="64" customWidth="1"/>
    <col min="8448" max="8448" width="10.7109375" style="64" customWidth="1"/>
    <col min="8449" max="8449" width="12.7109375" style="64" customWidth="1"/>
    <col min="8450" max="8451" width="10.7109375" style="64" customWidth="1"/>
    <col min="8452" max="8458" width="11.42578125" style="64"/>
    <col min="8459" max="8459" width="13.28515625" style="64" customWidth="1"/>
    <col min="8460" max="8701" width="11.42578125" style="64"/>
    <col min="8702" max="8702" width="36.7109375" style="64" customWidth="1"/>
    <col min="8703" max="8703" width="12.7109375" style="64" customWidth="1"/>
    <col min="8704" max="8704" width="10.7109375" style="64" customWidth="1"/>
    <col min="8705" max="8705" width="12.7109375" style="64" customWidth="1"/>
    <col min="8706" max="8707" width="10.7109375" style="64" customWidth="1"/>
    <col min="8708" max="8714" width="11.42578125" style="64"/>
    <col min="8715" max="8715" width="13.28515625" style="64" customWidth="1"/>
    <col min="8716" max="8957" width="11.42578125" style="64"/>
    <col min="8958" max="8958" width="36.7109375" style="64" customWidth="1"/>
    <col min="8959" max="8959" width="12.7109375" style="64" customWidth="1"/>
    <col min="8960" max="8960" width="10.7109375" style="64" customWidth="1"/>
    <col min="8961" max="8961" width="12.7109375" style="64" customWidth="1"/>
    <col min="8962" max="8963" width="10.7109375" style="64" customWidth="1"/>
    <col min="8964" max="8970" width="11.42578125" style="64"/>
    <col min="8971" max="8971" width="13.28515625" style="64" customWidth="1"/>
    <col min="8972" max="9213" width="11.42578125" style="64"/>
    <col min="9214" max="9214" width="36.7109375" style="64" customWidth="1"/>
    <col min="9215" max="9215" width="12.7109375" style="64" customWidth="1"/>
    <col min="9216" max="9216" width="10.7109375" style="64" customWidth="1"/>
    <col min="9217" max="9217" width="12.7109375" style="64" customWidth="1"/>
    <col min="9218" max="9219" width="10.7109375" style="64" customWidth="1"/>
    <col min="9220" max="9226" width="11.42578125" style="64"/>
    <col min="9227" max="9227" width="13.28515625" style="64" customWidth="1"/>
    <col min="9228" max="9469" width="11.42578125" style="64"/>
    <col min="9470" max="9470" width="36.7109375" style="64" customWidth="1"/>
    <col min="9471" max="9471" width="12.7109375" style="64" customWidth="1"/>
    <col min="9472" max="9472" width="10.7109375" style="64" customWidth="1"/>
    <col min="9473" max="9473" width="12.7109375" style="64" customWidth="1"/>
    <col min="9474" max="9475" width="10.7109375" style="64" customWidth="1"/>
    <col min="9476" max="9482" width="11.42578125" style="64"/>
    <col min="9483" max="9483" width="13.28515625" style="64" customWidth="1"/>
    <col min="9484" max="9725" width="11.42578125" style="64"/>
    <col min="9726" max="9726" width="36.7109375" style="64" customWidth="1"/>
    <col min="9727" max="9727" width="12.7109375" style="64" customWidth="1"/>
    <col min="9728" max="9728" width="10.7109375" style="64" customWidth="1"/>
    <col min="9729" max="9729" width="12.7109375" style="64" customWidth="1"/>
    <col min="9730" max="9731" width="10.7109375" style="64" customWidth="1"/>
    <col min="9732" max="9738" width="11.42578125" style="64"/>
    <col min="9739" max="9739" width="13.28515625" style="64" customWidth="1"/>
    <col min="9740" max="9981" width="11.42578125" style="64"/>
    <col min="9982" max="9982" width="36.7109375" style="64" customWidth="1"/>
    <col min="9983" max="9983" width="12.7109375" style="64" customWidth="1"/>
    <col min="9984" max="9984" width="10.7109375" style="64" customWidth="1"/>
    <col min="9985" max="9985" width="12.7109375" style="64" customWidth="1"/>
    <col min="9986" max="9987" width="10.7109375" style="64" customWidth="1"/>
    <col min="9988" max="9994" width="11.42578125" style="64"/>
    <col min="9995" max="9995" width="13.28515625" style="64" customWidth="1"/>
    <col min="9996" max="10237" width="11.42578125" style="64"/>
    <col min="10238" max="10238" width="36.7109375" style="64" customWidth="1"/>
    <col min="10239" max="10239" width="12.7109375" style="64" customWidth="1"/>
    <col min="10240" max="10240" width="10.7109375" style="64" customWidth="1"/>
    <col min="10241" max="10241" width="12.7109375" style="64" customWidth="1"/>
    <col min="10242" max="10243" width="10.7109375" style="64" customWidth="1"/>
    <col min="10244" max="10250" width="11.42578125" style="64"/>
    <col min="10251" max="10251" width="13.28515625" style="64" customWidth="1"/>
    <col min="10252" max="10493" width="11.42578125" style="64"/>
    <col min="10494" max="10494" width="36.7109375" style="64" customWidth="1"/>
    <col min="10495" max="10495" width="12.7109375" style="64" customWidth="1"/>
    <col min="10496" max="10496" width="10.7109375" style="64" customWidth="1"/>
    <col min="10497" max="10497" width="12.7109375" style="64" customWidth="1"/>
    <col min="10498" max="10499" width="10.7109375" style="64" customWidth="1"/>
    <col min="10500" max="10506" width="11.42578125" style="64"/>
    <col min="10507" max="10507" width="13.28515625" style="64" customWidth="1"/>
    <col min="10508" max="10749" width="11.42578125" style="64"/>
    <col min="10750" max="10750" width="36.7109375" style="64" customWidth="1"/>
    <col min="10751" max="10751" width="12.7109375" style="64" customWidth="1"/>
    <col min="10752" max="10752" width="10.7109375" style="64" customWidth="1"/>
    <col min="10753" max="10753" width="12.7109375" style="64" customWidth="1"/>
    <col min="10754" max="10755" width="10.7109375" style="64" customWidth="1"/>
    <col min="10756" max="10762" width="11.42578125" style="64"/>
    <col min="10763" max="10763" width="13.28515625" style="64" customWidth="1"/>
    <col min="10764" max="11005" width="11.42578125" style="64"/>
    <col min="11006" max="11006" width="36.7109375" style="64" customWidth="1"/>
    <col min="11007" max="11007" width="12.7109375" style="64" customWidth="1"/>
    <col min="11008" max="11008" width="10.7109375" style="64" customWidth="1"/>
    <col min="11009" max="11009" width="12.7109375" style="64" customWidth="1"/>
    <col min="11010" max="11011" width="10.7109375" style="64" customWidth="1"/>
    <col min="11012" max="11018" width="11.42578125" style="64"/>
    <col min="11019" max="11019" width="13.28515625" style="64" customWidth="1"/>
    <col min="11020" max="11261" width="11.42578125" style="64"/>
    <col min="11262" max="11262" width="36.7109375" style="64" customWidth="1"/>
    <col min="11263" max="11263" width="12.7109375" style="64" customWidth="1"/>
    <col min="11264" max="11264" width="10.7109375" style="64" customWidth="1"/>
    <col min="11265" max="11265" width="12.7109375" style="64" customWidth="1"/>
    <col min="11266" max="11267" width="10.7109375" style="64" customWidth="1"/>
    <col min="11268" max="11274" width="11.42578125" style="64"/>
    <col min="11275" max="11275" width="13.28515625" style="64" customWidth="1"/>
    <col min="11276" max="11517" width="11.42578125" style="64"/>
    <col min="11518" max="11518" width="36.7109375" style="64" customWidth="1"/>
    <col min="11519" max="11519" width="12.7109375" style="64" customWidth="1"/>
    <col min="11520" max="11520" width="10.7109375" style="64" customWidth="1"/>
    <col min="11521" max="11521" width="12.7109375" style="64" customWidth="1"/>
    <col min="11522" max="11523" width="10.7109375" style="64" customWidth="1"/>
    <col min="11524" max="11530" width="11.42578125" style="64"/>
    <col min="11531" max="11531" width="13.28515625" style="64" customWidth="1"/>
    <col min="11532" max="11773" width="11.42578125" style="64"/>
    <col min="11774" max="11774" width="36.7109375" style="64" customWidth="1"/>
    <col min="11775" max="11775" width="12.7109375" style="64" customWidth="1"/>
    <col min="11776" max="11776" width="10.7109375" style="64" customWidth="1"/>
    <col min="11777" max="11777" width="12.7109375" style="64" customWidth="1"/>
    <col min="11778" max="11779" width="10.7109375" style="64" customWidth="1"/>
    <col min="11780" max="11786" width="11.42578125" style="64"/>
    <col min="11787" max="11787" width="13.28515625" style="64" customWidth="1"/>
    <col min="11788" max="12029" width="11.42578125" style="64"/>
    <col min="12030" max="12030" width="36.7109375" style="64" customWidth="1"/>
    <col min="12031" max="12031" width="12.7109375" style="64" customWidth="1"/>
    <col min="12032" max="12032" width="10.7109375" style="64" customWidth="1"/>
    <col min="12033" max="12033" width="12.7109375" style="64" customWidth="1"/>
    <col min="12034" max="12035" width="10.7109375" style="64" customWidth="1"/>
    <col min="12036" max="12042" width="11.42578125" style="64"/>
    <col min="12043" max="12043" width="13.28515625" style="64" customWidth="1"/>
    <col min="12044" max="12285" width="11.42578125" style="64"/>
    <col min="12286" max="12286" width="36.7109375" style="64" customWidth="1"/>
    <col min="12287" max="12287" width="12.7109375" style="64" customWidth="1"/>
    <col min="12288" max="12288" width="10.7109375" style="64" customWidth="1"/>
    <col min="12289" max="12289" width="12.7109375" style="64" customWidth="1"/>
    <col min="12290" max="12291" width="10.7109375" style="64" customWidth="1"/>
    <col min="12292" max="12298" width="11.42578125" style="64"/>
    <col min="12299" max="12299" width="13.28515625" style="64" customWidth="1"/>
    <col min="12300" max="12541" width="11.42578125" style="64"/>
    <col min="12542" max="12542" width="36.7109375" style="64" customWidth="1"/>
    <col min="12543" max="12543" width="12.7109375" style="64" customWidth="1"/>
    <col min="12544" max="12544" width="10.7109375" style="64" customWidth="1"/>
    <col min="12545" max="12545" width="12.7109375" style="64" customWidth="1"/>
    <col min="12546" max="12547" width="10.7109375" style="64" customWidth="1"/>
    <col min="12548" max="12554" width="11.42578125" style="64"/>
    <col min="12555" max="12555" width="13.28515625" style="64" customWidth="1"/>
    <col min="12556" max="12797" width="11.42578125" style="64"/>
    <col min="12798" max="12798" width="36.7109375" style="64" customWidth="1"/>
    <col min="12799" max="12799" width="12.7109375" style="64" customWidth="1"/>
    <col min="12800" max="12800" width="10.7109375" style="64" customWidth="1"/>
    <col min="12801" max="12801" width="12.7109375" style="64" customWidth="1"/>
    <col min="12802" max="12803" width="10.7109375" style="64" customWidth="1"/>
    <col min="12804" max="12810" width="11.42578125" style="64"/>
    <col min="12811" max="12811" width="13.28515625" style="64" customWidth="1"/>
    <col min="12812" max="13053" width="11.42578125" style="64"/>
    <col min="13054" max="13054" width="36.7109375" style="64" customWidth="1"/>
    <col min="13055" max="13055" width="12.7109375" style="64" customWidth="1"/>
    <col min="13056" max="13056" width="10.7109375" style="64" customWidth="1"/>
    <col min="13057" max="13057" width="12.7109375" style="64" customWidth="1"/>
    <col min="13058" max="13059" width="10.7109375" style="64" customWidth="1"/>
    <col min="13060" max="13066" width="11.42578125" style="64"/>
    <col min="13067" max="13067" width="13.28515625" style="64" customWidth="1"/>
    <col min="13068" max="13309" width="11.42578125" style="64"/>
    <col min="13310" max="13310" width="36.7109375" style="64" customWidth="1"/>
    <col min="13311" max="13311" width="12.7109375" style="64" customWidth="1"/>
    <col min="13312" max="13312" width="10.7109375" style="64" customWidth="1"/>
    <col min="13313" max="13313" width="12.7109375" style="64" customWidth="1"/>
    <col min="13314" max="13315" width="10.7109375" style="64" customWidth="1"/>
    <col min="13316" max="13322" width="11.42578125" style="64"/>
    <col min="13323" max="13323" width="13.28515625" style="64" customWidth="1"/>
    <col min="13324" max="13565" width="11.42578125" style="64"/>
    <col min="13566" max="13566" width="36.7109375" style="64" customWidth="1"/>
    <col min="13567" max="13567" width="12.7109375" style="64" customWidth="1"/>
    <col min="13568" max="13568" width="10.7109375" style="64" customWidth="1"/>
    <col min="13569" max="13569" width="12.7109375" style="64" customWidth="1"/>
    <col min="13570" max="13571" width="10.7109375" style="64" customWidth="1"/>
    <col min="13572" max="13578" width="11.42578125" style="64"/>
    <col min="13579" max="13579" width="13.28515625" style="64" customWidth="1"/>
    <col min="13580" max="13821" width="11.42578125" style="64"/>
    <col min="13822" max="13822" width="36.7109375" style="64" customWidth="1"/>
    <col min="13823" max="13823" width="12.7109375" style="64" customWidth="1"/>
    <col min="13824" max="13824" width="10.7109375" style="64" customWidth="1"/>
    <col min="13825" max="13825" width="12.7109375" style="64" customWidth="1"/>
    <col min="13826" max="13827" width="10.7109375" style="64" customWidth="1"/>
    <col min="13828" max="13834" width="11.42578125" style="64"/>
    <col min="13835" max="13835" width="13.28515625" style="64" customWidth="1"/>
    <col min="13836" max="14077" width="11.42578125" style="64"/>
    <col min="14078" max="14078" width="36.7109375" style="64" customWidth="1"/>
    <col min="14079" max="14079" width="12.7109375" style="64" customWidth="1"/>
    <col min="14080" max="14080" width="10.7109375" style="64" customWidth="1"/>
    <col min="14081" max="14081" width="12.7109375" style="64" customWidth="1"/>
    <col min="14082" max="14083" width="10.7109375" style="64" customWidth="1"/>
    <col min="14084" max="14090" width="11.42578125" style="64"/>
    <col min="14091" max="14091" width="13.28515625" style="64" customWidth="1"/>
    <col min="14092" max="14333" width="11.42578125" style="64"/>
    <col min="14334" max="14334" width="36.7109375" style="64" customWidth="1"/>
    <col min="14335" max="14335" width="12.7109375" style="64" customWidth="1"/>
    <col min="14336" max="14336" width="10.7109375" style="64" customWidth="1"/>
    <col min="14337" max="14337" width="12.7109375" style="64" customWidth="1"/>
    <col min="14338" max="14339" width="10.7109375" style="64" customWidth="1"/>
    <col min="14340" max="14346" width="11.42578125" style="64"/>
    <col min="14347" max="14347" width="13.28515625" style="64" customWidth="1"/>
    <col min="14348" max="14589" width="11.42578125" style="64"/>
    <col min="14590" max="14590" width="36.7109375" style="64" customWidth="1"/>
    <col min="14591" max="14591" width="12.7109375" style="64" customWidth="1"/>
    <col min="14592" max="14592" width="10.7109375" style="64" customWidth="1"/>
    <col min="14593" max="14593" width="12.7109375" style="64" customWidth="1"/>
    <col min="14594" max="14595" width="10.7109375" style="64" customWidth="1"/>
    <col min="14596" max="14602" width="11.42578125" style="64"/>
    <col min="14603" max="14603" width="13.28515625" style="64" customWidth="1"/>
    <col min="14604" max="14845" width="11.42578125" style="64"/>
    <col min="14846" max="14846" width="36.7109375" style="64" customWidth="1"/>
    <col min="14847" max="14847" width="12.7109375" style="64" customWidth="1"/>
    <col min="14848" max="14848" width="10.7109375" style="64" customWidth="1"/>
    <col min="14849" max="14849" width="12.7109375" style="64" customWidth="1"/>
    <col min="14850" max="14851" width="10.7109375" style="64" customWidth="1"/>
    <col min="14852" max="14858" width="11.42578125" style="64"/>
    <col min="14859" max="14859" width="13.28515625" style="64" customWidth="1"/>
    <col min="14860" max="15101" width="11.42578125" style="64"/>
    <col min="15102" max="15102" width="36.7109375" style="64" customWidth="1"/>
    <col min="15103" max="15103" width="12.7109375" style="64" customWidth="1"/>
    <col min="15104" max="15104" width="10.7109375" style="64" customWidth="1"/>
    <col min="15105" max="15105" width="12.7109375" style="64" customWidth="1"/>
    <col min="15106" max="15107" width="10.7109375" style="64" customWidth="1"/>
    <col min="15108" max="15114" width="11.42578125" style="64"/>
    <col min="15115" max="15115" width="13.28515625" style="64" customWidth="1"/>
    <col min="15116" max="15357" width="11.42578125" style="64"/>
    <col min="15358" max="15358" width="36.7109375" style="64" customWidth="1"/>
    <col min="15359" max="15359" width="12.7109375" style="64" customWidth="1"/>
    <col min="15360" max="15360" width="10.7109375" style="64" customWidth="1"/>
    <col min="15361" max="15361" width="12.7109375" style="64" customWidth="1"/>
    <col min="15362" max="15363" width="10.7109375" style="64" customWidth="1"/>
    <col min="15364" max="15370" width="11.42578125" style="64"/>
    <col min="15371" max="15371" width="13.28515625" style="64" customWidth="1"/>
    <col min="15372" max="15613" width="11.42578125" style="64"/>
    <col min="15614" max="15614" width="36.7109375" style="64" customWidth="1"/>
    <col min="15615" max="15615" width="12.7109375" style="64" customWidth="1"/>
    <col min="15616" max="15616" width="10.7109375" style="64" customWidth="1"/>
    <col min="15617" max="15617" width="12.7109375" style="64" customWidth="1"/>
    <col min="15618" max="15619" width="10.7109375" style="64" customWidth="1"/>
    <col min="15620" max="15626" width="11.42578125" style="64"/>
    <col min="15627" max="15627" width="13.28515625" style="64" customWidth="1"/>
    <col min="15628" max="15869" width="11.42578125" style="64"/>
    <col min="15870" max="15870" width="36.7109375" style="64" customWidth="1"/>
    <col min="15871" max="15871" width="12.7109375" style="64" customWidth="1"/>
    <col min="15872" max="15872" width="10.7109375" style="64" customWidth="1"/>
    <col min="15873" max="15873" width="12.7109375" style="64" customWidth="1"/>
    <col min="15874" max="15875" width="10.7109375" style="64" customWidth="1"/>
    <col min="15876" max="15882" width="11.42578125" style="64"/>
    <col min="15883" max="15883" width="13.28515625" style="64" customWidth="1"/>
    <col min="15884" max="16125" width="11.42578125" style="64"/>
    <col min="16126" max="16126" width="36.7109375" style="64" customWidth="1"/>
    <col min="16127" max="16127" width="12.7109375" style="64" customWidth="1"/>
    <col min="16128" max="16128" width="10.7109375" style="64" customWidth="1"/>
    <col min="16129" max="16129" width="12.7109375" style="64" customWidth="1"/>
    <col min="16130" max="16131" width="10.7109375" style="64" customWidth="1"/>
    <col min="16132" max="16138" width="11.42578125" style="64"/>
    <col min="16139" max="16139" width="13.28515625" style="64" customWidth="1"/>
    <col min="16140" max="16384" width="11.42578125" style="64"/>
  </cols>
  <sheetData>
    <row r="1" spans="2:10" ht="15" customHeight="1" x14ac:dyDescent="0.25">
      <c r="B1" s="63"/>
    </row>
    <row r="2" spans="2:10" ht="15" customHeight="1" x14ac:dyDescent="0.25"/>
    <row r="3" spans="2:10" ht="15" customHeight="1" x14ac:dyDescent="0.25"/>
    <row r="4" spans="2:10" ht="15" customHeight="1" x14ac:dyDescent="0.25"/>
    <row r="5" spans="2:10" ht="36" customHeight="1" x14ac:dyDescent="0.25">
      <c r="B5" s="44" t="s">
        <v>99</v>
      </c>
      <c r="C5" s="44"/>
      <c r="D5" s="44"/>
      <c r="E5" s="44"/>
      <c r="G5" s="44" t="s">
        <v>100</v>
      </c>
      <c r="H5" s="44"/>
      <c r="I5" s="44"/>
      <c r="J5" s="44"/>
    </row>
    <row r="6" spans="2:10" ht="25.5" x14ac:dyDescent="0.25">
      <c r="B6" s="66" t="s">
        <v>63</v>
      </c>
      <c r="C6" s="46" t="str">
        <f>actualizaciones!$A$3</f>
        <v>enero 2013</v>
      </c>
      <c r="D6" s="46" t="str">
        <f>actualizaciones!$A$2</f>
        <v>enero 2014</v>
      </c>
      <c r="E6" s="68" t="s">
        <v>50</v>
      </c>
      <c r="F6" s="107"/>
      <c r="G6" s="66" t="s">
        <v>63</v>
      </c>
      <c r="H6" s="46" t="str">
        <f>actualizaciones!$A$3</f>
        <v>enero 2013</v>
      </c>
      <c r="I6" s="46" t="str">
        <f>actualizaciones!$A$2</f>
        <v>enero 2014</v>
      </c>
      <c r="J6" s="68" t="s">
        <v>50</v>
      </c>
    </row>
    <row r="7" spans="2:10" ht="15" customHeight="1" x14ac:dyDescent="0.25">
      <c r="B7" s="70" t="s">
        <v>64</v>
      </c>
      <c r="C7" s="71"/>
      <c r="D7" s="71"/>
      <c r="E7" s="71"/>
      <c r="F7" s="107"/>
      <c r="G7" s="70" t="s">
        <v>64</v>
      </c>
      <c r="H7" s="71"/>
      <c r="I7" s="71"/>
      <c r="J7" s="71"/>
    </row>
    <row r="8" spans="2:10" ht="15" customHeight="1" x14ac:dyDescent="0.25">
      <c r="B8" s="72" t="s">
        <v>101</v>
      </c>
      <c r="C8" s="134">
        <v>69.710219594366777</v>
      </c>
      <c r="D8" s="134">
        <v>73.569999999999993</v>
      </c>
      <c r="E8" s="74">
        <f>D8/C8-1</f>
        <v>5.5368931959943524E-2</v>
      </c>
      <c r="F8" s="107"/>
      <c r="G8" s="72" t="s">
        <v>101</v>
      </c>
      <c r="H8" s="134">
        <v>71.478669246983131</v>
      </c>
      <c r="I8" s="134">
        <v>73.31</v>
      </c>
      <c r="J8" s="74">
        <f>I8/H8-1</f>
        <v>2.5620660993127986E-2</v>
      </c>
    </row>
    <row r="9" spans="2:10" ht="15" customHeight="1" x14ac:dyDescent="0.25">
      <c r="B9" s="70" t="s">
        <v>66</v>
      </c>
      <c r="C9" s="135"/>
      <c r="D9" s="135"/>
      <c r="E9" s="75"/>
      <c r="F9" s="107"/>
      <c r="G9" s="70" t="s">
        <v>66</v>
      </c>
      <c r="H9" s="135"/>
      <c r="I9" s="135"/>
      <c r="J9" s="75"/>
    </row>
    <row r="10" spans="2:10" ht="15" customHeight="1" x14ac:dyDescent="0.25">
      <c r="B10" s="76" t="s">
        <v>67</v>
      </c>
      <c r="C10" s="136">
        <v>80.28705497929252</v>
      </c>
      <c r="D10" s="136">
        <v>81.5</v>
      </c>
      <c r="E10" s="78">
        <f>D10/C10-1</f>
        <v>1.5107603847473561E-2</v>
      </c>
      <c r="F10" s="107"/>
      <c r="G10" s="76" t="s">
        <v>67</v>
      </c>
      <c r="H10" s="136">
        <v>83.196234075457582</v>
      </c>
      <c r="I10" s="136">
        <v>81.760000000000005</v>
      </c>
      <c r="J10" s="78">
        <f t="shared" ref="J10:J15" si="0">I10/H10-1</f>
        <v>-1.7263210185150202E-2</v>
      </c>
    </row>
    <row r="11" spans="2:10" ht="15" hidden="1" customHeight="1" x14ac:dyDescent="0.25">
      <c r="B11" s="76"/>
      <c r="C11" s="136"/>
      <c r="D11" s="136"/>
      <c r="E11" s="78"/>
      <c r="F11" s="107"/>
      <c r="G11" s="79" t="s">
        <v>68</v>
      </c>
      <c r="H11" s="137">
        <v>80.082172901145483</v>
      </c>
      <c r="I11" s="137">
        <v>85.95</v>
      </c>
      <c r="J11" s="82">
        <f t="shared" si="0"/>
        <v>7.3272575983893917E-2</v>
      </c>
    </row>
    <row r="12" spans="2:10" ht="15" hidden="1" customHeight="1" x14ac:dyDescent="0.25">
      <c r="B12" s="76"/>
      <c r="C12" s="136"/>
      <c r="D12" s="136"/>
      <c r="E12" s="78"/>
      <c r="F12" s="107"/>
      <c r="G12" s="79" t="s">
        <v>69</v>
      </c>
      <c r="H12" s="137">
        <v>89.038777377982271</v>
      </c>
      <c r="I12" s="137">
        <v>86.12</v>
      </c>
      <c r="J12" s="82">
        <f t="shared" si="0"/>
        <v>-3.2780968741199623E-2</v>
      </c>
    </row>
    <row r="13" spans="2:10" ht="15" customHeight="1" x14ac:dyDescent="0.25">
      <c r="B13" s="79" t="s">
        <v>68</v>
      </c>
      <c r="C13" s="137">
        <v>72.220859397358851</v>
      </c>
      <c r="D13" s="137">
        <v>75.08</v>
      </c>
      <c r="E13" s="82">
        <f>D13/C13-1</f>
        <v>3.9588847688867501E-2</v>
      </c>
      <c r="F13" s="107"/>
      <c r="G13" s="79" t="s">
        <v>102</v>
      </c>
      <c r="H13" s="137">
        <v>87.299065821806579</v>
      </c>
      <c r="I13" s="137">
        <v>86.102390931767658</v>
      </c>
      <c r="J13" s="82">
        <f t="shared" si="0"/>
        <v>-1.3707762835418524E-2</v>
      </c>
    </row>
    <row r="14" spans="2:10" ht="15" customHeight="1" x14ac:dyDescent="0.25">
      <c r="B14" s="79" t="s">
        <v>69</v>
      </c>
      <c r="C14" s="137">
        <v>85.625215943713286</v>
      </c>
      <c r="D14" s="137">
        <v>87.38</v>
      </c>
      <c r="E14" s="82">
        <f>D14/C14-1</f>
        <v>2.0493776709891609E-2</v>
      </c>
      <c r="F14" s="107"/>
      <c r="G14" s="79" t="s">
        <v>71</v>
      </c>
      <c r="H14" s="137">
        <v>76.623698040082985</v>
      </c>
      <c r="I14" s="137">
        <v>74.23</v>
      </c>
      <c r="J14" s="82">
        <f t="shared" si="0"/>
        <v>-3.123965693786801E-2</v>
      </c>
    </row>
    <row r="15" spans="2:10" ht="15" customHeight="1" x14ac:dyDescent="0.25">
      <c r="B15" s="79" t="s">
        <v>71</v>
      </c>
      <c r="C15" s="137">
        <v>71.138432614288547</v>
      </c>
      <c r="D15" s="137">
        <v>71.25</v>
      </c>
      <c r="E15" s="82">
        <f>D15/C15-1</f>
        <v>1.5683138018569576E-3</v>
      </c>
      <c r="F15" s="107"/>
      <c r="G15" s="79" t="s">
        <v>72</v>
      </c>
      <c r="H15" s="137">
        <v>62.369280141647764</v>
      </c>
      <c r="I15" s="137">
        <v>61.727438720743649</v>
      </c>
      <c r="J15" s="82">
        <f t="shared" si="0"/>
        <v>-1.029098651525906E-2</v>
      </c>
    </row>
    <row r="16" spans="2:10" ht="15" customHeight="1" x14ac:dyDescent="0.25">
      <c r="B16" s="79" t="s">
        <v>72</v>
      </c>
      <c r="C16" s="137">
        <v>81.846609611586572</v>
      </c>
      <c r="D16" s="137">
        <v>76.086240947992096</v>
      </c>
      <c r="E16" s="82">
        <f>D16/C16-1</f>
        <v>-7.0380052282324579E-2</v>
      </c>
      <c r="F16" s="107"/>
      <c r="G16" s="70" t="s">
        <v>73</v>
      </c>
      <c r="H16" s="135"/>
      <c r="I16" s="135"/>
      <c r="J16" s="75"/>
    </row>
    <row r="17" spans="2:12" ht="15" customHeight="1" x14ac:dyDescent="0.25">
      <c r="B17" s="70" t="s">
        <v>73</v>
      </c>
      <c r="C17" s="135"/>
      <c r="D17" s="135"/>
      <c r="E17" s="75"/>
      <c r="F17" s="107"/>
      <c r="G17" s="76" t="s">
        <v>74</v>
      </c>
      <c r="H17" s="136">
        <v>63.214782844277536</v>
      </c>
      <c r="I17" s="136">
        <v>66.95</v>
      </c>
      <c r="J17" s="78">
        <f>I17/H17-1</f>
        <v>5.9087716316668315E-2</v>
      </c>
    </row>
    <row r="18" spans="2:12" ht="15" customHeight="1" x14ac:dyDescent="0.25">
      <c r="B18" s="76" t="s">
        <v>74</v>
      </c>
      <c r="C18" s="136">
        <v>55.807013491325222</v>
      </c>
      <c r="D18" s="136">
        <v>61.19</v>
      </c>
      <c r="E18" s="78">
        <f>D18/C18-1</f>
        <v>9.6457168587090303E-2</v>
      </c>
      <c r="F18" s="107"/>
      <c r="G18" s="60" t="s">
        <v>103</v>
      </c>
      <c r="H18" s="60"/>
      <c r="I18" s="60"/>
      <c r="J18" s="60"/>
    </row>
    <row r="19" spans="2:12" ht="20.25" customHeight="1" x14ac:dyDescent="0.25">
      <c r="B19" s="60" t="s">
        <v>103</v>
      </c>
      <c r="C19" s="60"/>
      <c r="D19" s="60"/>
      <c r="E19" s="60"/>
      <c r="F19" s="107"/>
      <c r="G19" s="60"/>
      <c r="H19" s="60"/>
      <c r="I19" s="60"/>
      <c r="J19" s="60"/>
    </row>
    <row r="20" spans="2:12" ht="20.100000000000001" customHeight="1" x14ac:dyDescent="0.25"/>
    <row r="21" spans="2:12" ht="54" customHeight="1" x14ac:dyDescent="0.25">
      <c r="B21" s="44" t="s">
        <v>104</v>
      </c>
      <c r="C21" s="44"/>
      <c r="D21" s="44"/>
      <c r="E21" s="44"/>
      <c r="G21" s="44" t="s">
        <v>105</v>
      </c>
      <c r="H21" s="44"/>
      <c r="I21" s="44"/>
      <c r="J21" s="44"/>
    </row>
    <row r="22" spans="2:12" ht="25.5" x14ac:dyDescent="0.25">
      <c r="B22" s="66" t="s">
        <v>63</v>
      </c>
      <c r="C22" s="46" t="str">
        <f>actualizaciones!$A$3</f>
        <v>enero 2013</v>
      </c>
      <c r="D22" s="46" t="str">
        <f>actualizaciones!$A$2</f>
        <v>enero 2014</v>
      </c>
      <c r="E22" s="68" t="s">
        <v>50</v>
      </c>
      <c r="F22" s="107"/>
      <c r="G22" s="66" t="s">
        <v>63</v>
      </c>
      <c r="H22" s="46" t="str">
        <f>actualizaciones!$A$3</f>
        <v>enero 2013</v>
      </c>
      <c r="I22" s="46" t="str">
        <f>actualizaciones!$A$2</f>
        <v>enero 2014</v>
      </c>
      <c r="J22" s="68" t="s">
        <v>50</v>
      </c>
      <c r="L22" s="62" t="s">
        <v>45</v>
      </c>
    </row>
    <row r="23" spans="2:12" ht="15" customHeight="1" x14ac:dyDescent="0.25">
      <c r="B23" s="70" t="s">
        <v>64</v>
      </c>
      <c r="C23" s="71"/>
      <c r="D23" s="71"/>
      <c r="E23" s="71"/>
      <c r="F23" s="107"/>
      <c r="G23" s="70" t="s">
        <v>64</v>
      </c>
      <c r="H23" s="71"/>
      <c r="I23" s="71"/>
      <c r="J23" s="71"/>
    </row>
    <row r="24" spans="2:12" ht="15" customHeight="1" x14ac:dyDescent="0.25">
      <c r="B24" s="72" t="s">
        <v>101</v>
      </c>
      <c r="C24" s="134">
        <v>70.52921989988117</v>
      </c>
      <c r="D24" s="134">
        <v>74.72</v>
      </c>
      <c r="E24" s="74">
        <f>D24/C24-1</f>
        <v>5.9419062142864965E-2</v>
      </c>
      <c r="F24" s="107"/>
      <c r="G24" s="72" t="s">
        <v>101</v>
      </c>
      <c r="H24" s="134">
        <v>45.343453510436433</v>
      </c>
      <c r="I24" s="134">
        <v>63.96</v>
      </c>
      <c r="J24" s="74">
        <f>I24/H24-1</f>
        <v>0.41056745898895208</v>
      </c>
    </row>
    <row r="25" spans="2:12" ht="15" customHeight="1" x14ac:dyDescent="0.25">
      <c r="B25" s="70" t="s">
        <v>66</v>
      </c>
      <c r="C25" s="135"/>
      <c r="D25" s="135"/>
      <c r="E25" s="75"/>
      <c r="F25" s="107"/>
      <c r="G25" s="70" t="s">
        <v>66</v>
      </c>
      <c r="H25" s="135"/>
      <c r="I25" s="135"/>
      <c r="J25" s="75"/>
    </row>
    <row r="26" spans="2:12" ht="15" customHeight="1" x14ac:dyDescent="0.25">
      <c r="B26" s="76" t="s">
        <v>67</v>
      </c>
      <c r="C26" s="136">
        <v>74.857085138991138</v>
      </c>
      <c r="D26" s="136">
        <v>80.315064353405191</v>
      </c>
      <c r="E26" s="78">
        <f>D26/C26-1</f>
        <v>7.2911992288771765E-2</v>
      </c>
      <c r="F26" s="107"/>
      <c r="G26" s="76" t="s">
        <v>67</v>
      </c>
      <c r="H26" s="136">
        <v>45.343453510436433</v>
      </c>
      <c r="I26" s="136">
        <v>63.96</v>
      </c>
      <c r="J26" s="78">
        <f>I26/H26-1</f>
        <v>0.41056745898895208</v>
      </c>
    </row>
    <row r="27" spans="2:12" ht="15" customHeight="1" x14ac:dyDescent="0.25">
      <c r="B27" s="79" t="s">
        <v>70</v>
      </c>
      <c r="C27" s="137">
        <v>76.197229629280031</v>
      </c>
      <c r="D27" s="137">
        <v>80.692592679991506</v>
      </c>
      <c r="E27" s="82">
        <f>D27/C27-1</f>
        <v>5.8996410664569066E-2</v>
      </c>
      <c r="F27" s="107"/>
      <c r="G27" s="79" t="s">
        <v>70</v>
      </c>
      <c r="H27" s="137">
        <v>38.633222571823445</v>
      </c>
      <c r="I27" s="137">
        <v>59.298593879239043</v>
      </c>
      <c r="J27" s="82">
        <f>I27/H27-1</f>
        <v>0.53491192118380448</v>
      </c>
    </row>
    <row r="28" spans="2:12" ht="15" customHeight="1" x14ac:dyDescent="0.25">
      <c r="B28" s="79" t="s">
        <v>71</v>
      </c>
      <c r="C28" s="137">
        <v>73.50400561663929</v>
      </c>
      <c r="D28" s="137">
        <v>82.81</v>
      </c>
      <c r="E28" s="82">
        <f>D28/C28-1</f>
        <v>0.12660526872366917</v>
      </c>
      <c r="F28" s="107"/>
      <c r="G28" s="79" t="s">
        <v>71</v>
      </c>
      <c r="H28" s="137">
        <v>55.252996540905798</v>
      </c>
      <c r="I28" s="137">
        <v>75.94</v>
      </c>
      <c r="J28" s="82">
        <f>I28/H28-1</f>
        <v>0.37440509572686897</v>
      </c>
    </row>
    <row r="29" spans="2:12" ht="15" customHeight="1" x14ac:dyDescent="0.25">
      <c r="B29" s="79" t="s">
        <v>72</v>
      </c>
      <c r="C29" s="137">
        <v>34.092520382842963</v>
      </c>
      <c r="D29" s="137">
        <v>51.991481978073999</v>
      </c>
      <c r="E29" s="82">
        <f>D29/C29-1</f>
        <v>0.52501139235920724</v>
      </c>
      <c r="F29" s="107"/>
      <c r="G29" s="79" t="s">
        <v>78</v>
      </c>
      <c r="H29" s="137">
        <v>42.8200864649152</v>
      </c>
      <c r="I29" s="137">
        <v>58.56</v>
      </c>
      <c r="J29" s="82">
        <f>I29/H29-1</f>
        <v>0.36758247903075492</v>
      </c>
    </row>
    <row r="30" spans="2:12" ht="15" customHeight="1" x14ac:dyDescent="0.25">
      <c r="B30" s="70" t="s">
        <v>73</v>
      </c>
      <c r="C30" s="135"/>
      <c r="D30" s="135"/>
      <c r="E30" s="75"/>
      <c r="F30" s="107"/>
      <c r="G30" s="79" t="s">
        <v>79</v>
      </c>
      <c r="H30" s="137">
        <v>49.183832102603965</v>
      </c>
      <c r="I30" s="137">
        <v>48.23</v>
      </c>
      <c r="J30" s="82">
        <f>I30/H30-1</f>
        <v>-1.9393204267088238E-2</v>
      </c>
    </row>
    <row r="31" spans="2:12" ht="15" customHeight="1" x14ac:dyDescent="0.25">
      <c r="B31" s="76" t="s">
        <v>74</v>
      </c>
      <c r="C31" s="136">
        <v>61.855208552319105</v>
      </c>
      <c r="D31" s="136">
        <v>63.18</v>
      </c>
      <c r="E31" s="78">
        <f>D31/C31-1</f>
        <v>2.141762155017779E-2</v>
      </c>
      <c r="F31" s="107"/>
      <c r="G31" s="70" t="s">
        <v>73</v>
      </c>
      <c r="H31" s="135"/>
      <c r="I31" s="135"/>
      <c r="J31" s="75"/>
    </row>
    <row r="32" spans="2:12" ht="21.75" customHeight="1" x14ac:dyDescent="0.25">
      <c r="B32" s="60" t="s">
        <v>103</v>
      </c>
      <c r="C32" s="60"/>
      <c r="D32" s="60"/>
      <c r="E32" s="60"/>
      <c r="F32" s="107"/>
      <c r="G32" s="76" t="s">
        <v>74</v>
      </c>
      <c r="H32" s="136">
        <v>0</v>
      </c>
      <c r="I32" s="136">
        <v>0</v>
      </c>
      <c r="J32" s="78" t="str">
        <f>IFERROR((I32-H32)/H32,"-")</f>
        <v>-</v>
      </c>
    </row>
    <row r="33" spans="2:10" ht="23.25" customHeight="1" x14ac:dyDescent="0.25">
      <c r="B33" s="107"/>
      <c r="C33" s="107"/>
      <c r="D33" s="107"/>
      <c r="E33" s="107"/>
      <c r="F33" s="107"/>
      <c r="G33" s="60" t="s">
        <v>103</v>
      </c>
      <c r="H33" s="60"/>
      <c r="I33" s="60"/>
      <c r="J33" s="60"/>
    </row>
    <row r="36" spans="2:10" x14ac:dyDescent="0.25">
      <c r="B36" s="44" t="s">
        <v>106</v>
      </c>
      <c r="C36" s="44"/>
      <c r="D36" s="44"/>
      <c r="E36" s="44"/>
    </row>
    <row r="37" spans="2:10" ht="18" customHeight="1" x14ac:dyDescent="0.25">
      <c r="B37" s="138"/>
      <c r="C37" s="138"/>
      <c r="D37" s="138"/>
      <c r="E37" s="138"/>
    </row>
    <row r="38" spans="2:10" ht="25.5" x14ac:dyDescent="0.25">
      <c r="B38" s="66" t="s">
        <v>63</v>
      </c>
      <c r="C38" s="46" t="str">
        <f>actualizaciones!$A$3</f>
        <v>enero 2013</v>
      </c>
      <c r="D38" s="46" t="str">
        <f>actualizaciones!$A$2</f>
        <v>enero 2014</v>
      </c>
      <c r="E38" s="68" t="s">
        <v>50</v>
      </c>
    </row>
    <row r="39" spans="2:10" ht="15" customHeight="1" x14ac:dyDescent="0.25">
      <c r="B39" s="70" t="s">
        <v>64</v>
      </c>
      <c r="C39" s="71"/>
      <c r="D39" s="71"/>
      <c r="E39" s="71"/>
    </row>
    <row r="40" spans="2:10" ht="15" customHeight="1" x14ac:dyDescent="0.25">
      <c r="B40" s="72" t="s">
        <v>101</v>
      </c>
      <c r="C40" s="134">
        <v>68.418178047422018</v>
      </c>
      <c r="D40" s="134">
        <v>71.849999999999994</v>
      </c>
      <c r="E40" s="74">
        <f>D40/C40-1</f>
        <v>5.0159505127413739E-2</v>
      </c>
    </row>
    <row r="41" spans="2:10" ht="15" customHeight="1" x14ac:dyDescent="0.25">
      <c r="B41" s="70" t="s">
        <v>66</v>
      </c>
      <c r="C41" s="135"/>
      <c r="D41" s="135"/>
      <c r="E41" s="75"/>
    </row>
    <row r="42" spans="2:10" ht="15" customHeight="1" x14ac:dyDescent="0.25">
      <c r="B42" s="76" t="s">
        <v>67</v>
      </c>
      <c r="C42" s="136">
        <v>76.647680266031983</v>
      </c>
      <c r="D42" s="136">
        <v>79</v>
      </c>
      <c r="E42" s="78">
        <f t="shared" ref="E42:E47" si="1">D42/C42-1</f>
        <v>3.0690031659190264E-2</v>
      </c>
    </row>
    <row r="43" spans="2:10" ht="15" customHeight="1" x14ac:dyDescent="0.25">
      <c r="B43" s="79" t="s">
        <v>68</v>
      </c>
      <c r="C43" s="137">
        <v>68.434641266688274</v>
      </c>
      <c r="D43" s="137">
        <v>72.069999999999993</v>
      </c>
      <c r="E43" s="82">
        <f t="shared" si="1"/>
        <v>5.3121615983121817E-2</v>
      </c>
    </row>
    <row r="44" spans="2:10" ht="15" customHeight="1" x14ac:dyDescent="0.25">
      <c r="B44" s="79" t="s">
        <v>69</v>
      </c>
      <c r="C44" s="137">
        <v>80.660560392897096</v>
      </c>
      <c r="D44" s="137">
        <v>83.64</v>
      </c>
      <c r="E44" s="82">
        <f t="shared" si="1"/>
        <v>3.6937997859053606E-2</v>
      </c>
    </row>
    <row r="45" spans="2:10" ht="15" customHeight="1" x14ac:dyDescent="0.25">
      <c r="B45" s="79" t="s">
        <v>71</v>
      </c>
      <c r="C45" s="137">
        <v>75.259112287682484</v>
      </c>
      <c r="D45" s="137">
        <v>74.010000000000005</v>
      </c>
      <c r="E45" s="82">
        <f t="shared" si="1"/>
        <v>-1.6597488991202503E-2</v>
      </c>
    </row>
    <row r="46" spans="2:10" ht="15" customHeight="1" x14ac:dyDescent="0.25">
      <c r="B46" s="79" t="s">
        <v>78</v>
      </c>
      <c r="C46" s="137">
        <v>55.763151191885292</v>
      </c>
      <c r="D46" s="137">
        <v>62.08</v>
      </c>
      <c r="E46" s="82">
        <f t="shared" si="1"/>
        <v>0.11327998280401941</v>
      </c>
    </row>
    <row r="47" spans="2:10" ht="15" customHeight="1" x14ac:dyDescent="0.25">
      <c r="B47" s="79" t="s">
        <v>79</v>
      </c>
      <c r="C47" s="137">
        <v>51.938169556265109</v>
      </c>
      <c r="D47" s="137">
        <v>56.48</v>
      </c>
      <c r="E47" s="82">
        <f t="shared" si="1"/>
        <v>8.7446871588623853E-2</v>
      </c>
    </row>
    <row r="48" spans="2:10" ht="15" customHeight="1" x14ac:dyDescent="0.25">
      <c r="B48" s="70" t="s">
        <v>73</v>
      </c>
      <c r="C48" s="135"/>
      <c r="D48" s="135"/>
      <c r="E48" s="75"/>
    </row>
    <row r="49" spans="2:5" ht="15" customHeight="1" x14ac:dyDescent="0.25">
      <c r="B49" s="76" t="s">
        <v>74</v>
      </c>
      <c r="C49" s="136">
        <v>58.92007467892757</v>
      </c>
      <c r="D49" s="136">
        <v>62.83</v>
      </c>
      <c r="E49" s="78">
        <f>D49/C49-1</f>
        <v>6.6359816113247261E-2</v>
      </c>
    </row>
    <row r="50" spans="2:5" ht="23.25" customHeight="1" x14ac:dyDescent="0.25">
      <c r="B50" s="60" t="s">
        <v>103</v>
      </c>
      <c r="C50" s="60"/>
      <c r="D50" s="60"/>
      <c r="E50" s="60"/>
    </row>
    <row r="51" spans="2:5" x14ac:dyDescent="0.25">
      <c r="B51" s="107"/>
      <c r="C51" s="107"/>
      <c r="D51" s="107"/>
      <c r="E51" s="107"/>
    </row>
  </sheetData>
  <mergeCells count="10">
    <mergeCell ref="B32:E32"/>
    <mergeCell ref="G33:J33"/>
    <mergeCell ref="B36:E37"/>
    <mergeCell ref="B50:E50"/>
    <mergeCell ref="B5:E5"/>
    <mergeCell ref="G5:J5"/>
    <mergeCell ref="G18:J19"/>
    <mergeCell ref="B19:E19"/>
    <mergeCell ref="B21:E21"/>
    <mergeCell ref="G21:J21"/>
  </mergeCells>
  <hyperlinks>
    <hyperlink ref="L22" location="'Gráfico IOa munic y ca '!A1" tooltip="Ir a gráfica" display="Gráfica"/>
  </hyperlinks>
  <printOptions horizontalCentered="1" verticalCentered="1"/>
  <pageMargins left="0.78740157480314965" right="0.78740157480314965" top="0.46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in="4" max="47" man="1"/>
  </colBreaks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x14ac:dyDescent="0.25"/>
    <row r="21" spans="2:19" ht="24.95" customHeight="1" x14ac:dyDescent="0.25">
      <c r="S21" s="62" t="s">
        <v>60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IO municipio y catego'!A1" tooltip="Ir a tabla" display="Tabla"/>
  </hyperlinks>
  <printOptions horizontalCentered="1" verticalCentered="1"/>
  <pageMargins left="0.91" right="0.37" top="0.49" bottom="0.42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9" min="1" max="16" man="1"/>
  </rowBreaks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4">
    <tabColor rgb="FF000099"/>
    <pageSetUpPr fitToPage="1"/>
  </sheetPr>
  <dimension ref="B1:R114"/>
  <sheetViews>
    <sheetView showGridLines="0" showRowColHeaders="0" zoomScaleNormal="100" workbookViewId="0">
      <selection activeCell="B1" sqref="B1"/>
    </sheetView>
  </sheetViews>
  <sheetFormatPr baseColWidth="10" defaultRowHeight="15" outlineLevelRow="1" x14ac:dyDescent="0.25"/>
  <cols>
    <col min="1" max="1" width="15.7109375" style="86" customWidth="1"/>
    <col min="2" max="2" width="13" style="86" customWidth="1"/>
    <col min="3" max="12" width="10.7109375" style="86" customWidth="1"/>
    <col min="13" max="14" width="11.42578125" style="86"/>
    <col min="15" max="15" width="13.28515625" style="86" customWidth="1"/>
    <col min="16" max="16" width="11.42578125" style="86"/>
    <col min="17" max="17" width="15" style="86" customWidth="1"/>
    <col min="18" max="16384" width="11.42578125" style="86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36" customHeight="1" x14ac:dyDescent="0.25">
      <c r="B5" s="16" t="s">
        <v>107</v>
      </c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2:18" ht="15" customHeight="1" x14ac:dyDescent="0.25">
      <c r="B6" s="87"/>
      <c r="C6" s="18" t="s">
        <v>26</v>
      </c>
      <c r="D6" s="18"/>
      <c r="E6" s="19" t="s">
        <v>27</v>
      </c>
      <c r="F6" s="19"/>
      <c r="G6" s="18" t="s">
        <v>28</v>
      </c>
      <c r="H6" s="18"/>
      <c r="I6" s="19" t="s">
        <v>29</v>
      </c>
      <c r="J6" s="19"/>
      <c r="K6" s="18" t="s">
        <v>30</v>
      </c>
      <c r="L6" s="18"/>
      <c r="N6" s="88"/>
      <c r="O6" s="88"/>
      <c r="P6" s="88"/>
    </row>
    <row r="7" spans="2:18" ht="30" customHeight="1" x14ac:dyDescent="0.25">
      <c r="B7" s="87"/>
      <c r="C7" s="21" t="s">
        <v>108</v>
      </c>
      <c r="D7" s="21" t="s">
        <v>109</v>
      </c>
      <c r="E7" s="22" t="s">
        <v>108</v>
      </c>
      <c r="F7" s="22" t="s">
        <v>109</v>
      </c>
      <c r="G7" s="21" t="s">
        <v>108</v>
      </c>
      <c r="H7" s="21" t="s">
        <v>109</v>
      </c>
      <c r="I7" s="22" t="s">
        <v>108</v>
      </c>
      <c r="J7" s="22" t="s">
        <v>109</v>
      </c>
      <c r="K7" s="21" t="s">
        <v>108</v>
      </c>
      <c r="L7" s="21" t="s">
        <v>109</v>
      </c>
      <c r="N7" s="88"/>
      <c r="O7" s="88"/>
      <c r="P7" s="88"/>
    </row>
    <row r="8" spans="2:18" x14ac:dyDescent="0.25">
      <c r="B8" s="89" t="s">
        <v>44</v>
      </c>
      <c r="C8" s="139">
        <v>8.91</v>
      </c>
      <c r="D8" s="139">
        <f t="shared" ref="D8" si="0">C8-C21</f>
        <v>-6.97141421041092E-2</v>
      </c>
      <c r="E8" s="140">
        <v>9.42</v>
      </c>
      <c r="F8" s="140">
        <f t="shared" ref="F8" si="1">E8-E21</f>
        <v>-0.15737918766676628</v>
      </c>
      <c r="G8" s="139">
        <v>9.4427924958577556</v>
      </c>
      <c r="H8" s="139">
        <f t="shared" ref="H8" si="2">G8-G21</f>
        <v>-0.15292167165927495</v>
      </c>
      <c r="I8" s="140">
        <v>10.01</v>
      </c>
      <c r="J8" s="140">
        <f t="shared" ref="J8" si="3">I8-I21</f>
        <v>0.26597966198796819</v>
      </c>
      <c r="K8" s="139">
        <v>2.7969352764680671</v>
      </c>
      <c r="L8" s="139">
        <f>K8-K21</f>
        <v>0.6431076115239498</v>
      </c>
    </row>
    <row r="9" spans="2:18" x14ac:dyDescent="0.25">
      <c r="B9" s="29" t="str">
        <f>actualizaciones!$A$2</f>
        <v>enero 2014</v>
      </c>
      <c r="C9" s="141">
        <v>8.91</v>
      </c>
      <c r="D9" s="141">
        <v>-6.97141421041092E-2</v>
      </c>
      <c r="E9" s="141">
        <v>9.42</v>
      </c>
      <c r="F9" s="141">
        <v>-0.15737918766676628</v>
      </c>
      <c r="G9" s="141">
        <v>9.4427924958577556</v>
      </c>
      <c r="H9" s="141">
        <v>-0.15292167165927495</v>
      </c>
      <c r="I9" s="141">
        <v>10.01</v>
      </c>
      <c r="J9" s="141">
        <v>0.26597966198796819</v>
      </c>
      <c r="K9" s="141">
        <v>2.7969352764680671</v>
      </c>
      <c r="L9" s="141">
        <v>0.6431076115239498</v>
      </c>
      <c r="O9" s="88"/>
      <c r="P9" s="88"/>
      <c r="Q9" s="88"/>
      <c r="R9" s="88"/>
    </row>
    <row r="10" spans="2:18" outlineLevel="1" x14ac:dyDescent="0.25">
      <c r="B10" s="89" t="s">
        <v>33</v>
      </c>
      <c r="C10" s="139">
        <v>8.0187613864760987</v>
      </c>
      <c r="D10" s="139">
        <f>C10-C23</f>
        <v>-5.185122397571007E-2</v>
      </c>
      <c r="E10" s="140">
        <v>8.5365926958042202</v>
      </c>
      <c r="F10" s="140">
        <f>E10-E23</f>
        <v>-2.403005729794927E-2</v>
      </c>
      <c r="G10" s="139">
        <v>8.2730514726932167</v>
      </c>
      <c r="H10" s="139">
        <f>G10-G23</f>
        <v>-0.41989606622022713</v>
      </c>
      <c r="I10" s="140">
        <v>8.3964970969972814</v>
      </c>
      <c r="J10" s="140">
        <f>I10-I23</f>
        <v>2.0142922954939024E-2</v>
      </c>
      <c r="K10" s="139">
        <v>2.5756412952060557</v>
      </c>
      <c r="L10" s="139">
        <f>K10-K23</f>
        <v>0.21059222214171536</v>
      </c>
    </row>
    <row r="11" spans="2:18" outlineLevel="1" x14ac:dyDescent="0.25">
      <c r="B11" s="89" t="s">
        <v>34</v>
      </c>
      <c r="C11" s="139">
        <v>7.7354669053880158</v>
      </c>
      <c r="D11" s="139">
        <f t="shared" ref="D11:D21" si="4">C11-C24</f>
        <v>-0.2506585149679168</v>
      </c>
      <c r="E11" s="140">
        <v>8.2200000000000006</v>
      </c>
      <c r="F11" s="140">
        <f t="shared" ref="F11:F21" si="5">E11-E24</f>
        <v>-0.2784289026059259</v>
      </c>
      <c r="G11" s="139">
        <v>8.2899999999999991</v>
      </c>
      <c r="H11" s="139">
        <f t="shared" ref="H11:H21" si="6">G11-G24</f>
        <v>-0.30844765879995606</v>
      </c>
      <c r="I11" s="140">
        <v>7.79</v>
      </c>
      <c r="J11" s="140">
        <f t="shared" ref="J11:J21" si="7">I11-I24</f>
        <v>-0.15332351360865637</v>
      </c>
      <c r="K11" s="139">
        <v>2.27</v>
      </c>
      <c r="L11" s="139">
        <f t="shared" ref="L11:L21" si="8">K11-K24</f>
        <v>0.19132580586414116</v>
      </c>
    </row>
    <row r="12" spans="2:18" outlineLevel="1" x14ac:dyDescent="0.25">
      <c r="B12" s="89" t="s">
        <v>35</v>
      </c>
      <c r="C12" s="139">
        <v>7.57</v>
      </c>
      <c r="D12" s="139">
        <f t="shared" si="4"/>
        <v>5.0799316807156103E-2</v>
      </c>
      <c r="E12" s="140">
        <v>8.26</v>
      </c>
      <c r="F12" s="140">
        <f t="shared" si="5"/>
        <v>0.13136838437864995</v>
      </c>
      <c r="G12" s="139">
        <v>8.15</v>
      </c>
      <c r="H12" s="139">
        <f t="shared" si="6"/>
        <v>0.19453376718665272</v>
      </c>
      <c r="I12" s="140">
        <v>6.48</v>
      </c>
      <c r="J12" s="140">
        <f t="shared" si="7"/>
        <v>-0.38879678526341976</v>
      </c>
      <c r="K12" s="139">
        <v>2.27</v>
      </c>
      <c r="L12" s="139">
        <f t="shared" si="8"/>
        <v>2.8910141736617767E-2</v>
      </c>
    </row>
    <row r="13" spans="2:18" outlineLevel="1" x14ac:dyDescent="0.25">
      <c r="B13" s="89" t="s">
        <v>36</v>
      </c>
      <c r="C13" s="139">
        <v>7.7299319553872916</v>
      </c>
      <c r="D13" s="139">
        <f t="shared" si="4"/>
        <v>0.12884843394259615</v>
      </c>
      <c r="E13" s="140">
        <v>8.4188216792035728</v>
      </c>
      <c r="F13" s="140">
        <f t="shared" si="5"/>
        <v>0.12042932559460873</v>
      </c>
      <c r="G13" s="139">
        <v>8.5230644678716629</v>
      </c>
      <c r="H13" s="139">
        <f t="shared" si="6"/>
        <v>0.17236818169759616</v>
      </c>
      <c r="I13" s="140">
        <v>6.5053691701613925</v>
      </c>
      <c r="J13" s="140">
        <f t="shared" si="7"/>
        <v>-8.4974284293560132E-2</v>
      </c>
      <c r="K13" s="139">
        <v>2.2616595019871846</v>
      </c>
      <c r="L13" s="139">
        <f t="shared" si="8"/>
        <v>4.464677593226174E-2</v>
      </c>
    </row>
    <row r="14" spans="2:18" outlineLevel="1" x14ac:dyDescent="0.25">
      <c r="B14" s="89" t="s">
        <v>37</v>
      </c>
      <c r="C14" s="139">
        <v>7.84</v>
      </c>
      <c r="D14" s="139">
        <f t="shared" si="4"/>
        <v>5.9999999999999609E-2</v>
      </c>
      <c r="E14" s="140">
        <v>8.4965721361481084</v>
      </c>
      <c r="F14" s="140">
        <f t="shared" si="5"/>
        <v>0.20763981207577586</v>
      </c>
      <c r="G14" s="139">
        <v>8.4838580219388202</v>
      </c>
      <c r="H14" s="139">
        <f t="shared" si="6"/>
        <v>7.0643463375985149E-2</v>
      </c>
      <c r="I14" s="140">
        <v>6.3125944013694495</v>
      </c>
      <c r="J14" s="140">
        <f t="shared" si="7"/>
        <v>-0.34360939542515734</v>
      </c>
      <c r="K14" s="139">
        <v>2.4219155165202846</v>
      </c>
      <c r="L14" s="139">
        <f t="shared" si="8"/>
        <v>-0.24654836954278769</v>
      </c>
    </row>
    <row r="15" spans="2:18" outlineLevel="1" x14ac:dyDescent="0.25">
      <c r="B15" s="89" t="s">
        <v>38</v>
      </c>
      <c r="C15" s="139">
        <v>7.9621789908906715</v>
      </c>
      <c r="D15" s="139">
        <f t="shared" si="4"/>
        <v>0.17925201087679987</v>
      </c>
      <c r="E15" s="140">
        <v>8.6468036779596087</v>
      </c>
      <c r="F15" s="140">
        <f t="shared" si="5"/>
        <v>9.4217588267065722E-2</v>
      </c>
      <c r="G15" s="139">
        <v>8.7502199047475653</v>
      </c>
      <c r="H15" s="139">
        <f t="shared" si="6"/>
        <v>9.7454205014662065E-2</v>
      </c>
      <c r="I15" s="140">
        <v>6.4343512991319898</v>
      </c>
      <c r="J15" s="140">
        <f t="shared" si="7"/>
        <v>0.33377792240798509</v>
      </c>
      <c r="K15" s="139">
        <v>2.2813991646778042</v>
      </c>
      <c r="L15" s="139">
        <f t="shared" si="8"/>
        <v>-7.7664665109429709E-2</v>
      </c>
    </row>
    <row r="16" spans="2:18" outlineLevel="1" x14ac:dyDescent="0.25">
      <c r="B16" s="89" t="s">
        <v>39</v>
      </c>
      <c r="C16" s="139">
        <v>7.12</v>
      </c>
      <c r="D16" s="139">
        <f t="shared" si="4"/>
        <v>5.790715995515594E-2</v>
      </c>
      <c r="E16" s="140">
        <v>7.7284320279939118</v>
      </c>
      <c r="F16" s="140">
        <f t="shared" si="5"/>
        <v>4.590072936862466E-2</v>
      </c>
      <c r="G16" s="139">
        <v>7.7448733304297326</v>
      </c>
      <c r="H16" s="139">
        <f t="shared" si="6"/>
        <v>4.460333498809721E-2</v>
      </c>
      <c r="I16" s="140">
        <v>5.9850636120068668</v>
      </c>
      <c r="J16" s="140">
        <f t="shared" si="7"/>
        <v>-0.70573901328724009</v>
      </c>
      <c r="K16" s="139">
        <v>1.9747361934837866</v>
      </c>
      <c r="L16" s="139">
        <f t="shared" si="8"/>
        <v>-9.7016958084668259E-2</v>
      </c>
      <c r="N16" s="94"/>
      <c r="O16" s="94"/>
      <c r="P16" s="94"/>
    </row>
    <row r="17" spans="2:18" outlineLevel="1" x14ac:dyDescent="0.25">
      <c r="B17" s="89" t="s">
        <v>40</v>
      </c>
      <c r="C17" s="139">
        <v>7.23</v>
      </c>
      <c r="D17" s="139">
        <f t="shared" si="4"/>
        <v>-2.3816588646178971E-2</v>
      </c>
      <c r="E17" s="140">
        <v>7.8798490311116334</v>
      </c>
      <c r="F17" s="140">
        <f t="shared" si="5"/>
        <v>0.11717156185765543</v>
      </c>
      <c r="G17" s="139">
        <v>7.6327226045176939</v>
      </c>
      <c r="H17" s="139">
        <f t="shared" si="6"/>
        <v>-0.37359070914670944</v>
      </c>
      <c r="I17" s="140">
        <v>6.6519182742414413</v>
      </c>
      <c r="J17" s="140">
        <f t="shared" si="7"/>
        <v>-0.29827994670094604</v>
      </c>
      <c r="K17" s="139">
        <v>2.2465305471367043</v>
      </c>
      <c r="L17" s="139">
        <f t="shared" si="8"/>
        <v>-8.1003989812348909E-2</v>
      </c>
    </row>
    <row r="18" spans="2:18" outlineLevel="1" x14ac:dyDescent="0.25">
      <c r="B18" s="89" t="s">
        <v>41</v>
      </c>
      <c r="C18" s="139">
        <v>7.42</v>
      </c>
      <c r="D18" s="139">
        <f t="shared" si="4"/>
        <v>0.19302062476916149</v>
      </c>
      <c r="E18" s="140">
        <v>7.7735605473792928</v>
      </c>
      <c r="F18" s="140">
        <f t="shared" si="5"/>
        <v>0.30807086603604805</v>
      </c>
      <c r="G18" s="139">
        <v>8.0104702075004752</v>
      </c>
      <c r="H18" s="139">
        <f t="shared" si="6"/>
        <v>0.1759711542924709</v>
      </c>
      <c r="I18" s="140">
        <v>6.9718155673068001</v>
      </c>
      <c r="J18" s="140">
        <f t="shared" si="7"/>
        <v>-0.15063631390243426</v>
      </c>
      <c r="K18" s="139">
        <v>2.1621460061271764</v>
      </c>
      <c r="L18" s="139">
        <f t="shared" si="8"/>
        <v>2.6179510351308277E-2</v>
      </c>
    </row>
    <row r="19" spans="2:18" outlineLevel="1" x14ac:dyDescent="0.25">
      <c r="B19" s="89" t="s">
        <v>42</v>
      </c>
      <c r="C19" s="139">
        <v>7.3883536376115302</v>
      </c>
      <c r="D19" s="139">
        <f t="shared" si="4"/>
        <v>-0.29240229514258154</v>
      </c>
      <c r="E19" s="140">
        <v>7.4982703684144942</v>
      </c>
      <c r="F19" s="140">
        <f t="shared" si="5"/>
        <v>-0.41192007852146073</v>
      </c>
      <c r="G19" s="139">
        <v>7.8147271229338457</v>
      </c>
      <c r="H19" s="139">
        <f t="shared" si="6"/>
        <v>-0.44748770444272523</v>
      </c>
      <c r="I19" s="140">
        <v>8.17</v>
      </c>
      <c r="J19" s="140">
        <f t="shared" si="7"/>
        <v>-0.28124110621036102</v>
      </c>
      <c r="K19" s="139">
        <v>2.1254557814720969</v>
      </c>
      <c r="L19" s="139">
        <f t="shared" si="8"/>
        <v>7.8209505060597095E-2</v>
      </c>
    </row>
    <row r="20" spans="2:18" outlineLevel="1" x14ac:dyDescent="0.25">
      <c r="B20" s="89" t="s">
        <v>43</v>
      </c>
      <c r="C20" s="139">
        <v>8.2899999999999991</v>
      </c>
      <c r="D20" s="139">
        <f t="shared" si="4"/>
        <v>-0.46365301759086819</v>
      </c>
      <c r="E20" s="140">
        <v>8.5610259967428668</v>
      </c>
      <c r="F20" s="140">
        <f t="shared" si="5"/>
        <v>-0.66053071869593971</v>
      </c>
      <c r="G20" s="139">
        <v>9.0422306188435222</v>
      </c>
      <c r="H20" s="139">
        <f t="shared" si="6"/>
        <v>-0.40085776645072535</v>
      </c>
      <c r="I20" s="140">
        <v>9.6024664899516861</v>
      </c>
      <c r="J20" s="140">
        <f t="shared" si="7"/>
        <v>-0.26523645858845413</v>
      </c>
      <c r="K20" s="139">
        <v>2.2842062049146676</v>
      </c>
      <c r="L20" s="139">
        <f t="shared" si="8"/>
        <v>-2.7903105258480387E-2</v>
      </c>
    </row>
    <row r="21" spans="2:18" outlineLevel="1" x14ac:dyDescent="0.25">
      <c r="B21" s="89" t="s">
        <v>44</v>
      </c>
      <c r="C21" s="139">
        <v>8.9797141421041093</v>
      </c>
      <c r="D21" s="139">
        <f t="shared" si="4"/>
        <v>-1.1958030735705449E-2</v>
      </c>
      <c r="E21" s="140">
        <v>9.5773791876667662</v>
      </c>
      <c r="F21" s="140">
        <f t="shared" si="5"/>
        <v>7.8402258251770718E-2</v>
      </c>
      <c r="G21" s="139">
        <v>9.5957141675170305</v>
      </c>
      <c r="H21" s="139">
        <f t="shared" si="6"/>
        <v>-5.5880323997092418E-2</v>
      </c>
      <c r="I21" s="140">
        <v>9.7440203380120316</v>
      </c>
      <c r="J21" s="140">
        <f t="shared" si="7"/>
        <v>6.0779829903733429E-2</v>
      </c>
      <c r="K21" s="139">
        <v>2.1538276649441173</v>
      </c>
      <c r="L21" s="139">
        <f t="shared" si="8"/>
        <v>-4.2961632714745512E-2</v>
      </c>
    </row>
    <row r="22" spans="2:18" ht="15" customHeight="1" x14ac:dyDescent="0.25">
      <c r="B22" s="95">
        <v>2013</v>
      </c>
      <c r="C22" s="142">
        <v>7.7710196585714959</v>
      </c>
      <c r="D22" s="142">
        <f>C22-C35</f>
        <v>-3.9675374521966233E-2</v>
      </c>
      <c r="E22" s="142">
        <v>8.2859606163798496</v>
      </c>
      <c r="F22" s="142">
        <f>E22-E35</f>
        <v>-3.2594268582524677E-2</v>
      </c>
      <c r="G22" s="142">
        <v>8.3520781741893639</v>
      </c>
      <c r="H22" s="142">
        <f>G22-G35</f>
        <v>-0.10830859482461541</v>
      </c>
      <c r="I22" s="142">
        <v>7.3577550301166221</v>
      </c>
      <c r="J22" s="142">
        <f>I22-I35</f>
        <v>-0.25001157142161645</v>
      </c>
      <c r="K22" s="142">
        <v>2.2587693378328373</v>
      </c>
      <c r="L22" s="142">
        <f>K22-K35</f>
        <v>1.9569866911299361E-2</v>
      </c>
      <c r="O22" s="88"/>
      <c r="P22" s="88"/>
      <c r="Q22" s="88"/>
      <c r="R22" s="88"/>
    </row>
    <row r="23" spans="2:18" outlineLevel="1" x14ac:dyDescent="0.25">
      <c r="B23" s="89" t="s">
        <v>33</v>
      </c>
      <c r="C23" s="139">
        <v>8.0706126104518088</v>
      </c>
      <c r="D23" s="139">
        <f>C23-C36</f>
        <v>0.19986971954477006</v>
      </c>
      <c r="E23" s="140">
        <v>8.5606227531021695</v>
      </c>
      <c r="F23" s="140">
        <f>E23-E36</f>
        <v>0.47305159248484152</v>
      </c>
      <c r="G23" s="139">
        <v>8.6929475389134439</v>
      </c>
      <c r="H23" s="139">
        <f>G23-G36</f>
        <v>-0.10485029287622183</v>
      </c>
      <c r="I23" s="140">
        <v>8.3763541740423424</v>
      </c>
      <c r="J23" s="140">
        <f>I23-I36</f>
        <v>5.7369402468738784E-2</v>
      </c>
      <c r="K23" s="139">
        <v>2.3650490730643403</v>
      </c>
      <c r="L23" s="139">
        <f>K23-K36</f>
        <v>5.3212469654883687E-2</v>
      </c>
    </row>
    <row r="24" spans="2:18" outlineLevel="1" x14ac:dyDescent="0.25">
      <c r="B24" s="89" t="s">
        <v>34</v>
      </c>
      <c r="C24" s="139">
        <v>7.9861254203559326</v>
      </c>
      <c r="D24" s="139">
        <f t="shared" ref="D24:D87" si="9">C24-C37</f>
        <v>-0.40183810400562159</v>
      </c>
      <c r="E24" s="140">
        <v>8.4984289026059265</v>
      </c>
      <c r="F24" s="140">
        <f t="shared" ref="F24:F87" si="10">E24-E37</f>
        <v>-0.4715710973940741</v>
      </c>
      <c r="G24" s="139">
        <v>8.5984476587999552</v>
      </c>
      <c r="H24" s="139">
        <f t="shared" ref="H24:H87" si="11">G24-G37</f>
        <v>-0.30155234120004515</v>
      </c>
      <c r="I24" s="140">
        <v>7.9433235136086564</v>
      </c>
      <c r="J24" s="140">
        <f t="shared" ref="J24:J87" si="12">I24-I37</f>
        <v>-0.40667648639134324</v>
      </c>
      <c r="K24" s="139">
        <v>2.0786741941358589</v>
      </c>
      <c r="L24" s="139">
        <f t="shared" ref="L24:L87" si="13">K24-K37</f>
        <v>9.8674194135858873E-2</v>
      </c>
    </row>
    <row r="25" spans="2:18" outlineLevel="1" x14ac:dyDescent="0.25">
      <c r="B25" s="89" t="s">
        <v>35</v>
      </c>
      <c r="C25" s="139">
        <v>7.5192006831928442</v>
      </c>
      <c r="D25" s="139">
        <f t="shared" si="9"/>
        <v>0.22920068319284415</v>
      </c>
      <c r="E25" s="140">
        <v>8.1286316156213498</v>
      </c>
      <c r="F25" s="140">
        <f t="shared" si="10"/>
        <v>0.23863161562135016</v>
      </c>
      <c r="G25" s="139">
        <v>7.9554662328133476</v>
      </c>
      <c r="H25" s="139">
        <f t="shared" si="11"/>
        <v>0.11546623281334778</v>
      </c>
      <c r="I25" s="140">
        <v>6.8687967852634202</v>
      </c>
      <c r="J25" s="140">
        <f t="shared" si="12"/>
        <v>0.78879678526342012</v>
      </c>
      <c r="K25" s="139">
        <v>2.2410898582633823</v>
      </c>
      <c r="L25" s="139">
        <f t="shared" si="13"/>
        <v>0.19108985826338243</v>
      </c>
    </row>
    <row r="26" spans="2:18" outlineLevel="1" x14ac:dyDescent="0.25">
      <c r="B26" s="89" t="s">
        <v>36</v>
      </c>
      <c r="C26" s="139">
        <v>7.6010835214446955</v>
      </c>
      <c r="D26" s="139">
        <f t="shared" si="9"/>
        <v>2.8103375159165722E-2</v>
      </c>
      <c r="E26" s="140">
        <v>8.2983923536089641</v>
      </c>
      <c r="F26" s="140">
        <f t="shared" si="10"/>
        <v>-1.1719723122528336E-2</v>
      </c>
      <c r="G26" s="139">
        <v>8.3506962861740668</v>
      </c>
      <c r="H26" s="139">
        <f t="shared" si="11"/>
        <v>-3.5813358629944503E-2</v>
      </c>
      <c r="I26" s="140">
        <v>6.5903434544549526</v>
      </c>
      <c r="J26" s="140">
        <f t="shared" si="12"/>
        <v>-0.33256503769751333</v>
      </c>
      <c r="K26" s="139">
        <v>2.2170127260549228</v>
      </c>
      <c r="L26" s="139">
        <f t="shared" si="13"/>
        <v>0.1915075417667218</v>
      </c>
    </row>
    <row r="27" spans="2:18" outlineLevel="1" x14ac:dyDescent="0.25">
      <c r="B27" s="89" t="s">
        <v>37</v>
      </c>
      <c r="C27" s="139">
        <v>7.78</v>
      </c>
      <c r="D27" s="139">
        <f t="shared" si="9"/>
        <v>-0.14613125192564436</v>
      </c>
      <c r="E27" s="140">
        <v>8.2889323240723325</v>
      </c>
      <c r="F27" s="140">
        <f t="shared" si="10"/>
        <v>-0.36106767592766786</v>
      </c>
      <c r="G27" s="139">
        <v>8.4132145585628351</v>
      </c>
      <c r="H27" s="139">
        <f t="shared" si="11"/>
        <v>-0.11678544143716429</v>
      </c>
      <c r="I27" s="140">
        <v>6.6562037967946068</v>
      </c>
      <c r="J27" s="140">
        <f t="shared" si="12"/>
        <v>5.6203796794607186E-2</v>
      </c>
      <c r="K27" s="139">
        <v>2.6684638860630723</v>
      </c>
      <c r="L27" s="139">
        <f t="shared" si="13"/>
        <v>0.43846388606307229</v>
      </c>
    </row>
    <row r="28" spans="2:18" outlineLevel="1" x14ac:dyDescent="0.25">
      <c r="B28" s="89" t="s">
        <v>38</v>
      </c>
      <c r="C28" s="139">
        <v>7.7829269800138716</v>
      </c>
      <c r="D28" s="139">
        <f t="shared" si="9"/>
        <v>0.53290505488563511</v>
      </c>
      <c r="E28" s="140">
        <v>8.552586089692543</v>
      </c>
      <c r="F28" s="140">
        <f t="shared" si="10"/>
        <v>0.7225860896925429</v>
      </c>
      <c r="G28" s="139">
        <v>8.6527656997329032</v>
      </c>
      <c r="H28" s="139">
        <f t="shared" si="11"/>
        <v>0.59276569973290272</v>
      </c>
      <c r="I28" s="140">
        <v>6.1005733767240047</v>
      </c>
      <c r="J28" s="140">
        <f t="shared" si="12"/>
        <v>0.14057337672400472</v>
      </c>
      <c r="K28" s="139">
        <v>2.3590638297872339</v>
      </c>
      <c r="L28" s="139">
        <f t="shared" si="13"/>
        <v>0.36396579057154765</v>
      </c>
    </row>
    <row r="29" spans="2:18" outlineLevel="1" x14ac:dyDescent="0.25">
      <c r="B29" s="89" t="s">
        <v>39</v>
      </c>
      <c r="C29" s="139">
        <v>7.0620928400448442</v>
      </c>
      <c r="D29" s="139">
        <f t="shared" si="9"/>
        <v>-0.44790715995515562</v>
      </c>
      <c r="E29" s="140">
        <v>7.6825312986252872</v>
      </c>
      <c r="F29" s="140">
        <f t="shared" si="10"/>
        <v>-0.37746870137471333</v>
      </c>
      <c r="G29" s="139">
        <v>7.7002699954416354</v>
      </c>
      <c r="H29" s="139">
        <f t="shared" si="11"/>
        <v>-0.39973000455836427</v>
      </c>
      <c r="I29" s="140">
        <v>6.6908026252941069</v>
      </c>
      <c r="J29" s="140">
        <f t="shared" si="12"/>
        <v>8.0802625294106534E-2</v>
      </c>
      <c r="K29" s="139">
        <v>2.0717531515684549</v>
      </c>
      <c r="L29" s="139">
        <f t="shared" si="13"/>
        <v>-1.8246848431545004E-2</v>
      </c>
      <c r="N29" s="94"/>
      <c r="O29" s="94"/>
      <c r="P29" s="94"/>
    </row>
    <row r="30" spans="2:18" outlineLevel="1" x14ac:dyDescent="0.25">
      <c r="B30" s="89" t="s">
        <v>40</v>
      </c>
      <c r="C30" s="139">
        <v>7.2538165886461794</v>
      </c>
      <c r="D30" s="139">
        <f t="shared" si="9"/>
        <v>-6.4313960239855916E-2</v>
      </c>
      <c r="E30" s="140">
        <v>7.7626774692539779</v>
      </c>
      <c r="F30" s="140">
        <f t="shared" si="10"/>
        <v>-0.19557702002966781</v>
      </c>
      <c r="G30" s="139">
        <v>8.0063133136644034</v>
      </c>
      <c r="H30" s="139">
        <f t="shared" si="11"/>
        <v>-6.251690399880161E-3</v>
      </c>
      <c r="I30" s="140">
        <v>6.9501982209423874</v>
      </c>
      <c r="J30" s="140">
        <f t="shared" si="12"/>
        <v>0.37961456335483845</v>
      </c>
      <c r="K30" s="139">
        <v>2.3275345369490532</v>
      </c>
      <c r="L30" s="139">
        <f t="shared" si="13"/>
        <v>0.30321473150749689</v>
      </c>
    </row>
    <row r="31" spans="2:18" outlineLevel="1" x14ac:dyDescent="0.25">
      <c r="B31" s="89" t="s">
        <v>41</v>
      </c>
      <c r="C31" s="139">
        <v>7.2269793752308384</v>
      </c>
      <c r="D31" s="139">
        <f t="shared" si="9"/>
        <v>8.9254685545441248E-2</v>
      </c>
      <c r="E31" s="140">
        <v>7.4654896813432448</v>
      </c>
      <c r="F31" s="140">
        <f t="shared" si="10"/>
        <v>-1.2325108796662043E-2</v>
      </c>
      <c r="G31" s="139">
        <v>7.8344990532080043</v>
      </c>
      <c r="H31" s="139">
        <f t="shared" si="11"/>
        <v>0.25680142130520345</v>
      </c>
      <c r="I31" s="140">
        <v>7.1224518812092343</v>
      </c>
      <c r="J31" s="140">
        <f t="shared" si="12"/>
        <v>0.12723102675593978</v>
      </c>
      <c r="K31" s="139">
        <v>2.1359664957758682</v>
      </c>
      <c r="L31" s="139">
        <f t="shared" si="13"/>
        <v>1.3498065945036775E-2</v>
      </c>
    </row>
    <row r="32" spans="2:18" outlineLevel="1" x14ac:dyDescent="0.25">
      <c r="B32" s="89" t="s">
        <v>42</v>
      </c>
      <c r="C32" s="139">
        <v>7.6807559327541117</v>
      </c>
      <c r="D32" s="139">
        <f t="shared" si="9"/>
        <v>-0.37005551825943073</v>
      </c>
      <c r="E32" s="140">
        <v>7.910190446935955</v>
      </c>
      <c r="F32" s="140">
        <f t="shared" si="10"/>
        <v>-0.49287221023739036</v>
      </c>
      <c r="G32" s="139">
        <v>8.262214827376571</v>
      </c>
      <c r="H32" s="139">
        <f t="shared" si="11"/>
        <v>-0.5691684754875368</v>
      </c>
      <c r="I32" s="140">
        <v>8.451241106210361</v>
      </c>
      <c r="J32" s="140">
        <f t="shared" si="12"/>
        <v>0.15124110621036024</v>
      </c>
      <c r="K32" s="139">
        <v>2.0472462764114998</v>
      </c>
      <c r="L32" s="139">
        <f t="shared" si="13"/>
        <v>-0.10522487261007551</v>
      </c>
    </row>
    <row r="33" spans="2:18" outlineLevel="1" x14ac:dyDescent="0.25">
      <c r="B33" s="89" t="s">
        <v>43</v>
      </c>
      <c r="C33" s="139">
        <v>8.7536530175908673</v>
      </c>
      <c r="D33" s="139">
        <f t="shared" si="9"/>
        <v>0.18365301759086705</v>
      </c>
      <c r="E33" s="140">
        <v>9.2215567154388065</v>
      </c>
      <c r="F33" s="140">
        <f t="shared" si="10"/>
        <v>0.18155671543880736</v>
      </c>
      <c r="G33" s="139">
        <v>9.4430883852942475</v>
      </c>
      <c r="H33" s="139">
        <f t="shared" si="11"/>
        <v>0.23308838529424669</v>
      </c>
      <c r="I33" s="140">
        <v>9.8677029485401402</v>
      </c>
      <c r="J33" s="140">
        <f t="shared" si="12"/>
        <v>0.44770294854014026</v>
      </c>
      <c r="K33" s="139">
        <v>2.312109310173148</v>
      </c>
      <c r="L33" s="139">
        <f t="shared" si="13"/>
        <v>-7.8906898268518155E-3</v>
      </c>
    </row>
    <row r="34" spans="2:18" outlineLevel="1" x14ac:dyDescent="0.25">
      <c r="B34" s="89" t="s">
        <v>44</v>
      </c>
      <c r="C34" s="139">
        <v>8.9916721728398148</v>
      </c>
      <c r="D34" s="139">
        <f t="shared" si="9"/>
        <v>0.13200830729359581</v>
      </c>
      <c r="E34" s="140">
        <v>9.4989769294149955</v>
      </c>
      <c r="F34" s="140">
        <f t="shared" si="10"/>
        <v>0.10897692941499493</v>
      </c>
      <c r="G34" s="139">
        <v>9.651594491514123</v>
      </c>
      <c r="H34" s="139">
        <f t="shared" si="11"/>
        <v>0.18159449151412232</v>
      </c>
      <c r="I34" s="140">
        <v>9.6832405081082982</v>
      </c>
      <c r="J34" s="140">
        <f t="shared" si="12"/>
        <v>0.3532405081082981</v>
      </c>
      <c r="K34" s="139">
        <v>2.1967892976588628</v>
      </c>
      <c r="L34" s="139">
        <f t="shared" si="13"/>
        <v>-8.3210702341137033E-2</v>
      </c>
    </row>
    <row r="35" spans="2:18" ht="15" customHeight="1" x14ac:dyDescent="0.25">
      <c r="B35" s="95">
        <v>2012</v>
      </c>
      <c r="C35" s="142">
        <v>7.8106950330934621</v>
      </c>
      <c r="D35" s="142">
        <f>C35-C48</f>
        <v>1.4395740216805564E-2</v>
      </c>
      <c r="E35" s="142">
        <v>8.3185548849623743</v>
      </c>
      <c r="F35" s="142">
        <f>E35-E48</f>
        <v>7.1201757054577541E-3</v>
      </c>
      <c r="G35" s="142">
        <v>8.4603867690139793</v>
      </c>
      <c r="H35" s="142">
        <f>G35-G48</f>
        <v>2.2882844291238769E-4</v>
      </c>
      <c r="I35" s="142">
        <v>7.6077666015382386</v>
      </c>
      <c r="J35" s="142">
        <f>I35-I48</f>
        <v>0.19073854802550372</v>
      </c>
      <c r="K35" s="142">
        <v>2.2391994709215379</v>
      </c>
      <c r="L35" s="142">
        <f>K35-K48</f>
        <v>0.1108169460350692</v>
      </c>
      <c r="O35" s="88"/>
      <c r="P35" s="88"/>
      <c r="Q35" s="88"/>
      <c r="R35" s="88"/>
    </row>
    <row r="36" spans="2:18" hidden="1" outlineLevel="1" x14ac:dyDescent="0.25">
      <c r="B36" s="89" t="s">
        <v>33</v>
      </c>
      <c r="C36" s="139">
        <v>7.8707428909070387</v>
      </c>
      <c r="D36" s="139">
        <f t="shared" si="9"/>
        <v>0.38432490142389142</v>
      </c>
      <c r="E36" s="140">
        <v>8.0875711606173279</v>
      </c>
      <c r="F36" s="140">
        <f t="shared" si="10"/>
        <v>7.7571160617328161E-2</v>
      </c>
      <c r="G36" s="139">
        <v>8.7977978317896657</v>
      </c>
      <c r="H36" s="139">
        <f t="shared" si="11"/>
        <v>0.52779783178966611</v>
      </c>
      <c r="I36" s="140">
        <v>8.3189847715736036</v>
      </c>
      <c r="J36" s="140">
        <f t="shared" si="12"/>
        <v>0.57889781053284306</v>
      </c>
      <c r="K36" s="139">
        <v>2.3118366034094566</v>
      </c>
      <c r="L36" s="139">
        <f t="shared" si="13"/>
        <v>0.19183660340945652</v>
      </c>
    </row>
    <row r="37" spans="2:18" hidden="1" outlineLevel="1" x14ac:dyDescent="0.25">
      <c r="B37" s="89" t="s">
        <v>34</v>
      </c>
      <c r="C37" s="139">
        <v>8.3879635243615542</v>
      </c>
      <c r="D37" s="139">
        <f t="shared" si="9"/>
        <v>0.26762487889300424</v>
      </c>
      <c r="E37" s="140">
        <v>8.9700000000000006</v>
      </c>
      <c r="F37" s="140">
        <f t="shared" si="10"/>
        <v>0.14000000000000057</v>
      </c>
      <c r="G37" s="139">
        <v>8.9</v>
      </c>
      <c r="H37" s="139">
        <f t="shared" si="11"/>
        <v>0.32000000000000028</v>
      </c>
      <c r="I37" s="140">
        <v>8.35</v>
      </c>
      <c r="J37" s="140">
        <f t="shared" si="12"/>
        <v>0.40999999999999925</v>
      </c>
      <c r="K37" s="139">
        <v>1.98</v>
      </c>
      <c r="L37" s="139">
        <f t="shared" si="13"/>
        <v>-4.0000000000000036E-2</v>
      </c>
    </row>
    <row r="38" spans="2:18" hidden="1" outlineLevel="1" x14ac:dyDescent="0.25">
      <c r="B38" s="89" t="s">
        <v>35</v>
      </c>
      <c r="C38" s="139">
        <v>7.29</v>
      </c>
      <c r="D38" s="139">
        <f t="shared" si="9"/>
        <v>0.23024542961714189</v>
      </c>
      <c r="E38" s="140">
        <v>7.89</v>
      </c>
      <c r="F38" s="140">
        <f t="shared" si="10"/>
        <v>0.33999999999999986</v>
      </c>
      <c r="G38" s="139">
        <v>7.84</v>
      </c>
      <c r="H38" s="139">
        <f t="shared" si="11"/>
        <v>3.0000000000000249E-2</v>
      </c>
      <c r="I38" s="140">
        <v>6.08</v>
      </c>
      <c r="J38" s="140">
        <f t="shared" si="12"/>
        <v>-0.16999999999999993</v>
      </c>
      <c r="K38" s="139">
        <v>2.0499999999999998</v>
      </c>
      <c r="L38" s="139">
        <f t="shared" si="13"/>
        <v>2.9999999999999805E-2</v>
      </c>
    </row>
    <row r="39" spans="2:18" hidden="1" outlineLevel="1" x14ac:dyDescent="0.25">
      <c r="B39" s="89" t="s">
        <v>36</v>
      </c>
      <c r="C39" s="139">
        <v>7.5729801462855297</v>
      </c>
      <c r="D39" s="139">
        <f t="shared" si="9"/>
        <v>-4.5372054730218103E-2</v>
      </c>
      <c r="E39" s="140">
        <v>8.3101120767314924</v>
      </c>
      <c r="F39" s="140">
        <f t="shared" si="10"/>
        <v>0.15219706256718624</v>
      </c>
      <c r="G39" s="139">
        <v>8.3865096448040113</v>
      </c>
      <c r="H39" s="139">
        <f t="shared" si="11"/>
        <v>-0.2953548656261038</v>
      </c>
      <c r="I39" s="140">
        <v>6.922908492152466</v>
      </c>
      <c r="J39" s="140">
        <f t="shared" si="12"/>
        <v>0.75548775859142214</v>
      </c>
      <c r="K39" s="139">
        <v>2.025505184288201</v>
      </c>
      <c r="L39" s="139">
        <f t="shared" si="13"/>
        <v>-0.13478555786941193</v>
      </c>
    </row>
    <row r="40" spans="2:18" hidden="1" outlineLevel="1" x14ac:dyDescent="0.25">
      <c r="B40" s="89" t="s">
        <v>37</v>
      </c>
      <c r="C40" s="139">
        <v>7.9261312519256446</v>
      </c>
      <c r="D40" s="139">
        <f t="shared" si="9"/>
        <v>0.17945779245247362</v>
      </c>
      <c r="E40" s="140">
        <v>8.65</v>
      </c>
      <c r="F40" s="140">
        <f t="shared" si="10"/>
        <v>0.24432717678100246</v>
      </c>
      <c r="G40" s="139">
        <v>8.5299999999999994</v>
      </c>
      <c r="H40" s="139">
        <f t="shared" si="11"/>
        <v>0.11069807775690066</v>
      </c>
      <c r="I40" s="140">
        <v>6.6</v>
      </c>
      <c r="J40" s="140">
        <f t="shared" si="12"/>
        <v>0.40758243891615997</v>
      </c>
      <c r="K40" s="139">
        <v>2.23</v>
      </c>
      <c r="L40" s="139">
        <f t="shared" si="13"/>
        <v>-8.0000000000000071E-2</v>
      </c>
    </row>
    <row r="41" spans="2:18" hidden="1" outlineLevel="1" x14ac:dyDescent="0.25">
      <c r="B41" s="89" t="s">
        <v>38</v>
      </c>
      <c r="C41" s="139">
        <v>7.2500219251282365</v>
      </c>
      <c r="D41" s="139">
        <f t="shared" si="9"/>
        <v>4.0299792162467263E-2</v>
      </c>
      <c r="E41" s="140">
        <v>7.83</v>
      </c>
      <c r="F41" s="140">
        <f t="shared" si="10"/>
        <v>-0.16619883577868766</v>
      </c>
      <c r="G41" s="139">
        <v>8.06</v>
      </c>
      <c r="H41" s="139">
        <f t="shared" si="11"/>
        <v>0.17030994246226427</v>
      </c>
      <c r="I41" s="140">
        <v>5.96</v>
      </c>
      <c r="J41" s="140">
        <f t="shared" si="12"/>
        <v>-3.1780424516898442E-2</v>
      </c>
      <c r="K41" s="139">
        <v>1.9950980392156863</v>
      </c>
      <c r="L41" s="139">
        <f t="shared" si="13"/>
        <v>-0.16490196078431385</v>
      </c>
    </row>
    <row r="42" spans="2:18" hidden="1" outlineLevel="1" x14ac:dyDescent="0.25">
      <c r="B42" s="89" t="s">
        <v>39</v>
      </c>
      <c r="C42" s="139">
        <v>7.51</v>
      </c>
      <c r="D42" s="139">
        <f t="shared" si="9"/>
        <v>0.41219580042833126</v>
      </c>
      <c r="E42" s="140">
        <v>8.06</v>
      </c>
      <c r="F42" s="140">
        <f t="shared" si="10"/>
        <v>0.32792710458738394</v>
      </c>
      <c r="G42" s="139">
        <v>8.1</v>
      </c>
      <c r="H42" s="139">
        <f t="shared" si="11"/>
        <v>0.26137292696780889</v>
      </c>
      <c r="I42" s="140">
        <v>6.61</v>
      </c>
      <c r="J42" s="140">
        <f t="shared" si="12"/>
        <v>0.2521404165184995</v>
      </c>
      <c r="K42" s="139">
        <v>2.09</v>
      </c>
      <c r="L42" s="139">
        <f t="shared" si="13"/>
        <v>2.9835988014508708E-2</v>
      </c>
      <c r="N42" s="94"/>
      <c r="O42" s="94"/>
      <c r="P42" s="94"/>
    </row>
    <row r="43" spans="2:18" hidden="1" outlineLevel="1" x14ac:dyDescent="0.25">
      <c r="B43" s="89" t="s">
        <v>40</v>
      </c>
      <c r="C43" s="139">
        <v>7.3181305488860353</v>
      </c>
      <c r="D43" s="139">
        <f t="shared" si="9"/>
        <v>0.51319721149325304</v>
      </c>
      <c r="E43" s="140">
        <v>7.9582544892836458</v>
      </c>
      <c r="F43" s="140">
        <f t="shared" si="10"/>
        <v>0.77022862129490477</v>
      </c>
      <c r="G43" s="139">
        <v>8.0125650040642835</v>
      </c>
      <c r="H43" s="139">
        <f t="shared" si="11"/>
        <v>0.55641999442582435</v>
      </c>
      <c r="I43" s="140">
        <v>6.5705836575875489</v>
      </c>
      <c r="J43" s="140">
        <f t="shared" si="12"/>
        <v>-6.7834122074665437E-2</v>
      </c>
      <c r="K43" s="139">
        <v>2.0243198054415563</v>
      </c>
      <c r="L43" s="139">
        <f t="shared" si="13"/>
        <v>-1.6141224622117534E-2</v>
      </c>
    </row>
    <row r="44" spans="2:18" hidden="1" outlineLevel="1" x14ac:dyDescent="0.25">
      <c r="B44" s="89" t="s">
        <v>41</v>
      </c>
      <c r="C44" s="139">
        <v>7.1377246896853972</v>
      </c>
      <c r="D44" s="139">
        <f t="shared" si="9"/>
        <v>0.73693803535655</v>
      </c>
      <c r="E44" s="140">
        <v>7.4778147901399068</v>
      </c>
      <c r="F44" s="140">
        <f t="shared" si="10"/>
        <v>0.70127929774154385</v>
      </c>
      <c r="G44" s="139">
        <v>7.5776976319028009</v>
      </c>
      <c r="H44" s="139">
        <f t="shared" si="11"/>
        <v>1.0519250089142407</v>
      </c>
      <c r="I44" s="140">
        <v>6.9952208544532946</v>
      </c>
      <c r="J44" s="140">
        <f t="shared" si="12"/>
        <v>0.71159209191148864</v>
      </c>
      <c r="K44" s="139">
        <v>2.1224684298308314</v>
      </c>
      <c r="L44" s="139">
        <f t="shared" si="13"/>
        <v>-6.4907513169168762E-2</v>
      </c>
    </row>
    <row r="45" spans="2:18" hidden="1" outlineLevel="1" x14ac:dyDescent="0.25">
      <c r="B45" s="89" t="s">
        <v>42</v>
      </c>
      <c r="C45" s="139">
        <v>8.0508114510135425</v>
      </c>
      <c r="D45" s="139">
        <f t="shared" si="9"/>
        <v>0.19098075517492319</v>
      </c>
      <c r="E45" s="140">
        <v>8.4030626571733453</v>
      </c>
      <c r="F45" s="140">
        <f t="shared" si="10"/>
        <v>0.29188820285527761</v>
      </c>
      <c r="G45" s="139">
        <v>8.8313833028641078</v>
      </c>
      <c r="H45" s="139">
        <f t="shared" si="11"/>
        <v>0.39060775252999136</v>
      </c>
      <c r="I45" s="140">
        <v>8.3000000000000007</v>
      </c>
      <c r="J45" s="140">
        <f t="shared" si="12"/>
        <v>7.1910871033086465E-2</v>
      </c>
      <c r="K45" s="139">
        <v>2.1524711490215753</v>
      </c>
      <c r="L45" s="139">
        <f t="shared" si="13"/>
        <v>0.1993354278743269</v>
      </c>
    </row>
    <row r="46" spans="2:18" hidden="1" outlineLevel="1" x14ac:dyDescent="0.25">
      <c r="B46" s="89" t="s">
        <v>43</v>
      </c>
      <c r="C46" s="139">
        <v>8.57</v>
      </c>
      <c r="D46" s="139">
        <f t="shared" si="9"/>
        <v>0.31760449956297876</v>
      </c>
      <c r="E46" s="140">
        <v>9.0399999999999991</v>
      </c>
      <c r="F46" s="140">
        <f t="shared" si="10"/>
        <v>0.41999999999999993</v>
      </c>
      <c r="G46" s="139">
        <v>9.2100000000000009</v>
      </c>
      <c r="H46" s="139">
        <f t="shared" si="11"/>
        <v>0.61000000000000121</v>
      </c>
      <c r="I46" s="140">
        <v>9.42</v>
      </c>
      <c r="J46" s="140">
        <f t="shared" si="12"/>
        <v>-9.9999999999999645E-2</v>
      </c>
      <c r="K46" s="139">
        <v>2.3199999999999998</v>
      </c>
      <c r="L46" s="139">
        <f t="shared" si="13"/>
        <v>0.25</v>
      </c>
    </row>
    <row r="47" spans="2:18" hidden="1" outlineLevel="1" x14ac:dyDescent="0.25">
      <c r="B47" s="89" t="s">
        <v>44</v>
      </c>
      <c r="C47" s="139">
        <v>8.859663865546219</v>
      </c>
      <c r="D47" s="139">
        <f t="shared" si="9"/>
        <v>0.41559120905299629</v>
      </c>
      <c r="E47" s="140">
        <v>9.39</v>
      </c>
      <c r="F47" s="140">
        <f t="shared" si="10"/>
        <v>0.55000000000000071</v>
      </c>
      <c r="G47" s="139">
        <v>9.4700000000000006</v>
      </c>
      <c r="H47" s="139">
        <f t="shared" si="11"/>
        <v>0.75999999999999979</v>
      </c>
      <c r="I47" s="140">
        <v>9.33</v>
      </c>
      <c r="J47" s="140">
        <f t="shared" si="12"/>
        <v>-0.11999999999999922</v>
      </c>
      <c r="K47" s="139">
        <v>2.2799999999999998</v>
      </c>
      <c r="L47" s="139">
        <f t="shared" si="13"/>
        <v>0.10999999999999988</v>
      </c>
    </row>
    <row r="48" spans="2:18" ht="15" customHeight="1" collapsed="1" x14ac:dyDescent="0.25">
      <c r="B48" s="37">
        <v>2011</v>
      </c>
      <c r="C48" s="143">
        <v>7.7962992928766566</v>
      </c>
      <c r="D48" s="143">
        <f t="shared" si="9"/>
        <v>0.297447114643977</v>
      </c>
      <c r="E48" s="143">
        <v>8.3114347092569165</v>
      </c>
      <c r="F48" s="143">
        <f t="shared" si="10"/>
        <v>0.30958422402311037</v>
      </c>
      <c r="G48" s="143">
        <v>8.460157940571067</v>
      </c>
      <c r="H48" s="143">
        <f t="shared" si="11"/>
        <v>0.36623045217325867</v>
      </c>
      <c r="I48" s="143">
        <v>7.4170280535127349</v>
      </c>
      <c r="J48" s="143">
        <f t="shared" si="12"/>
        <v>0.22729099249380447</v>
      </c>
      <c r="K48" s="143">
        <v>2.1283825248864687</v>
      </c>
      <c r="L48" s="143">
        <f t="shared" si="13"/>
        <v>3.2349283105254756E-2</v>
      </c>
      <c r="O48" s="88"/>
      <c r="P48" s="88"/>
      <c r="Q48" s="88"/>
      <c r="R48" s="88"/>
    </row>
    <row r="49" spans="2:17" hidden="1" outlineLevel="1" x14ac:dyDescent="0.25">
      <c r="B49" s="89" t="s">
        <v>33</v>
      </c>
      <c r="C49" s="139">
        <v>7.4864179894831473</v>
      </c>
      <c r="D49" s="139">
        <f t="shared" si="9"/>
        <v>-0.45035224680064534</v>
      </c>
      <c r="E49" s="140">
        <v>8.01</v>
      </c>
      <c r="F49" s="140">
        <f t="shared" si="10"/>
        <v>-0.4260997327235696</v>
      </c>
      <c r="G49" s="139">
        <v>8.27</v>
      </c>
      <c r="H49" s="139">
        <f t="shared" si="11"/>
        <v>-1.7072208957383594E-2</v>
      </c>
      <c r="I49" s="140">
        <v>7.7400869610407605</v>
      </c>
      <c r="J49" s="140">
        <f t="shared" si="12"/>
        <v>-0.31248200201502829</v>
      </c>
      <c r="K49" s="139">
        <v>2.12</v>
      </c>
      <c r="L49" s="139">
        <f t="shared" si="13"/>
        <v>-0.63683937031942506</v>
      </c>
    </row>
    <row r="50" spans="2:17" hidden="1" outlineLevel="1" x14ac:dyDescent="0.25">
      <c r="B50" s="89" t="s">
        <v>34</v>
      </c>
      <c r="C50" s="139">
        <v>8.12033864546855</v>
      </c>
      <c r="D50" s="139">
        <f t="shared" si="9"/>
        <v>5.7789224002284811E-2</v>
      </c>
      <c r="E50" s="140">
        <v>8.83</v>
      </c>
      <c r="F50" s="140">
        <f t="shared" si="10"/>
        <v>0.11604276318302276</v>
      </c>
      <c r="G50" s="139">
        <v>8.58</v>
      </c>
      <c r="H50" s="139">
        <f t="shared" si="11"/>
        <v>0.19058253890500865</v>
      </c>
      <c r="I50" s="140">
        <v>7.94</v>
      </c>
      <c r="J50" s="140">
        <f t="shared" si="12"/>
        <v>-4.1548184288942025E-2</v>
      </c>
      <c r="K50" s="139">
        <v>2.02</v>
      </c>
      <c r="L50" s="139">
        <f t="shared" si="13"/>
        <v>3.972837741243751E-2</v>
      </c>
    </row>
    <row r="51" spans="2:17" hidden="1" outlineLevel="1" x14ac:dyDescent="0.25">
      <c r="B51" s="89" t="s">
        <v>35</v>
      </c>
      <c r="C51" s="139">
        <v>7.0597545703828581</v>
      </c>
      <c r="D51" s="139">
        <f t="shared" si="9"/>
        <v>-4.7346209865665401E-2</v>
      </c>
      <c r="E51" s="140">
        <v>7.55</v>
      </c>
      <c r="F51" s="140">
        <f t="shared" si="10"/>
        <v>-6.5637942184126885E-3</v>
      </c>
      <c r="G51" s="139">
        <v>7.81</v>
      </c>
      <c r="H51" s="139">
        <f t="shared" si="11"/>
        <v>0.13184929253043709</v>
      </c>
      <c r="I51" s="140">
        <v>6.25</v>
      </c>
      <c r="J51" s="140">
        <f t="shared" si="12"/>
        <v>-0.1497950819672127</v>
      </c>
      <c r="K51" s="139">
        <v>2.02</v>
      </c>
      <c r="L51" s="139">
        <f t="shared" si="13"/>
        <v>-0.24169099851666775</v>
      </c>
    </row>
    <row r="52" spans="2:17" hidden="1" outlineLevel="1" x14ac:dyDescent="0.25">
      <c r="B52" s="89" t="s">
        <v>36</v>
      </c>
      <c r="C52" s="139">
        <v>7.6183522010157478</v>
      </c>
      <c r="D52" s="139">
        <f t="shared" si="9"/>
        <v>-5.3366025818877283E-2</v>
      </c>
      <c r="E52" s="140">
        <v>8.1579150141643062</v>
      </c>
      <c r="F52" s="140">
        <f t="shared" si="10"/>
        <v>-0.33208498583569401</v>
      </c>
      <c r="G52" s="139">
        <v>8.6818645104301151</v>
      </c>
      <c r="H52" s="139">
        <f t="shared" si="11"/>
        <v>0.61186451043011481</v>
      </c>
      <c r="I52" s="140">
        <v>6.1674207335610438</v>
      </c>
      <c r="J52" s="140">
        <f t="shared" si="12"/>
        <v>-0.69257926643895651</v>
      </c>
      <c r="K52" s="139">
        <v>2.160290742157613</v>
      </c>
      <c r="L52" s="139">
        <f t="shared" si="13"/>
        <v>-0.16970925784238711</v>
      </c>
    </row>
    <row r="53" spans="2:17" hidden="1" outlineLevel="1" x14ac:dyDescent="0.25">
      <c r="B53" s="89" t="s">
        <v>37</v>
      </c>
      <c r="C53" s="139">
        <v>7.746673459473171</v>
      </c>
      <c r="D53" s="139">
        <f t="shared" si="9"/>
        <v>0.11516134485567786</v>
      </c>
      <c r="E53" s="140">
        <v>8.4056728232189979</v>
      </c>
      <c r="F53" s="140">
        <f t="shared" si="10"/>
        <v>0.2056728232189986</v>
      </c>
      <c r="G53" s="139">
        <v>8.4193019222430987</v>
      </c>
      <c r="H53" s="139">
        <f t="shared" si="11"/>
        <v>0.29930192224309948</v>
      </c>
      <c r="I53" s="140">
        <v>6.1924175610838397</v>
      </c>
      <c r="J53" s="140">
        <f t="shared" si="12"/>
        <v>-0.27758243891616008</v>
      </c>
      <c r="K53" s="139">
        <v>2.31</v>
      </c>
      <c r="L53" s="139">
        <f t="shared" si="13"/>
        <v>-0.43999999999999995</v>
      </c>
    </row>
    <row r="54" spans="2:17" hidden="1" outlineLevel="1" x14ac:dyDescent="0.25">
      <c r="B54" s="89" t="s">
        <v>38</v>
      </c>
      <c r="C54" s="139">
        <v>7.2097221329657692</v>
      </c>
      <c r="D54" s="139">
        <f t="shared" si="9"/>
        <v>-0.11217931684364846</v>
      </c>
      <c r="E54" s="140">
        <v>7.9961988357786877</v>
      </c>
      <c r="F54" s="140">
        <f t="shared" si="10"/>
        <v>-7.3801164221312554E-2</v>
      </c>
      <c r="G54" s="139">
        <v>7.8896900575377362</v>
      </c>
      <c r="H54" s="139">
        <f t="shared" si="11"/>
        <v>-2.0309942462263919E-2</v>
      </c>
      <c r="I54" s="140">
        <v>5.9917804245168984</v>
      </c>
      <c r="J54" s="140">
        <f t="shared" si="12"/>
        <v>-0.23821957548310202</v>
      </c>
      <c r="K54" s="139">
        <v>2.16</v>
      </c>
      <c r="L54" s="139">
        <f t="shared" si="13"/>
        <v>-0.12999999999999989</v>
      </c>
    </row>
    <row r="55" spans="2:17" hidden="1" outlineLevel="1" x14ac:dyDescent="0.25">
      <c r="B55" s="89" t="s">
        <v>39</v>
      </c>
      <c r="C55" s="139">
        <v>7.0978041995716685</v>
      </c>
      <c r="D55" s="139">
        <f t="shared" si="9"/>
        <v>-0.24405449738538287</v>
      </c>
      <c r="E55" s="140">
        <v>7.7320728954126166</v>
      </c>
      <c r="F55" s="140">
        <f t="shared" si="10"/>
        <v>-0.25224997276931393</v>
      </c>
      <c r="G55" s="139">
        <v>7.8386270730321908</v>
      </c>
      <c r="H55" s="139">
        <f t="shared" si="11"/>
        <v>-0.16333999100118035</v>
      </c>
      <c r="I55" s="140">
        <v>6.3578595834815008</v>
      </c>
      <c r="J55" s="140">
        <f t="shared" si="12"/>
        <v>-0.15110179876335739</v>
      </c>
      <c r="K55" s="139">
        <v>2.0601640119854912</v>
      </c>
      <c r="L55" s="139">
        <f t="shared" si="13"/>
        <v>-0.14391441938705807</v>
      </c>
      <c r="N55" s="94"/>
      <c r="O55" s="94"/>
      <c r="P55" s="94"/>
    </row>
    <row r="56" spans="2:17" hidden="1" outlineLevel="1" x14ac:dyDescent="0.25">
      <c r="B56" s="89" t="s">
        <v>40</v>
      </c>
      <c r="C56" s="139">
        <v>6.8049333373927823</v>
      </c>
      <c r="D56" s="139">
        <f t="shared" si="9"/>
        <v>-0.11244154591918765</v>
      </c>
      <c r="E56" s="140">
        <v>7.188025867988741</v>
      </c>
      <c r="F56" s="140">
        <f t="shared" si="10"/>
        <v>-9.1974132011259258E-2</v>
      </c>
      <c r="G56" s="139">
        <v>7.4561450096384592</v>
      </c>
      <c r="H56" s="139">
        <f t="shared" si="11"/>
        <v>1.6145009638458774E-2</v>
      </c>
      <c r="I56" s="140">
        <v>6.6384177796622144</v>
      </c>
      <c r="J56" s="140">
        <f t="shared" si="12"/>
        <v>-0.10158222033778586</v>
      </c>
      <c r="K56" s="139">
        <v>2.0404610300636739</v>
      </c>
      <c r="L56" s="139">
        <f t="shared" si="13"/>
        <v>-0.19953896993632636</v>
      </c>
    </row>
    <row r="57" spans="2:17" hidden="1" outlineLevel="1" x14ac:dyDescent="0.25">
      <c r="B57" s="89" t="s">
        <v>41</v>
      </c>
      <c r="C57" s="139">
        <v>6.4007866543288472</v>
      </c>
      <c r="D57" s="139">
        <f t="shared" si="9"/>
        <v>-0.57395942028339419</v>
      </c>
      <c r="E57" s="140">
        <v>6.7765354923983629</v>
      </c>
      <c r="F57" s="140">
        <f t="shared" si="10"/>
        <v>-0.92277302976878062</v>
      </c>
      <c r="G57" s="139">
        <v>6.5257726229885602</v>
      </c>
      <c r="H57" s="139">
        <f t="shared" si="11"/>
        <v>-0.73422737701143959</v>
      </c>
      <c r="I57" s="140">
        <v>6.2836287625418059</v>
      </c>
      <c r="J57" s="140">
        <f t="shared" si="12"/>
        <v>-0.11637123745819444</v>
      </c>
      <c r="K57" s="139">
        <v>2.1873759430000002</v>
      </c>
      <c r="L57" s="139">
        <f t="shared" si="13"/>
        <v>-9.2624056999999649E-2</v>
      </c>
    </row>
    <row r="58" spans="2:17" hidden="1" outlineLevel="1" x14ac:dyDescent="0.25">
      <c r="B58" s="89" t="s">
        <v>42</v>
      </c>
      <c r="C58" s="139">
        <v>7.8598306958386193</v>
      </c>
      <c r="D58" s="139">
        <f t="shared" si="9"/>
        <v>-0.16314077236224556</v>
      </c>
      <c r="E58" s="140">
        <v>8.1111744543180677</v>
      </c>
      <c r="F58" s="140">
        <f t="shared" si="10"/>
        <v>-0.45882554568193257</v>
      </c>
      <c r="G58" s="139">
        <v>8.4407755503341164</v>
      </c>
      <c r="H58" s="139">
        <f t="shared" si="11"/>
        <v>0.17077555033411684</v>
      </c>
      <c r="I58" s="140">
        <v>8.2280891289669142</v>
      </c>
      <c r="J58" s="140">
        <f t="shared" si="12"/>
        <v>-0.17191087103308611</v>
      </c>
      <c r="K58" s="139">
        <v>1.9531357211472484</v>
      </c>
      <c r="L58" s="139">
        <f t="shared" si="13"/>
        <v>-0.38686427885275143</v>
      </c>
    </row>
    <row r="59" spans="2:17" hidden="1" outlineLevel="1" x14ac:dyDescent="0.25">
      <c r="B59" s="89" t="s">
        <v>43</v>
      </c>
      <c r="C59" s="139">
        <v>8.2523955004370215</v>
      </c>
      <c r="D59" s="139">
        <f t="shared" si="9"/>
        <v>9.1010892234356433E-2</v>
      </c>
      <c r="E59" s="140">
        <v>8.6199999999999992</v>
      </c>
      <c r="F59" s="140">
        <f t="shared" si="10"/>
        <v>0.33000000000000007</v>
      </c>
      <c r="G59" s="139">
        <v>8.6</v>
      </c>
      <c r="H59" s="139">
        <f t="shared" si="11"/>
        <v>-0.12000000000000099</v>
      </c>
      <c r="I59" s="140">
        <v>9.52</v>
      </c>
      <c r="J59" s="140">
        <f t="shared" si="12"/>
        <v>0.52999999999999936</v>
      </c>
      <c r="K59" s="139">
        <v>2.0699999999999998</v>
      </c>
      <c r="L59" s="139">
        <f t="shared" si="13"/>
        <v>-0.52</v>
      </c>
    </row>
    <row r="60" spans="2:17" hidden="1" outlineLevel="1" x14ac:dyDescent="0.25">
      <c r="B60" s="89" t="s">
        <v>44</v>
      </c>
      <c r="C60" s="139">
        <v>8.4440726564932227</v>
      </c>
      <c r="D60" s="139">
        <f t="shared" si="9"/>
        <v>-0.54008672154370707</v>
      </c>
      <c r="E60" s="140">
        <v>8.84</v>
      </c>
      <c r="F60" s="140">
        <f t="shared" si="10"/>
        <v>-0.27999999999999936</v>
      </c>
      <c r="G60" s="139">
        <v>8.7100000000000009</v>
      </c>
      <c r="H60" s="139">
        <f t="shared" si="11"/>
        <v>-0.72999999999999865</v>
      </c>
      <c r="I60" s="140">
        <v>9.4499999999999993</v>
      </c>
      <c r="J60" s="140">
        <f t="shared" si="12"/>
        <v>-0.85000000000000142</v>
      </c>
      <c r="K60" s="139">
        <v>2.17</v>
      </c>
      <c r="L60" s="139">
        <f t="shared" si="13"/>
        <v>-0.26000000000000023</v>
      </c>
    </row>
    <row r="61" spans="2:17" collapsed="1" x14ac:dyDescent="0.25">
      <c r="B61" s="37">
        <v>2010</v>
      </c>
      <c r="C61" s="143">
        <v>7.4988521782326796</v>
      </c>
      <c r="D61" s="143">
        <f t="shared" si="9"/>
        <v>-0.17455028602755984</v>
      </c>
      <c r="E61" s="143">
        <v>8.0018504852338062</v>
      </c>
      <c r="F61" s="143">
        <f t="shared" si="10"/>
        <v>-0.19659090246600108</v>
      </c>
      <c r="G61" s="143">
        <v>8.0939274883978083</v>
      </c>
      <c r="H61" s="143">
        <f t="shared" si="11"/>
        <v>-3.5557489616776294E-2</v>
      </c>
      <c r="I61" s="143">
        <v>7.1897370610189304</v>
      </c>
      <c r="J61" s="143">
        <f t="shared" si="12"/>
        <v>-0.18976177874372713</v>
      </c>
      <c r="K61" s="143">
        <v>2.096033241781214</v>
      </c>
      <c r="L61" s="143">
        <f t="shared" si="13"/>
        <v>-0.26351797507665609</v>
      </c>
    </row>
    <row r="62" spans="2:17" ht="15" hidden="1" customHeight="1" outlineLevel="1" x14ac:dyDescent="0.25">
      <c r="B62" s="89" t="s">
        <v>33</v>
      </c>
      <c r="C62" s="139">
        <v>7.9367702362837926</v>
      </c>
      <c r="D62" s="139">
        <f t="shared" si="9"/>
        <v>-0.24934493108455857</v>
      </c>
      <c r="E62" s="140">
        <v>8.4360997327235694</v>
      </c>
      <c r="F62" s="140">
        <f t="shared" si="10"/>
        <v>-0.21390026727643097</v>
      </c>
      <c r="G62" s="139">
        <v>8.2870722089573832</v>
      </c>
      <c r="H62" s="139">
        <f t="shared" si="11"/>
        <v>-0.50292779104261598</v>
      </c>
      <c r="I62" s="140">
        <v>8.0525689630557888</v>
      </c>
      <c r="J62" s="140">
        <f t="shared" si="12"/>
        <v>-0.30743103694421059</v>
      </c>
      <c r="K62" s="139">
        <v>2.7568393703194252</v>
      </c>
      <c r="L62" s="139">
        <f t="shared" si="13"/>
        <v>0.38683937031942506</v>
      </c>
      <c r="N62" s="94"/>
      <c r="O62" s="94"/>
      <c r="P62" s="94"/>
    </row>
    <row r="63" spans="2:17" ht="15" hidden="1" customHeight="1" outlineLevel="1" x14ac:dyDescent="0.25">
      <c r="B63" s="89" t="s">
        <v>34</v>
      </c>
      <c r="C63" s="139">
        <v>8.0625494214662652</v>
      </c>
      <c r="D63" s="139">
        <f t="shared" si="9"/>
        <v>0.18277918938214022</v>
      </c>
      <c r="E63" s="140">
        <v>8.7139572368169773</v>
      </c>
      <c r="F63" s="140">
        <f t="shared" si="10"/>
        <v>0.2839572368169776</v>
      </c>
      <c r="G63" s="139">
        <v>8.3894174610949914</v>
      </c>
      <c r="H63" s="139">
        <f t="shared" si="11"/>
        <v>0.26941746109499221</v>
      </c>
      <c r="I63" s="140">
        <v>7.9815481842889424</v>
      </c>
      <c r="J63" s="140">
        <f t="shared" si="12"/>
        <v>-2.8451815711057371E-2</v>
      </c>
      <c r="K63" s="139">
        <v>1.9802716225875625</v>
      </c>
      <c r="L63" s="139">
        <f t="shared" si="13"/>
        <v>-0.39972837741243739</v>
      </c>
      <c r="O63" s="94"/>
      <c r="P63" s="94"/>
      <c r="Q63" s="94"/>
    </row>
    <row r="64" spans="2:17" ht="15" hidden="1" customHeight="1" outlineLevel="1" x14ac:dyDescent="0.25">
      <c r="B64" s="89" t="s">
        <v>35</v>
      </c>
      <c r="C64" s="139">
        <v>7.1071007802485235</v>
      </c>
      <c r="D64" s="139">
        <f t="shared" si="9"/>
        <v>-0.34152400107212966</v>
      </c>
      <c r="E64" s="140">
        <v>7.5565637942184125</v>
      </c>
      <c r="F64" s="140">
        <f t="shared" si="10"/>
        <v>-0.46343620578158706</v>
      </c>
      <c r="G64" s="139">
        <v>7.6781507074695625</v>
      </c>
      <c r="H64" s="139">
        <f t="shared" si="11"/>
        <v>-0.21184929253043716</v>
      </c>
      <c r="I64" s="140">
        <v>6.3997950819672127</v>
      </c>
      <c r="J64" s="140">
        <f t="shared" si="12"/>
        <v>-0.78020491803278702</v>
      </c>
      <c r="K64" s="139">
        <v>2.2616909985166678</v>
      </c>
      <c r="L64" s="139">
        <f t="shared" si="13"/>
        <v>-3.830900148333205E-2</v>
      </c>
    </row>
    <row r="65" spans="2:17" ht="15" hidden="1" customHeight="1" outlineLevel="1" x14ac:dyDescent="0.25">
      <c r="B65" s="89" t="s">
        <v>36</v>
      </c>
      <c r="C65" s="139">
        <v>7.6717182268346251</v>
      </c>
      <c r="D65" s="139">
        <f t="shared" si="9"/>
        <v>-0.21702075706506818</v>
      </c>
      <c r="E65" s="140">
        <v>8.49</v>
      </c>
      <c r="F65" s="140">
        <f t="shared" si="10"/>
        <v>-0.1899999999999995</v>
      </c>
      <c r="G65" s="139">
        <v>8.07</v>
      </c>
      <c r="H65" s="139">
        <f t="shared" si="11"/>
        <v>-0.54999999999999893</v>
      </c>
      <c r="I65" s="140">
        <v>6.86</v>
      </c>
      <c r="J65" s="140">
        <f t="shared" si="12"/>
        <v>-0.35999999999999943</v>
      </c>
      <c r="K65" s="139">
        <v>2.33</v>
      </c>
      <c r="L65" s="139">
        <f t="shared" si="13"/>
        <v>7.0000000000000284E-2</v>
      </c>
    </row>
    <row r="66" spans="2:17" ht="15" hidden="1" customHeight="1" outlineLevel="1" x14ac:dyDescent="0.25">
      <c r="B66" s="89" t="s">
        <v>37</v>
      </c>
      <c r="C66" s="139">
        <v>7.6315121146174931</v>
      </c>
      <c r="D66" s="139">
        <f t="shared" si="9"/>
        <v>-0.18507603992445709</v>
      </c>
      <c r="E66" s="140">
        <v>8.1999999999999993</v>
      </c>
      <c r="F66" s="140">
        <f t="shared" si="10"/>
        <v>-0.3100000000000005</v>
      </c>
      <c r="G66" s="139">
        <v>8.1199999999999992</v>
      </c>
      <c r="H66" s="139">
        <f t="shared" si="11"/>
        <v>-0.38000000000000078</v>
      </c>
      <c r="I66" s="140">
        <v>6.47</v>
      </c>
      <c r="J66" s="140">
        <f t="shared" si="12"/>
        <v>-0.49000000000000021</v>
      </c>
      <c r="K66" s="139">
        <v>2.75</v>
      </c>
      <c r="L66" s="139">
        <f t="shared" si="13"/>
        <v>0.16000000000000014</v>
      </c>
    </row>
    <row r="67" spans="2:17" ht="15" hidden="1" customHeight="1" outlineLevel="1" x14ac:dyDescent="0.25">
      <c r="B67" s="89" t="s">
        <v>38</v>
      </c>
      <c r="C67" s="139">
        <v>7.3219014498094177</v>
      </c>
      <c r="D67" s="139">
        <f t="shared" si="9"/>
        <v>-0.81052783204716672</v>
      </c>
      <c r="E67" s="140">
        <v>8.07</v>
      </c>
      <c r="F67" s="140">
        <f t="shared" si="10"/>
        <v>-1.1999999999999993</v>
      </c>
      <c r="G67" s="139">
        <v>7.91</v>
      </c>
      <c r="H67" s="139">
        <f t="shared" si="11"/>
        <v>-0.91999999999999993</v>
      </c>
      <c r="I67" s="140">
        <v>6.23</v>
      </c>
      <c r="J67" s="140">
        <f t="shared" si="12"/>
        <v>-0.55999999999999961</v>
      </c>
      <c r="K67" s="139">
        <v>2.29</v>
      </c>
      <c r="L67" s="139">
        <f t="shared" si="13"/>
        <v>-0.29999999999999982</v>
      </c>
      <c r="O67" s="88"/>
      <c r="P67" s="88"/>
      <c r="Q67" s="88"/>
    </row>
    <row r="68" spans="2:17" ht="15" hidden="1" customHeight="1" outlineLevel="1" x14ac:dyDescent="0.25">
      <c r="B68" s="89" t="s">
        <v>39</v>
      </c>
      <c r="C68" s="139">
        <v>7.3418586969570514</v>
      </c>
      <c r="D68" s="139">
        <f t="shared" si="9"/>
        <v>-0.32991360686646143</v>
      </c>
      <c r="E68" s="140">
        <v>7.9843228681819305</v>
      </c>
      <c r="F68" s="140">
        <f t="shared" si="10"/>
        <v>-0.32567713181807001</v>
      </c>
      <c r="G68" s="139">
        <v>8.0019670640333711</v>
      </c>
      <c r="H68" s="139">
        <f t="shared" si="11"/>
        <v>-0.17803293596662861</v>
      </c>
      <c r="I68" s="140">
        <v>6.5089613822448582</v>
      </c>
      <c r="J68" s="140">
        <f t="shared" si="12"/>
        <v>-0.42103861775514151</v>
      </c>
      <c r="K68" s="139">
        <v>2.2040784313725492</v>
      </c>
      <c r="L68" s="139">
        <f t="shared" si="13"/>
        <v>-0.32592156862745059</v>
      </c>
    </row>
    <row r="69" spans="2:17" ht="15" hidden="1" customHeight="1" outlineLevel="1" x14ac:dyDescent="0.25">
      <c r="B69" s="89" t="s">
        <v>40</v>
      </c>
      <c r="C69" s="139">
        <v>6.9173748833119699</v>
      </c>
      <c r="D69" s="139">
        <f t="shared" si="9"/>
        <v>-0.26784965291272389</v>
      </c>
      <c r="E69" s="140">
        <v>7.28</v>
      </c>
      <c r="F69" s="140">
        <f t="shared" si="10"/>
        <v>-0.54</v>
      </c>
      <c r="G69" s="139">
        <v>7.44</v>
      </c>
      <c r="H69" s="139">
        <f t="shared" si="11"/>
        <v>-0.29999999999999982</v>
      </c>
      <c r="I69" s="140">
        <v>6.74</v>
      </c>
      <c r="J69" s="140">
        <f t="shared" si="12"/>
        <v>-0.10999999999999943</v>
      </c>
      <c r="K69" s="139">
        <v>2.2400000000000002</v>
      </c>
      <c r="L69" s="139">
        <f t="shared" si="13"/>
        <v>-0.48</v>
      </c>
    </row>
    <row r="70" spans="2:17" ht="15" hidden="1" customHeight="1" outlineLevel="1" x14ac:dyDescent="0.25">
      <c r="B70" s="89" t="s">
        <v>41</v>
      </c>
      <c r="C70" s="139">
        <v>6.9747460746122414</v>
      </c>
      <c r="D70" s="139">
        <f t="shared" si="9"/>
        <v>-0.98068060153978198</v>
      </c>
      <c r="E70" s="140">
        <v>7.6993085221671436</v>
      </c>
      <c r="F70" s="140">
        <f t="shared" si="10"/>
        <v>-0.85069147783285715</v>
      </c>
      <c r="G70" s="139">
        <v>7.26</v>
      </c>
      <c r="H70" s="139">
        <f t="shared" si="11"/>
        <v>-0.99000000000000021</v>
      </c>
      <c r="I70" s="140">
        <v>6.4</v>
      </c>
      <c r="J70" s="140">
        <f t="shared" si="12"/>
        <v>-1.58</v>
      </c>
      <c r="K70" s="139">
        <v>2.2799999999999998</v>
      </c>
      <c r="L70" s="139">
        <f t="shared" si="13"/>
        <v>-0.12000000000000011</v>
      </c>
    </row>
    <row r="71" spans="2:17" ht="15" hidden="1" customHeight="1" outlineLevel="1" x14ac:dyDescent="0.25">
      <c r="B71" s="89" t="s">
        <v>42</v>
      </c>
      <c r="C71" s="139">
        <v>8.0229714682008648</v>
      </c>
      <c r="D71" s="139">
        <f t="shared" si="9"/>
        <v>0.18320119444637939</v>
      </c>
      <c r="E71" s="140">
        <v>8.57</v>
      </c>
      <c r="F71" s="140">
        <f t="shared" si="10"/>
        <v>0.33999999999999986</v>
      </c>
      <c r="G71" s="139">
        <v>8.27</v>
      </c>
      <c r="H71" s="139">
        <f t="shared" si="11"/>
        <v>-0.12000000000000099</v>
      </c>
      <c r="I71" s="140">
        <v>8.4</v>
      </c>
      <c r="J71" s="140">
        <f t="shared" si="12"/>
        <v>0.91999999999999993</v>
      </c>
      <c r="K71" s="139">
        <v>2.34</v>
      </c>
      <c r="L71" s="139">
        <f t="shared" si="13"/>
        <v>-0.56000000000000005</v>
      </c>
    </row>
    <row r="72" spans="2:17" ht="15" hidden="1" customHeight="1" outlineLevel="1" x14ac:dyDescent="0.25">
      <c r="B72" s="89" t="s">
        <v>43</v>
      </c>
      <c r="C72" s="139">
        <v>8.1613846082026651</v>
      </c>
      <c r="D72" s="139">
        <f t="shared" si="9"/>
        <v>1.1223057665395331E-2</v>
      </c>
      <c r="E72" s="140">
        <v>8.2899999999999991</v>
      </c>
      <c r="F72" s="140">
        <f t="shared" si="10"/>
        <v>-1.0000000000001563E-2</v>
      </c>
      <c r="G72" s="139">
        <v>8.7200000000000006</v>
      </c>
      <c r="H72" s="139">
        <f t="shared" si="11"/>
        <v>-3.9999999999999147E-2</v>
      </c>
      <c r="I72" s="140">
        <v>8.99</v>
      </c>
      <c r="J72" s="140">
        <f t="shared" si="12"/>
        <v>-0.23000000000000043</v>
      </c>
      <c r="K72" s="139">
        <v>2.59</v>
      </c>
      <c r="L72" s="139">
        <f t="shared" si="13"/>
        <v>8.0000000000000071E-2</v>
      </c>
    </row>
    <row r="73" spans="2:17" ht="15" hidden="1" customHeight="1" outlineLevel="1" x14ac:dyDescent="0.25">
      <c r="B73" s="89" t="s">
        <v>44</v>
      </c>
      <c r="C73" s="139">
        <v>8.9841593780369298</v>
      </c>
      <c r="D73" s="139">
        <f t="shared" si="9"/>
        <v>-0.28937282598164771</v>
      </c>
      <c r="E73" s="140">
        <v>9.1199999999999992</v>
      </c>
      <c r="F73" s="140">
        <f t="shared" si="10"/>
        <v>-0.74000000000000021</v>
      </c>
      <c r="G73" s="139">
        <v>9.44</v>
      </c>
      <c r="H73" s="139">
        <f t="shared" si="11"/>
        <v>-0.17999999999999972</v>
      </c>
      <c r="I73" s="140">
        <v>10.3</v>
      </c>
      <c r="J73" s="140">
        <f t="shared" si="12"/>
        <v>0.62000000000000099</v>
      </c>
      <c r="K73" s="139">
        <v>2.4300000000000002</v>
      </c>
      <c r="L73" s="139">
        <f t="shared" si="13"/>
        <v>-0.10350606524555417</v>
      </c>
    </row>
    <row r="74" spans="2:17" collapsed="1" x14ac:dyDescent="0.25">
      <c r="B74" s="37">
        <v>2009</v>
      </c>
      <c r="C74" s="143">
        <v>7.6734024642602394</v>
      </c>
      <c r="D74" s="143">
        <f t="shared" si="9"/>
        <v>-0.27434471765047785</v>
      </c>
      <c r="E74" s="143">
        <v>8.1984413876998072</v>
      </c>
      <c r="F74" s="143">
        <f t="shared" si="10"/>
        <v>-0.34171515979331701</v>
      </c>
      <c r="G74" s="143">
        <v>8.1294849780145846</v>
      </c>
      <c r="H74" s="143">
        <f t="shared" si="11"/>
        <v>-0.34935057569446926</v>
      </c>
      <c r="I74" s="143">
        <v>7.3794988397626575</v>
      </c>
      <c r="J74" s="143">
        <f t="shared" si="12"/>
        <v>-0.27277701344407568</v>
      </c>
      <c r="K74" s="143">
        <v>2.3595512168578701</v>
      </c>
      <c r="L74" s="143">
        <f t="shared" si="13"/>
        <v>-0.14495288187197408</v>
      </c>
    </row>
    <row r="75" spans="2:17" ht="15" hidden="1" customHeight="1" outlineLevel="1" x14ac:dyDescent="0.25">
      <c r="B75" s="89" t="s">
        <v>33</v>
      </c>
      <c r="C75" s="139">
        <v>8.1861151673683512</v>
      </c>
      <c r="D75" s="139">
        <f t="shared" si="9"/>
        <v>-7.8654324528276476E-2</v>
      </c>
      <c r="E75" s="140">
        <v>8.65</v>
      </c>
      <c r="F75" s="140">
        <f t="shared" si="10"/>
        <v>-0.4399999999999995</v>
      </c>
      <c r="G75" s="139">
        <v>8.7899999999999991</v>
      </c>
      <c r="H75" s="139">
        <f t="shared" si="11"/>
        <v>8.9999999999999858E-2</v>
      </c>
      <c r="I75" s="140">
        <v>8.36</v>
      </c>
      <c r="J75" s="140">
        <f t="shared" si="12"/>
        <v>0.37999999999999901</v>
      </c>
      <c r="K75" s="139">
        <v>2.37</v>
      </c>
      <c r="L75" s="139">
        <f t="shared" si="13"/>
        <v>-0.10000000000000009</v>
      </c>
    </row>
    <row r="76" spans="2:17" ht="15" hidden="1" customHeight="1" outlineLevel="1" x14ac:dyDescent="0.25">
      <c r="B76" s="89" t="s">
        <v>34</v>
      </c>
      <c r="C76" s="139">
        <v>7.879770232084125</v>
      </c>
      <c r="D76" s="139">
        <f t="shared" si="9"/>
        <v>-9.6316581895286468E-2</v>
      </c>
      <c r="E76" s="140">
        <v>8.43</v>
      </c>
      <c r="F76" s="140">
        <f t="shared" si="10"/>
        <v>8.0000000000000071E-2</v>
      </c>
      <c r="G76" s="139">
        <v>8.1199999999999992</v>
      </c>
      <c r="H76" s="139">
        <f t="shared" si="11"/>
        <v>-0.45000000000000107</v>
      </c>
      <c r="I76" s="140">
        <v>8.01</v>
      </c>
      <c r="J76" s="140">
        <f t="shared" si="12"/>
        <v>2.9999999999999361E-2</v>
      </c>
      <c r="K76" s="139">
        <v>2.38</v>
      </c>
      <c r="L76" s="139">
        <f t="shared" si="13"/>
        <v>8.9999999999999858E-2</v>
      </c>
    </row>
    <row r="77" spans="2:17" ht="15" hidden="1" customHeight="1" outlineLevel="1" x14ac:dyDescent="0.25">
      <c r="B77" s="89" t="s">
        <v>35</v>
      </c>
      <c r="C77" s="139">
        <v>7.4486247813206532</v>
      </c>
      <c r="D77" s="139">
        <f t="shared" si="9"/>
        <v>7.2366068803741967E-2</v>
      </c>
      <c r="E77" s="140">
        <v>8.02</v>
      </c>
      <c r="F77" s="140">
        <f t="shared" si="10"/>
        <v>-3.0000000000001137E-2</v>
      </c>
      <c r="G77" s="139">
        <v>7.89</v>
      </c>
      <c r="H77" s="139">
        <f t="shared" si="11"/>
        <v>8.9999999999999858E-2</v>
      </c>
      <c r="I77" s="140">
        <v>7.18</v>
      </c>
      <c r="J77" s="140">
        <f t="shared" si="12"/>
        <v>0.62000000000000011</v>
      </c>
      <c r="K77" s="139">
        <v>2.2999999999999998</v>
      </c>
      <c r="L77" s="139">
        <f t="shared" si="13"/>
        <v>-0.2200000000000002</v>
      </c>
    </row>
    <row r="78" spans="2:17" ht="15" hidden="1" customHeight="1" outlineLevel="1" x14ac:dyDescent="0.25">
      <c r="B78" s="89" t="s">
        <v>36</v>
      </c>
      <c r="C78" s="139">
        <v>7.8887389838996933</v>
      </c>
      <c r="D78" s="139">
        <f t="shared" si="9"/>
        <v>3.0160891737101458E-2</v>
      </c>
      <c r="E78" s="140">
        <v>8.68</v>
      </c>
      <c r="F78" s="140">
        <f t="shared" si="10"/>
        <v>-5.0000000000000711E-2</v>
      </c>
      <c r="G78" s="139">
        <v>8.6199999999999992</v>
      </c>
      <c r="H78" s="139">
        <f t="shared" si="11"/>
        <v>0</v>
      </c>
      <c r="I78" s="140">
        <v>7.22</v>
      </c>
      <c r="J78" s="140">
        <f t="shared" si="12"/>
        <v>0.34999999999999964</v>
      </c>
      <c r="K78" s="139">
        <v>2.2599999999999998</v>
      </c>
      <c r="L78" s="139">
        <f t="shared" si="13"/>
        <v>-0.36000000000000032</v>
      </c>
    </row>
    <row r="79" spans="2:17" ht="13.5" hidden="1" customHeight="1" outlineLevel="1" x14ac:dyDescent="0.25">
      <c r="B79" s="89" t="s">
        <v>37</v>
      </c>
      <c r="C79" s="139">
        <v>7.8165881545419502</v>
      </c>
      <c r="D79" s="139">
        <f t="shared" si="9"/>
        <v>-0.18649172559244498</v>
      </c>
      <c r="E79" s="140">
        <v>8.51</v>
      </c>
      <c r="F79" s="140">
        <f t="shared" si="10"/>
        <v>-0.3100000000000005</v>
      </c>
      <c r="G79" s="139">
        <v>8.5</v>
      </c>
      <c r="H79" s="139">
        <f t="shared" si="11"/>
        <v>-0.26999999999999957</v>
      </c>
      <c r="I79" s="140">
        <v>6.96</v>
      </c>
      <c r="J79" s="140">
        <f t="shared" si="12"/>
        <v>0.20000000000000018</v>
      </c>
      <c r="K79" s="139">
        <v>2.59</v>
      </c>
      <c r="L79" s="139">
        <f t="shared" si="13"/>
        <v>-0.13000000000000034</v>
      </c>
    </row>
    <row r="80" spans="2:17" ht="13.5" hidden="1" customHeight="1" outlineLevel="1" x14ac:dyDescent="0.25">
      <c r="B80" s="89" t="s">
        <v>38</v>
      </c>
      <c r="C80" s="139">
        <v>8.1324292818565844</v>
      </c>
      <c r="D80" s="139">
        <f t="shared" si="9"/>
        <v>0.23258823367552051</v>
      </c>
      <c r="E80" s="140">
        <v>9.27</v>
      </c>
      <c r="F80" s="140">
        <f t="shared" si="10"/>
        <v>0.45999999999999908</v>
      </c>
      <c r="G80" s="139">
        <v>8.83</v>
      </c>
      <c r="H80" s="139">
        <f t="shared" si="11"/>
        <v>-1.9999999999999574E-2</v>
      </c>
      <c r="I80" s="140">
        <v>6.79</v>
      </c>
      <c r="J80" s="140">
        <f t="shared" si="12"/>
        <v>0.21999999999999975</v>
      </c>
      <c r="K80" s="139">
        <v>2.59</v>
      </c>
      <c r="L80" s="139">
        <f t="shared" si="13"/>
        <v>-0.33000000000000007</v>
      </c>
    </row>
    <row r="81" spans="2:14" ht="15" hidden="1" customHeight="1" outlineLevel="1" x14ac:dyDescent="0.25">
      <c r="B81" s="89" t="s">
        <v>39</v>
      </c>
      <c r="C81" s="139">
        <v>7.6717723038235128</v>
      </c>
      <c r="D81" s="139">
        <f t="shared" si="9"/>
        <v>0.54770399480467091</v>
      </c>
      <c r="E81" s="140">
        <v>8.31</v>
      </c>
      <c r="F81" s="140">
        <f t="shared" si="10"/>
        <v>0.71000000000000085</v>
      </c>
      <c r="G81" s="139">
        <v>8.18</v>
      </c>
      <c r="H81" s="139">
        <f t="shared" si="11"/>
        <v>0.37000000000000011</v>
      </c>
      <c r="I81" s="140">
        <v>6.93</v>
      </c>
      <c r="J81" s="140">
        <f t="shared" si="12"/>
        <v>0.62999999999999989</v>
      </c>
      <c r="K81" s="139">
        <v>2.5299999999999998</v>
      </c>
      <c r="L81" s="139">
        <f t="shared" si="13"/>
        <v>-0.68000000000000016</v>
      </c>
    </row>
    <row r="82" spans="2:14" ht="15" hidden="1" customHeight="1" outlineLevel="1" x14ac:dyDescent="0.25">
      <c r="B82" s="89" t="s">
        <v>40</v>
      </c>
      <c r="C82" s="139">
        <v>7.1852245362246938</v>
      </c>
      <c r="D82" s="139">
        <f t="shared" si="9"/>
        <v>-0.74777561309327467</v>
      </c>
      <c r="E82" s="140">
        <v>7.82</v>
      </c>
      <c r="F82" s="140">
        <f t="shared" si="10"/>
        <v>-0.83999999999999986</v>
      </c>
      <c r="G82" s="139">
        <v>7.74</v>
      </c>
      <c r="H82" s="139">
        <f t="shared" si="11"/>
        <v>-0.91999999999999993</v>
      </c>
      <c r="I82" s="140">
        <v>6.85</v>
      </c>
      <c r="J82" s="140">
        <f t="shared" si="12"/>
        <v>-8.0000000000000071E-2</v>
      </c>
      <c r="K82" s="139">
        <v>2.72</v>
      </c>
      <c r="L82" s="139">
        <f t="shared" si="13"/>
        <v>-0.25999999999999979</v>
      </c>
    </row>
    <row r="83" spans="2:14" ht="15" hidden="1" customHeight="1" outlineLevel="1" x14ac:dyDescent="0.25">
      <c r="B83" s="89" t="s">
        <v>41</v>
      </c>
      <c r="C83" s="139">
        <v>7.9554266761520234</v>
      </c>
      <c r="D83" s="139">
        <f t="shared" si="9"/>
        <v>0.42234069756053039</v>
      </c>
      <c r="E83" s="140">
        <v>8.5500000000000007</v>
      </c>
      <c r="F83" s="140">
        <f t="shared" si="10"/>
        <v>0.49000000000000021</v>
      </c>
      <c r="G83" s="139">
        <v>8.25</v>
      </c>
      <c r="H83" s="139">
        <f t="shared" si="11"/>
        <v>0.16000000000000014</v>
      </c>
      <c r="I83" s="140">
        <v>7.98</v>
      </c>
      <c r="J83" s="140">
        <f t="shared" si="12"/>
        <v>1.1100000000000003</v>
      </c>
      <c r="K83" s="139">
        <v>2.4</v>
      </c>
      <c r="L83" s="139">
        <f t="shared" si="13"/>
        <v>-0.4700000000000002</v>
      </c>
    </row>
    <row r="84" spans="2:14" ht="15" hidden="1" customHeight="1" outlineLevel="1" x14ac:dyDescent="0.25">
      <c r="B84" s="89" t="s">
        <v>42</v>
      </c>
      <c r="C84" s="139">
        <v>7.8397702737544854</v>
      </c>
      <c r="D84" s="139">
        <f t="shared" si="9"/>
        <v>-6.1495295363092062E-2</v>
      </c>
      <c r="E84" s="140">
        <v>8.23</v>
      </c>
      <c r="F84" s="140">
        <f t="shared" si="10"/>
        <v>9.9999999999999645E-2</v>
      </c>
      <c r="G84" s="139">
        <v>8.39</v>
      </c>
      <c r="H84" s="139">
        <f t="shared" si="11"/>
        <v>-9.9999999999997868E-3</v>
      </c>
      <c r="I84" s="140">
        <v>7.48</v>
      </c>
      <c r="J84" s="140">
        <f t="shared" si="12"/>
        <v>-1.0199999999999996</v>
      </c>
      <c r="K84" s="139">
        <v>2.9</v>
      </c>
      <c r="L84" s="139">
        <f t="shared" si="13"/>
        <v>0.29000000000000004</v>
      </c>
    </row>
    <row r="85" spans="2:14" ht="15" hidden="1" customHeight="1" outlineLevel="1" x14ac:dyDescent="0.25">
      <c r="B85" s="89" t="s">
        <v>43</v>
      </c>
      <c r="C85" s="139">
        <v>8.1501615505372698</v>
      </c>
      <c r="D85" s="139">
        <f t="shared" si="9"/>
        <v>-0.19827175464384084</v>
      </c>
      <c r="E85" s="140">
        <v>8.3000000000000007</v>
      </c>
      <c r="F85" s="140">
        <f t="shared" si="10"/>
        <v>-0.20999999999999908</v>
      </c>
      <c r="G85" s="139">
        <v>8.76</v>
      </c>
      <c r="H85" s="139">
        <f t="shared" si="11"/>
        <v>3.9999999999999147E-2</v>
      </c>
      <c r="I85" s="140">
        <v>9.2200000000000006</v>
      </c>
      <c r="J85" s="140">
        <f t="shared" si="12"/>
        <v>8.9999999999999858E-2</v>
      </c>
      <c r="K85" s="139">
        <v>2.5099999999999998</v>
      </c>
      <c r="L85" s="139">
        <f t="shared" si="13"/>
        <v>-0.13000000000000034</v>
      </c>
    </row>
    <row r="86" spans="2:14" ht="15" hidden="1" customHeight="1" outlineLevel="1" x14ac:dyDescent="0.25">
      <c r="B86" s="89" t="s">
        <v>44</v>
      </c>
      <c r="C86" s="139">
        <v>9.2735322040185775</v>
      </c>
      <c r="D86" s="139">
        <f t="shared" si="9"/>
        <v>7.8287979871753066E-2</v>
      </c>
      <c r="E86" s="140">
        <v>9.86</v>
      </c>
      <c r="F86" s="140">
        <f t="shared" si="10"/>
        <v>0.25999999999999979</v>
      </c>
      <c r="G86" s="139">
        <v>9.6199999999999992</v>
      </c>
      <c r="H86" s="139">
        <f t="shared" si="11"/>
        <v>0.22999999999999865</v>
      </c>
      <c r="I86" s="140">
        <v>9.68</v>
      </c>
      <c r="J86" s="140">
        <f t="shared" si="12"/>
        <v>-1.9999999999999574E-2</v>
      </c>
      <c r="K86" s="139">
        <v>2.5335060652455543</v>
      </c>
      <c r="L86" s="139">
        <f t="shared" si="13"/>
        <v>-0.14649393475444583</v>
      </c>
    </row>
    <row r="87" spans="2:14" collapsed="1" x14ac:dyDescent="0.25">
      <c r="B87" s="37">
        <v>2008</v>
      </c>
      <c r="C87" s="143">
        <v>7.9477471819107173</v>
      </c>
      <c r="D87" s="143">
        <f t="shared" si="9"/>
        <v>2.905718422156589E-3</v>
      </c>
      <c r="E87" s="143">
        <v>8.5401565474931243</v>
      </c>
      <c r="F87" s="143">
        <f t="shared" si="10"/>
        <v>1.6909883088906952E-2</v>
      </c>
      <c r="G87" s="143">
        <v>8.4788355537090538</v>
      </c>
      <c r="H87" s="143">
        <f t="shared" si="11"/>
        <v>-5.5505329127216285E-2</v>
      </c>
      <c r="I87" s="143">
        <v>7.6522758532067332</v>
      </c>
      <c r="J87" s="143">
        <f t="shared" si="12"/>
        <v>0.23236929736358469</v>
      </c>
      <c r="K87" s="143">
        <v>2.5045040987298441</v>
      </c>
      <c r="L87" s="143">
        <f t="shared" si="13"/>
        <v>-0.18374352602174149</v>
      </c>
    </row>
    <row r="88" spans="2:14" ht="15" hidden="1" customHeight="1" outlineLevel="1" x14ac:dyDescent="0.25">
      <c r="B88" s="89" t="s">
        <v>33</v>
      </c>
      <c r="C88" s="139">
        <v>8.2647694918966277</v>
      </c>
      <c r="D88" s="139">
        <f t="shared" ref="D88:D100" si="14">C88-C101</f>
        <v>0.41118309476933845</v>
      </c>
      <c r="E88" s="140">
        <v>9.09</v>
      </c>
      <c r="F88" s="140">
        <f t="shared" ref="F88:F100" si="15">E88-E101</f>
        <v>0.89000000000000057</v>
      </c>
      <c r="G88" s="139">
        <v>8.6999999999999993</v>
      </c>
      <c r="H88" s="139">
        <f t="shared" ref="H88:H100" si="16">G88-G101</f>
        <v>0.26999999999999957</v>
      </c>
      <c r="I88" s="140">
        <v>7.98</v>
      </c>
      <c r="J88" s="140">
        <f t="shared" ref="J88:J100" si="17">I88-I101</f>
        <v>-2.9999999999999361E-2</v>
      </c>
      <c r="K88" s="139">
        <v>2.4700000000000002</v>
      </c>
      <c r="L88" s="139">
        <f t="shared" ref="L88:L100" si="18">K88-K101</f>
        <v>-0.25</v>
      </c>
    </row>
    <row r="89" spans="2:14" ht="15" hidden="1" customHeight="1" outlineLevel="1" x14ac:dyDescent="0.25">
      <c r="B89" s="89" t="s">
        <v>34</v>
      </c>
      <c r="C89" s="139">
        <v>7.9760868139794114</v>
      </c>
      <c r="D89" s="139">
        <f t="shared" si="14"/>
        <v>-0.31439700590189279</v>
      </c>
      <c r="E89" s="140">
        <v>8.35</v>
      </c>
      <c r="F89" s="140">
        <f t="shared" si="15"/>
        <v>-0.34999999999999964</v>
      </c>
      <c r="G89" s="139">
        <v>8.57</v>
      </c>
      <c r="H89" s="139">
        <f t="shared" si="16"/>
        <v>-0.33999999999999986</v>
      </c>
      <c r="I89" s="140">
        <v>7.98</v>
      </c>
      <c r="J89" s="140">
        <f t="shared" si="17"/>
        <v>-0.21999999999999886</v>
      </c>
      <c r="K89" s="139">
        <v>2.29</v>
      </c>
      <c r="L89" s="139">
        <f t="shared" si="18"/>
        <v>-0.23999999999999977</v>
      </c>
    </row>
    <row r="90" spans="2:14" ht="15" hidden="1" customHeight="1" outlineLevel="1" x14ac:dyDescent="0.25">
      <c r="B90" s="89" t="s">
        <v>35</v>
      </c>
      <c r="C90" s="139">
        <v>7.3762587125169112</v>
      </c>
      <c r="D90" s="139">
        <f t="shared" si="14"/>
        <v>-0.18526153593793371</v>
      </c>
      <c r="E90" s="140">
        <v>8.0500000000000007</v>
      </c>
      <c r="F90" s="140">
        <f t="shared" si="15"/>
        <v>9.0000000000000746E-2</v>
      </c>
      <c r="G90" s="139">
        <v>7.8</v>
      </c>
      <c r="H90" s="139">
        <f t="shared" si="16"/>
        <v>-0.19000000000000039</v>
      </c>
      <c r="I90" s="140">
        <v>6.56</v>
      </c>
      <c r="J90" s="140">
        <f t="shared" si="17"/>
        <v>-0.57000000000000028</v>
      </c>
      <c r="K90" s="139">
        <v>2.52</v>
      </c>
      <c r="L90" s="139">
        <f t="shared" si="18"/>
        <v>-6.0000000000000053E-2</v>
      </c>
    </row>
    <row r="91" spans="2:14" ht="15" hidden="1" customHeight="1" outlineLevel="1" x14ac:dyDescent="0.25">
      <c r="B91" s="89" t="s">
        <v>36</v>
      </c>
      <c r="C91" s="139">
        <v>7.8585780921625918</v>
      </c>
      <c r="D91" s="139">
        <f t="shared" si="14"/>
        <v>0.3418211093679222</v>
      </c>
      <c r="E91" s="140">
        <v>8.73</v>
      </c>
      <c r="F91" s="140">
        <f t="shared" si="15"/>
        <v>0.67999999999999972</v>
      </c>
      <c r="G91" s="139">
        <v>8.6199999999999992</v>
      </c>
      <c r="H91" s="139">
        <f t="shared" si="16"/>
        <v>0.33999999999999986</v>
      </c>
      <c r="I91" s="140">
        <v>6.87</v>
      </c>
      <c r="J91" s="140">
        <f t="shared" si="17"/>
        <v>8.0000000000000071E-2</v>
      </c>
      <c r="K91" s="139">
        <v>2.62</v>
      </c>
      <c r="L91" s="139">
        <f t="shared" si="18"/>
        <v>-2.9999999999999805E-2</v>
      </c>
    </row>
    <row r="92" spans="2:14" ht="15" hidden="1" customHeight="1" outlineLevel="1" x14ac:dyDescent="0.25">
      <c r="B92" s="89" t="s">
        <v>37</v>
      </c>
      <c r="C92" s="139">
        <v>8.0030798801343952</v>
      </c>
      <c r="D92" s="139">
        <f t="shared" si="14"/>
        <v>-0.52925320116594499</v>
      </c>
      <c r="E92" s="140">
        <v>8.82</v>
      </c>
      <c r="F92" s="140">
        <f t="shared" si="15"/>
        <v>-0.69999999999999929</v>
      </c>
      <c r="G92" s="139">
        <v>8.77</v>
      </c>
      <c r="H92" s="139">
        <f t="shared" si="16"/>
        <v>-0.59999999999999964</v>
      </c>
      <c r="I92" s="140">
        <v>6.76</v>
      </c>
      <c r="J92" s="140">
        <f t="shared" si="17"/>
        <v>-0.19000000000000039</v>
      </c>
      <c r="K92" s="139">
        <v>2.72</v>
      </c>
      <c r="L92" s="139">
        <f t="shared" si="18"/>
        <v>-0.20999999999999996</v>
      </c>
    </row>
    <row r="93" spans="2:14" ht="15" hidden="1" customHeight="1" outlineLevel="1" x14ac:dyDescent="0.25">
      <c r="B93" s="89" t="s">
        <v>38</v>
      </c>
      <c r="C93" s="139">
        <v>7.8998410481810639</v>
      </c>
      <c r="D93" s="139">
        <f t="shared" si="14"/>
        <v>-0.38587764538012959</v>
      </c>
      <c r="E93" s="140">
        <v>8.81</v>
      </c>
      <c r="F93" s="140">
        <f t="shared" si="15"/>
        <v>-0.27999999999999936</v>
      </c>
      <c r="G93" s="139">
        <v>8.85</v>
      </c>
      <c r="H93" s="139">
        <f t="shared" si="16"/>
        <v>-0.58999999999999986</v>
      </c>
      <c r="I93" s="140">
        <v>6.57</v>
      </c>
      <c r="J93" s="140">
        <f t="shared" si="17"/>
        <v>-0.3199999999999994</v>
      </c>
      <c r="K93" s="139">
        <v>2.92</v>
      </c>
      <c r="L93" s="139">
        <f t="shared" si="18"/>
        <v>0.44999999999999973</v>
      </c>
    </row>
    <row r="94" spans="2:14" ht="15" hidden="1" customHeight="1" outlineLevel="1" thickBot="1" x14ac:dyDescent="0.3">
      <c r="B94" s="89" t="s">
        <v>39</v>
      </c>
      <c r="C94" s="139">
        <v>7.1240683090188419</v>
      </c>
      <c r="D94" s="139">
        <f t="shared" si="14"/>
        <v>-0.37036971892157045</v>
      </c>
      <c r="E94" s="140">
        <v>7.6</v>
      </c>
      <c r="F94" s="140">
        <f t="shared" si="15"/>
        <v>-0.35000000000000053</v>
      </c>
      <c r="G94" s="139">
        <v>7.81</v>
      </c>
      <c r="H94" s="139">
        <f t="shared" si="16"/>
        <v>-0.60000000000000053</v>
      </c>
      <c r="I94" s="140">
        <v>6.3</v>
      </c>
      <c r="J94" s="140">
        <f t="shared" si="17"/>
        <v>-0.58000000000000007</v>
      </c>
      <c r="K94" s="139">
        <v>3.21</v>
      </c>
      <c r="L94" s="139">
        <f t="shared" si="18"/>
        <v>0.98</v>
      </c>
    </row>
    <row r="95" spans="2:14" ht="16.5" hidden="1" customHeight="1" outlineLevel="1" thickBot="1" x14ac:dyDescent="0.3">
      <c r="B95" s="89" t="s">
        <v>40</v>
      </c>
      <c r="C95" s="139">
        <v>7.9330001493179685</v>
      </c>
      <c r="D95" s="139">
        <f t="shared" si="14"/>
        <v>-9.4676640072881568E-3</v>
      </c>
      <c r="E95" s="140">
        <v>8.66</v>
      </c>
      <c r="F95" s="140">
        <f t="shared" si="15"/>
        <v>0.12000000000000099</v>
      </c>
      <c r="G95" s="139">
        <v>8.66</v>
      </c>
      <c r="H95" s="139">
        <f t="shared" si="16"/>
        <v>-1.9999999999999574E-2</v>
      </c>
      <c r="I95" s="140">
        <v>6.93</v>
      </c>
      <c r="J95" s="140">
        <f t="shared" si="17"/>
        <v>-0.41999999999999993</v>
      </c>
      <c r="K95" s="139">
        <v>2.98</v>
      </c>
      <c r="L95" s="139">
        <f t="shared" si="18"/>
        <v>0.64000000000000012</v>
      </c>
      <c r="N95" s="40" t="s">
        <v>45</v>
      </c>
    </row>
    <row r="96" spans="2:14" ht="15" hidden="1" customHeight="1" outlineLevel="1" x14ac:dyDescent="0.25">
      <c r="B96" s="89" t="s">
        <v>41</v>
      </c>
      <c r="C96" s="139">
        <v>7.533085978591493</v>
      </c>
      <c r="D96" s="139">
        <f t="shared" si="14"/>
        <v>1.3333993111463549E-2</v>
      </c>
      <c r="E96" s="140">
        <v>8.06</v>
      </c>
      <c r="F96" s="140">
        <f t="shared" si="15"/>
        <v>-1.9999999999999574E-2</v>
      </c>
      <c r="G96" s="139">
        <v>8.09</v>
      </c>
      <c r="H96" s="139">
        <f t="shared" si="16"/>
        <v>0.14999999999999947</v>
      </c>
      <c r="I96" s="140">
        <v>6.87</v>
      </c>
      <c r="J96" s="140">
        <f t="shared" si="17"/>
        <v>-8.0000000000000071E-2</v>
      </c>
      <c r="K96" s="139">
        <v>2.87</v>
      </c>
      <c r="L96" s="139">
        <f t="shared" si="18"/>
        <v>0.18000000000000016</v>
      </c>
    </row>
    <row r="97" spans="2:12" ht="15" hidden="1" customHeight="1" outlineLevel="1" x14ac:dyDescent="0.25">
      <c r="B97" s="89" t="s">
        <v>42</v>
      </c>
      <c r="C97" s="139">
        <v>7.9012655691175775</v>
      </c>
      <c r="D97" s="139">
        <f t="shared" si="14"/>
        <v>-0.33724286966505712</v>
      </c>
      <c r="E97" s="140">
        <v>8.1300000000000008</v>
      </c>
      <c r="F97" s="140">
        <f t="shared" si="15"/>
        <v>-0.44999999999999929</v>
      </c>
      <c r="G97" s="139">
        <v>8.4</v>
      </c>
      <c r="H97" s="139">
        <f t="shared" si="16"/>
        <v>-0.29999999999999893</v>
      </c>
      <c r="I97" s="140">
        <v>8.5</v>
      </c>
      <c r="J97" s="140">
        <f t="shared" si="17"/>
        <v>-0.26999999999999957</v>
      </c>
      <c r="K97" s="139">
        <v>2.61</v>
      </c>
      <c r="L97" s="139">
        <f t="shared" si="18"/>
        <v>8.9999999999999858E-2</v>
      </c>
    </row>
    <row r="98" spans="2:12" ht="15" hidden="1" customHeight="1" outlineLevel="1" x14ac:dyDescent="0.25">
      <c r="B98" s="89" t="s">
        <v>43</v>
      </c>
      <c r="C98" s="139">
        <v>8.3484333051811106</v>
      </c>
      <c r="D98" s="139">
        <f t="shared" si="14"/>
        <v>-0.13011692927560681</v>
      </c>
      <c r="E98" s="140">
        <v>8.51</v>
      </c>
      <c r="F98" s="140">
        <f t="shared" si="15"/>
        <v>-0.26999999999999957</v>
      </c>
      <c r="G98" s="139">
        <v>8.7200000000000006</v>
      </c>
      <c r="H98" s="139">
        <f t="shared" si="16"/>
        <v>-0.4399999999999995</v>
      </c>
      <c r="I98" s="140">
        <v>9.1300000000000008</v>
      </c>
      <c r="J98" s="140">
        <f t="shared" si="17"/>
        <v>0.20000000000000107</v>
      </c>
      <c r="K98" s="139">
        <v>2.64</v>
      </c>
      <c r="L98" s="139">
        <f t="shared" si="18"/>
        <v>-0.10999999999999988</v>
      </c>
    </row>
    <row r="99" spans="2:12" ht="15" hidden="1" customHeight="1" outlineLevel="1" x14ac:dyDescent="0.25">
      <c r="B99" s="89" t="s">
        <v>44</v>
      </c>
      <c r="C99" s="139">
        <v>9.1952442241468244</v>
      </c>
      <c r="D99" s="139">
        <f t="shared" si="14"/>
        <v>0.2733815994746589</v>
      </c>
      <c r="E99" s="140">
        <v>9.6</v>
      </c>
      <c r="F99" s="140">
        <f t="shared" si="15"/>
        <v>9.9999999999997868E-3</v>
      </c>
      <c r="G99" s="139">
        <v>9.39</v>
      </c>
      <c r="H99" s="139">
        <f t="shared" si="16"/>
        <v>0.48000000000000043</v>
      </c>
      <c r="I99" s="140">
        <v>9.6999999999999993</v>
      </c>
      <c r="J99" s="140">
        <f t="shared" si="17"/>
        <v>0.23999999999999844</v>
      </c>
      <c r="K99" s="139">
        <v>2.68</v>
      </c>
      <c r="L99" s="139">
        <f t="shared" si="18"/>
        <v>0.31000000000000005</v>
      </c>
    </row>
    <row r="100" spans="2:12" collapsed="1" x14ac:dyDescent="0.25">
      <c r="B100" s="37">
        <v>2007</v>
      </c>
      <c r="C100" s="143">
        <v>7.9448414634885607</v>
      </c>
      <c r="D100" s="143">
        <f t="shared" si="14"/>
        <v>-0.10660970714706242</v>
      </c>
      <c r="E100" s="143">
        <v>8.5232466644042173</v>
      </c>
      <c r="F100" s="143">
        <f t="shared" si="15"/>
        <v>-6.3904544111387906E-2</v>
      </c>
      <c r="G100" s="143">
        <v>8.5343408828362701</v>
      </c>
      <c r="H100" s="143">
        <f t="shared" si="16"/>
        <v>-0.14722058882153455</v>
      </c>
      <c r="I100" s="143">
        <v>7.4199065558431485</v>
      </c>
      <c r="J100" s="143">
        <f t="shared" si="17"/>
        <v>-0.17561320864949526</v>
      </c>
      <c r="K100" s="143">
        <v>2.6882476247515856</v>
      </c>
      <c r="L100" s="143">
        <f t="shared" si="18"/>
        <v>0.13125616540036855</v>
      </c>
    </row>
    <row r="101" spans="2:12" ht="15" hidden="1" customHeight="1" outlineLevel="1" x14ac:dyDescent="0.25">
      <c r="B101" s="89" t="s">
        <v>33</v>
      </c>
      <c r="C101" s="139">
        <v>7.8535863971272892</v>
      </c>
      <c r="D101" s="144"/>
      <c r="E101" s="140">
        <v>8.1999999999999993</v>
      </c>
      <c r="F101" s="140"/>
      <c r="G101" s="139">
        <v>8.43</v>
      </c>
      <c r="H101" s="144"/>
      <c r="I101" s="140">
        <v>8.01</v>
      </c>
      <c r="J101" s="140"/>
      <c r="K101" s="139">
        <v>2.72</v>
      </c>
      <c r="L101" s="144"/>
    </row>
    <row r="102" spans="2:12" ht="15" hidden="1" customHeight="1" outlineLevel="1" x14ac:dyDescent="0.25">
      <c r="B102" s="89" t="s">
        <v>34</v>
      </c>
      <c r="C102" s="139">
        <v>8.2904838198813042</v>
      </c>
      <c r="D102" s="144"/>
      <c r="E102" s="140">
        <v>8.6999999999999993</v>
      </c>
      <c r="F102" s="140"/>
      <c r="G102" s="139">
        <v>8.91</v>
      </c>
      <c r="H102" s="144"/>
      <c r="I102" s="140">
        <v>8.1999999999999993</v>
      </c>
      <c r="J102" s="140"/>
      <c r="K102" s="139">
        <v>2.5299999999999998</v>
      </c>
      <c r="L102" s="144"/>
    </row>
    <row r="103" spans="2:12" ht="15" hidden="1" customHeight="1" outlineLevel="1" x14ac:dyDescent="0.25">
      <c r="B103" s="89" t="s">
        <v>35</v>
      </c>
      <c r="C103" s="139">
        <v>7.5615202484548449</v>
      </c>
      <c r="D103" s="144"/>
      <c r="E103" s="140">
        <v>7.96</v>
      </c>
      <c r="F103" s="140"/>
      <c r="G103" s="139">
        <v>7.99</v>
      </c>
      <c r="H103" s="144"/>
      <c r="I103" s="140">
        <v>7.13</v>
      </c>
      <c r="J103" s="140"/>
      <c r="K103" s="139">
        <v>2.58</v>
      </c>
      <c r="L103" s="144"/>
    </row>
    <row r="104" spans="2:12" ht="15" hidden="1" customHeight="1" outlineLevel="1" x14ac:dyDescent="0.25">
      <c r="B104" s="89" t="s">
        <v>36</v>
      </c>
      <c r="C104" s="139">
        <v>7.5167569827946696</v>
      </c>
      <c r="D104" s="144"/>
      <c r="E104" s="140">
        <v>8.0500000000000007</v>
      </c>
      <c r="F104" s="140"/>
      <c r="G104" s="139">
        <v>8.2799999999999994</v>
      </c>
      <c r="H104" s="144"/>
      <c r="I104" s="140">
        <v>6.79</v>
      </c>
      <c r="J104" s="140"/>
      <c r="K104" s="139">
        <v>2.65</v>
      </c>
      <c r="L104" s="144"/>
    </row>
    <row r="105" spans="2:12" ht="15" hidden="1" customHeight="1" outlineLevel="1" x14ac:dyDescent="0.25">
      <c r="B105" s="89" t="s">
        <v>37</v>
      </c>
      <c r="C105" s="139">
        <v>8.5323330813003402</v>
      </c>
      <c r="D105" s="144"/>
      <c r="E105" s="140">
        <v>9.52</v>
      </c>
      <c r="F105" s="140"/>
      <c r="G105" s="139">
        <v>9.3699999999999992</v>
      </c>
      <c r="H105" s="144"/>
      <c r="I105" s="140">
        <v>6.95</v>
      </c>
      <c r="J105" s="140"/>
      <c r="K105" s="139">
        <v>2.93</v>
      </c>
      <c r="L105" s="144"/>
    </row>
    <row r="106" spans="2:12" ht="15" hidden="1" customHeight="1" outlineLevel="1" x14ac:dyDescent="0.25">
      <c r="B106" s="89" t="s">
        <v>38</v>
      </c>
      <c r="C106" s="139">
        <v>8.2857186935611935</v>
      </c>
      <c r="D106" s="144"/>
      <c r="E106" s="140">
        <v>9.09</v>
      </c>
      <c r="F106" s="140"/>
      <c r="G106" s="139">
        <v>9.44</v>
      </c>
      <c r="H106" s="144"/>
      <c r="I106" s="140">
        <v>6.89</v>
      </c>
      <c r="J106" s="140"/>
      <c r="K106" s="139">
        <v>2.4700000000000002</v>
      </c>
      <c r="L106" s="144"/>
    </row>
    <row r="107" spans="2:12" ht="15" hidden="1" customHeight="1" outlineLevel="1" x14ac:dyDescent="0.25">
      <c r="B107" s="89" t="s">
        <v>39</v>
      </c>
      <c r="C107" s="139">
        <v>7.4944380279404124</v>
      </c>
      <c r="D107" s="144"/>
      <c r="E107" s="140">
        <v>7.95</v>
      </c>
      <c r="F107" s="140"/>
      <c r="G107" s="139">
        <v>8.41</v>
      </c>
      <c r="H107" s="144"/>
      <c r="I107" s="140">
        <v>6.88</v>
      </c>
      <c r="J107" s="140"/>
      <c r="K107" s="139">
        <v>2.23</v>
      </c>
      <c r="L107" s="144"/>
    </row>
    <row r="108" spans="2:12" ht="15" hidden="1" customHeight="1" outlineLevel="1" x14ac:dyDescent="0.25">
      <c r="B108" s="89" t="s">
        <v>40</v>
      </c>
      <c r="C108" s="139">
        <v>7.9424678133252566</v>
      </c>
      <c r="D108" s="144"/>
      <c r="E108" s="140">
        <v>8.5399999999999991</v>
      </c>
      <c r="F108" s="140"/>
      <c r="G108" s="139">
        <v>8.68</v>
      </c>
      <c r="H108" s="144"/>
      <c r="I108" s="140">
        <v>7.35</v>
      </c>
      <c r="J108" s="140"/>
      <c r="K108" s="139">
        <v>2.34</v>
      </c>
      <c r="L108" s="144"/>
    </row>
    <row r="109" spans="2:12" ht="15" hidden="1" customHeight="1" outlineLevel="1" x14ac:dyDescent="0.25">
      <c r="B109" s="89" t="s">
        <v>41</v>
      </c>
      <c r="C109" s="139">
        <v>7.5197519854800294</v>
      </c>
      <c r="D109" s="144"/>
      <c r="E109" s="140">
        <v>8.08</v>
      </c>
      <c r="F109" s="140"/>
      <c r="G109" s="139">
        <v>7.94</v>
      </c>
      <c r="H109" s="144"/>
      <c r="I109" s="140">
        <v>6.95</v>
      </c>
      <c r="J109" s="140"/>
      <c r="K109" s="139">
        <v>2.69</v>
      </c>
      <c r="L109" s="144"/>
    </row>
    <row r="110" spans="2:12" ht="15" hidden="1" customHeight="1" outlineLevel="1" x14ac:dyDescent="0.25">
      <c r="B110" s="89" t="s">
        <v>42</v>
      </c>
      <c r="C110" s="139">
        <v>8.2385084387826346</v>
      </c>
      <c r="D110" s="144"/>
      <c r="E110" s="140">
        <v>8.58</v>
      </c>
      <c r="F110" s="140"/>
      <c r="G110" s="139">
        <v>8.6999999999999993</v>
      </c>
      <c r="H110" s="144"/>
      <c r="I110" s="140">
        <v>8.77</v>
      </c>
      <c r="J110" s="140"/>
      <c r="K110" s="139">
        <v>2.52</v>
      </c>
      <c r="L110" s="144"/>
    </row>
    <row r="111" spans="2:12" ht="15" hidden="1" customHeight="1" outlineLevel="1" x14ac:dyDescent="0.25">
      <c r="B111" s="89" t="s">
        <v>43</v>
      </c>
      <c r="C111" s="139">
        <v>8.4785502344567174</v>
      </c>
      <c r="D111" s="144"/>
      <c r="E111" s="140">
        <v>8.7799999999999994</v>
      </c>
      <c r="F111" s="140"/>
      <c r="G111" s="139">
        <v>9.16</v>
      </c>
      <c r="H111" s="144"/>
      <c r="I111" s="140">
        <v>8.93</v>
      </c>
      <c r="J111" s="140"/>
      <c r="K111" s="139">
        <v>2.75</v>
      </c>
      <c r="L111" s="144"/>
    </row>
    <row r="112" spans="2:12" ht="15" hidden="1" customHeight="1" outlineLevel="1" x14ac:dyDescent="0.25">
      <c r="B112" s="89" t="s">
        <v>44</v>
      </c>
      <c r="C112" s="139">
        <v>8.9218626246721655</v>
      </c>
      <c r="D112" s="144"/>
      <c r="E112" s="140">
        <v>9.59</v>
      </c>
      <c r="F112" s="140"/>
      <c r="G112" s="139">
        <v>8.91</v>
      </c>
      <c r="H112" s="144"/>
      <c r="I112" s="140">
        <v>9.4600000000000009</v>
      </c>
      <c r="J112" s="140"/>
      <c r="K112" s="139">
        <v>2.37</v>
      </c>
      <c r="L112" s="144"/>
    </row>
    <row r="113" spans="2:12" collapsed="1" x14ac:dyDescent="0.25">
      <c r="B113" s="37">
        <v>2006</v>
      </c>
      <c r="C113" s="143">
        <v>8.0514511706356231</v>
      </c>
      <c r="D113" s="145"/>
      <c r="E113" s="143">
        <v>8.5871512085156052</v>
      </c>
      <c r="F113" s="143"/>
      <c r="G113" s="143">
        <v>8.6815614716578047</v>
      </c>
      <c r="H113" s="146"/>
      <c r="I113" s="143">
        <v>7.5955197644926438</v>
      </c>
      <c r="J113" s="143"/>
      <c r="K113" s="143">
        <v>2.5569914593512171</v>
      </c>
      <c r="L113" s="146"/>
    </row>
    <row r="114" spans="2:12" ht="15" customHeight="1" x14ac:dyDescent="0.25">
      <c r="B114" s="41" t="s">
        <v>46</v>
      </c>
      <c r="C114" s="41"/>
      <c r="D114" s="41"/>
      <c r="E114" s="41"/>
      <c r="F114" s="41"/>
      <c r="G114" s="41"/>
      <c r="H114" s="41"/>
      <c r="I114" s="42"/>
      <c r="J114" s="42"/>
      <c r="K114" s="42"/>
      <c r="L114" s="42"/>
    </row>
  </sheetData>
  <mergeCells count="7">
    <mergeCell ref="B114:H114"/>
    <mergeCell ref="B5:L5"/>
    <mergeCell ref="C6:D6"/>
    <mergeCell ref="E6:F6"/>
    <mergeCell ref="G6:H6"/>
    <mergeCell ref="I6:J6"/>
    <mergeCell ref="K6:L6"/>
  </mergeCells>
  <hyperlinks>
    <hyperlink ref="N95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43" customWidth="1"/>
    <col min="2" max="2" width="24.7109375" style="43" customWidth="1"/>
    <col min="3" max="6" width="10.7109375" style="43" customWidth="1"/>
    <col min="7" max="12" width="11.42578125" style="43"/>
    <col min="13" max="13" width="14.42578125" style="43" customWidth="1"/>
    <col min="14" max="256" width="11.42578125" style="43"/>
    <col min="257" max="257" width="13.5703125" style="43" customWidth="1"/>
    <col min="258" max="258" width="35.7109375" style="43" customWidth="1"/>
    <col min="259" max="260" width="12.85546875" style="43" customWidth="1"/>
    <col min="261" max="261" width="13.7109375" style="43" customWidth="1"/>
    <col min="262" max="262" width="10.7109375" style="43" customWidth="1"/>
    <col min="263" max="268" width="11.42578125" style="43"/>
    <col min="269" max="269" width="14.42578125" style="43" customWidth="1"/>
    <col min="270" max="512" width="11.42578125" style="43"/>
    <col min="513" max="513" width="13.5703125" style="43" customWidth="1"/>
    <col min="514" max="514" width="35.7109375" style="43" customWidth="1"/>
    <col min="515" max="516" width="12.85546875" style="43" customWidth="1"/>
    <col min="517" max="517" width="13.7109375" style="43" customWidth="1"/>
    <col min="518" max="518" width="10.7109375" style="43" customWidth="1"/>
    <col min="519" max="524" width="11.42578125" style="43"/>
    <col min="525" max="525" width="14.42578125" style="43" customWidth="1"/>
    <col min="526" max="768" width="11.42578125" style="43"/>
    <col min="769" max="769" width="13.5703125" style="43" customWidth="1"/>
    <col min="770" max="770" width="35.7109375" style="43" customWidth="1"/>
    <col min="771" max="772" width="12.85546875" style="43" customWidth="1"/>
    <col min="773" max="773" width="13.7109375" style="43" customWidth="1"/>
    <col min="774" max="774" width="10.7109375" style="43" customWidth="1"/>
    <col min="775" max="780" width="11.42578125" style="43"/>
    <col min="781" max="781" width="14.42578125" style="43" customWidth="1"/>
    <col min="782" max="1024" width="11.42578125" style="43"/>
    <col min="1025" max="1025" width="13.5703125" style="43" customWidth="1"/>
    <col min="1026" max="1026" width="35.7109375" style="43" customWidth="1"/>
    <col min="1027" max="1028" width="12.85546875" style="43" customWidth="1"/>
    <col min="1029" max="1029" width="13.7109375" style="43" customWidth="1"/>
    <col min="1030" max="1030" width="10.7109375" style="43" customWidth="1"/>
    <col min="1031" max="1036" width="11.42578125" style="43"/>
    <col min="1037" max="1037" width="14.42578125" style="43" customWidth="1"/>
    <col min="1038" max="1280" width="11.42578125" style="43"/>
    <col min="1281" max="1281" width="13.5703125" style="43" customWidth="1"/>
    <col min="1282" max="1282" width="35.7109375" style="43" customWidth="1"/>
    <col min="1283" max="1284" width="12.85546875" style="43" customWidth="1"/>
    <col min="1285" max="1285" width="13.7109375" style="43" customWidth="1"/>
    <col min="1286" max="1286" width="10.7109375" style="43" customWidth="1"/>
    <col min="1287" max="1292" width="11.42578125" style="43"/>
    <col min="1293" max="1293" width="14.42578125" style="43" customWidth="1"/>
    <col min="1294" max="1536" width="11.42578125" style="43"/>
    <col min="1537" max="1537" width="13.5703125" style="43" customWidth="1"/>
    <col min="1538" max="1538" width="35.7109375" style="43" customWidth="1"/>
    <col min="1539" max="1540" width="12.85546875" style="43" customWidth="1"/>
    <col min="1541" max="1541" width="13.7109375" style="43" customWidth="1"/>
    <col min="1542" max="1542" width="10.7109375" style="43" customWidth="1"/>
    <col min="1543" max="1548" width="11.42578125" style="43"/>
    <col min="1549" max="1549" width="14.42578125" style="43" customWidth="1"/>
    <col min="1550" max="1792" width="11.42578125" style="43"/>
    <col min="1793" max="1793" width="13.5703125" style="43" customWidth="1"/>
    <col min="1794" max="1794" width="35.7109375" style="43" customWidth="1"/>
    <col min="1795" max="1796" width="12.85546875" style="43" customWidth="1"/>
    <col min="1797" max="1797" width="13.7109375" style="43" customWidth="1"/>
    <col min="1798" max="1798" width="10.7109375" style="43" customWidth="1"/>
    <col min="1799" max="1804" width="11.42578125" style="43"/>
    <col min="1805" max="1805" width="14.42578125" style="43" customWidth="1"/>
    <col min="1806" max="2048" width="11.42578125" style="43"/>
    <col min="2049" max="2049" width="13.5703125" style="43" customWidth="1"/>
    <col min="2050" max="2050" width="35.7109375" style="43" customWidth="1"/>
    <col min="2051" max="2052" width="12.85546875" style="43" customWidth="1"/>
    <col min="2053" max="2053" width="13.7109375" style="43" customWidth="1"/>
    <col min="2054" max="2054" width="10.7109375" style="43" customWidth="1"/>
    <col min="2055" max="2060" width="11.42578125" style="43"/>
    <col min="2061" max="2061" width="14.42578125" style="43" customWidth="1"/>
    <col min="2062" max="2304" width="11.42578125" style="43"/>
    <col min="2305" max="2305" width="13.5703125" style="43" customWidth="1"/>
    <col min="2306" max="2306" width="35.7109375" style="43" customWidth="1"/>
    <col min="2307" max="2308" width="12.85546875" style="43" customWidth="1"/>
    <col min="2309" max="2309" width="13.7109375" style="43" customWidth="1"/>
    <col min="2310" max="2310" width="10.7109375" style="43" customWidth="1"/>
    <col min="2311" max="2316" width="11.42578125" style="43"/>
    <col min="2317" max="2317" width="14.42578125" style="43" customWidth="1"/>
    <col min="2318" max="2560" width="11.42578125" style="43"/>
    <col min="2561" max="2561" width="13.5703125" style="43" customWidth="1"/>
    <col min="2562" max="2562" width="35.7109375" style="43" customWidth="1"/>
    <col min="2563" max="2564" width="12.85546875" style="43" customWidth="1"/>
    <col min="2565" max="2565" width="13.7109375" style="43" customWidth="1"/>
    <col min="2566" max="2566" width="10.7109375" style="43" customWidth="1"/>
    <col min="2567" max="2572" width="11.42578125" style="43"/>
    <col min="2573" max="2573" width="14.42578125" style="43" customWidth="1"/>
    <col min="2574" max="2816" width="11.42578125" style="43"/>
    <col min="2817" max="2817" width="13.5703125" style="43" customWidth="1"/>
    <col min="2818" max="2818" width="35.7109375" style="43" customWidth="1"/>
    <col min="2819" max="2820" width="12.85546875" style="43" customWidth="1"/>
    <col min="2821" max="2821" width="13.7109375" style="43" customWidth="1"/>
    <col min="2822" max="2822" width="10.7109375" style="43" customWidth="1"/>
    <col min="2823" max="2828" width="11.42578125" style="43"/>
    <col min="2829" max="2829" width="14.42578125" style="43" customWidth="1"/>
    <col min="2830" max="3072" width="11.42578125" style="43"/>
    <col min="3073" max="3073" width="13.5703125" style="43" customWidth="1"/>
    <col min="3074" max="3074" width="35.7109375" style="43" customWidth="1"/>
    <col min="3075" max="3076" width="12.85546875" style="43" customWidth="1"/>
    <col min="3077" max="3077" width="13.7109375" style="43" customWidth="1"/>
    <col min="3078" max="3078" width="10.7109375" style="43" customWidth="1"/>
    <col min="3079" max="3084" width="11.42578125" style="43"/>
    <col min="3085" max="3085" width="14.42578125" style="43" customWidth="1"/>
    <col min="3086" max="3328" width="11.42578125" style="43"/>
    <col min="3329" max="3329" width="13.5703125" style="43" customWidth="1"/>
    <col min="3330" max="3330" width="35.7109375" style="43" customWidth="1"/>
    <col min="3331" max="3332" width="12.85546875" style="43" customWidth="1"/>
    <col min="3333" max="3333" width="13.7109375" style="43" customWidth="1"/>
    <col min="3334" max="3334" width="10.7109375" style="43" customWidth="1"/>
    <col min="3335" max="3340" width="11.42578125" style="43"/>
    <col min="3341" max="3341" width="14.42578125" style="43" customWidth="1"/>
    <col min="3342" max="3584" width="11.42578125" style="43"/>
    <col min="3585" max="3585" width="13.5703125" style="43" customWidth="1"/>
    <col min="3586" max="3586" width="35.7109375" style="43" customWidth="1"/>
    <col min="3587" max="3588" width="12.85546875" style="43" customWidth="1"/>
    <col min="3589" max="3589" width="13.7109375" style="43" customWidth="1"/>
    <col min="3590" max="3590" width="10.7109375" style="43" customWidth="1"/>
    <col min="3591" max="3596" width="11.42578125" style="43"/>
    <col min="3597" max="3597" width="14.42578125" style="43" customWidth="1"/>
    <col min="3598" max="3840" width="11.42578125" style="43"/>
    <col min="3841" max="3841" width="13.5703125" style="43" customWidth="1"/>
    <col min="3842" max="3842" width="35.7109375" style="43" customWidth="1"/>
    <col min="3843" max="3844" width="12.85546875" style="43" customWidth="1"/>
    <col min="3845" max="3845" width="13.7109375" style="43" customWidth="1"/>
    <col min="3846" max="3846" width="10.7109375" style="43" customWidth="1"/>
    <col min="3847" max="3852" width="11.42578125" style="43"/>
    <col min="3853" max="3853" width="14.42578125" style="43" customWidth="1"/>
    <col min="3854" max="4096" width="11.42578125" style="43"/>
    <col min="4097" max="4097" width="13.5703125" style="43" customWidth="1"/>
    <col min="4098" max="4098" width="35.7109375" style="43" customWidth="1"/>
    <col min="4099" max="4100" width="12.85546875" style="43" customWidth="1"/>
    <col min="4101" max="4101" width="13.7109375" style="43" customWidth="1"/>
    <col min="4102" max="4102" width="10.7109375" style="43" customWidth="1"/>
    <col min="4103" max="4108" width="11.42578125" style="43"/>
    <col min="4109" max="4109" width="14.42578125" style="43" customWidth="1"/>
    <col min="4110" max="4352" width="11.42578125" style="43"/>
    <col min="4353" max="4353" width="13.5703125" style="43" customWidth="1"/>
    <col min="4354" max="4354" width="35.7109375" style="43" customWidth="1"/>
    <col min="4355" max="4356" width="12.85546875" style="43" customWidth="1"/>
    <col min="4357" max="4357" width="13.7109375" style="43" customWidth="1"/>
    <col min="4358" max="4358" width="10.7109375" style="43" customWidth="1"/>
    <col min="4359" max="4364" width="11.42578125" style="43"/>
    <col min="4365" max="4365" width="14.42578125" style="43" customWidth="1"/>
    <col min="4366" max="4608" width="11.42578125" style="43"/>
    <col min="4609" max="4609" width="13.5703125" style="43" customWidth="1"/>
    <col min="4610" max="4610" width="35.7109375" style="43" customWidth="1"/>
    <col min="4611" max="4612" width="12.85546875" style="43" customWidth="1"/>
    <col min="4613" max="4613" width="13.7109375" style="43" customWidth="1"/>
    <col min="4614" max="4614" width="10.7109375" style="43" customWidth="1"/>
    <col min="4615" max="4620" width="11.42578125" style="43"/>
    <col min="4621" max="4621" width="14.42578125" style="43" customWidth="1"/>
    <col min="4622" max="4864" width="11.42578125" style="43"/>
    <col min="4865" max="4865" width="13.5703125" style="43" customWidth="1"/>
    <col min="4866" max="4866" width="35.7109375" style="43" customWidth="1"/>
    <col min="4867" max="4868" width="12.85546875" style="43" customWidth="1"/>
    <col min="4869" max="4869" width="13.7109375" style="43" customWidth="1"/>
    <col min="4870" max="4870" width="10.7109375" style="43" customWidth="1"/>
    <col min="4871" max="4876" width="11.42578125" style="43"/>
    <col min="4877" max="4877" width="14.42578125" style="43" customWidth="1"/>
    <col min="4878" max="5120" width="11.42578125" style="43"/>
    <col min="5121" max="5121" width="13.5703125" style="43" customWidth="1"/>
    <col min="5122" max="5122" width="35.7109375" style="43" customWidth="1"/>
    <col min="5123" max="5124" width="12.85546875" style="43" customWidth="1"/>
    <col min="5125" max="5125" width="13.7109375" style="43" customWidth="1"/>
    <col min="5126" max="5126" width="10.7109375" style="43" customWidth="1"/>
    <col min="5127" max="5132" width="11.42578125" style="43"/>
    <col min="5133" max="5133" width="14.42578125" style="43" customWidth="1"/>
    <col min="5134" max="5376" width="11.42578125" style="43"/>
    <col min="5377" max="5377" width="13.5703125" style="43" customWidth="1"/>
    <col min="5378" max="5378" width="35.7109375" style="43" customWidth="1"/>
    <col min="5379" max="5380" width="12.85546875" style="43" customWidth="1"/>
    <col min="5381" max="5381" width="13.7109375" style="43" customWidth="1"/>
    <col min="5382" max="5382" width="10.7109375" style="43" customWidth="1"/>
    <col min="5383" max="5388" width="11.42578125" style="43"/>
    <col min="5389" max="5389" width="14.42578125" style="43" customWidth="1"/>
    <col min="5390" max="5632" width="11.42578125" style="43"/>
    <col min="5633" max="5633" width="13.5703125" style="43" customWidth="1"/>
    <col min="5634" max="5634" width="35.7109375" style="43" customWidth="1"/>
    <col min="5635" max="5636" width="12.85546875" style="43" customWidth="1"/>
    <col min="5637" max="5637" width="13.7109375" style="43" customWidth="1"/>
    <col min="5638" max="5638" width="10.7109375" style="43" customWidth="1"/>
    <col min="5639" max="5644" width="11.42578125" style="43"/>
    <col min="5645" max="5645" width="14.42578125" style="43" customWidth="1"/>
    <col min="5646" max="5888" width="11.42578125" style="43"/>
    <col min="5889" max="5889" width="13.5703125" style="43" customWidth="1"/>
    <col min="5890" max="5890" width="35.7109375" style="43" customWidth="1"/>
    <col min="5891" max="5892" width="12.85546875" style="43" customWidth="1"/>
    <col min="5893" max="5893" width="13.7109375" style="43" customWidth="1"/>
    <col min="5894" max="5894" width="10.7109375" style="43" customWidth="1"/>
    <col min="5895" max="5900" width="11.42578125" style="43"/>
    <col min="5901" max="5901" width="14.42578125" style="43" customWidth="1"/>
    <col min="5902" max="6144" width="11.42578125" style="43"/>
    <col min="6145" max="6145" width="13.5703125" style="43" customWidth="1"/>
    <col min="6146" max="6146" width="35.7109375" style="43" customWidth="1"/>
    <col min="6147" max="6148" width="12.85546875" style="43" customWidth="1"/>
    <col min="6149" max="6149" width="13.7109375" style="43" customWidth="1"/>
    <col min="6150" max="6150" width="10.7109375" style="43" customWidth="1"/>
    <col min="6151" max="6156" width="11.42578125" style="43"/>
    <col min="6157" max="6157" width="14.42578125" style="43" customWidth="1"/>
    <col min="6158" max="6400" width="11.42578125" style="43"/>
    <col min="6401" max="6401" width="13.5703125" style="43" customWidth="1"/>
    <col min="6402" max="6402" width="35.7109375" style="43" customWidth="1"/>
    <col min="6403" max="6404" width="12.85546875" style="43" customWidth="1"/>
    <col min="6405" max="6405" width="13.7109375" style="43" customWidth="1"/>
    <col min="6406" max="6406" width="10.7109375" style="43" customWidth="1"/>
    <col min="6407" max="6412" width="11.42578125" style="43"/>
    <col min="6413" max="6413" width="14.42578125" style="43" customWidth="1"/>
    <col min="6414" max="6656" width="11.42578125" style="43"/>
    <col min="6657" max="6657" width="13.5703125" style="43" customWidth="1"/>
    <col min="6658" max="6658" width="35.7109375" style="43" customWidth="1"/>
    <col min="6659" max="6660" width="12.85546875" style="43" customWidth="1"/>
    <col min="6661" max="6661" width="13.7109375" style="43" customWidth="1"/>
    <col min="6662" max="6662" width="10.7109375" style="43" customWidth="1"/>
    <col min="6663" max="6668" width="11.42578125" style="43"/>
    <col min="6669" max="6669" width="14.42578125" style="43" customWidth="1"/>
    <col min="6670" max="6912" width="11.42578125" style="43"/>
    <col min="6913" max="6913" width="13.5703125" style="43" customWidth="1"/>
    <col min="6914" max="6914" width="35.7109375" style="43" customWidth="1"/>
    <col min="6915" max="6916" width="12.85546875" style="43" customWidth="1"/>
    <col min="6917" max="6917" width="13.7109375" style="43" customWidth="1"/>
    <col min="6918" max="6918" width="10.7109375" style="43" customWidth="1"/>
    <col min="6919" max="6924" width="11.42578125" style="43"/>
    <col min="6925" max="6925" width="14.42578125" style="43" customWidth="1"/>
    <col min="6926" max="7168" width="11.42578125" style="43"/>
    <col min="7169" max="7169" width="13.5703125" style="43" customWidth="1"/>
    <col min="7170" max="7170" width="35.7109375" style="43" customWidth="1"/>
    <col min="7171" max="7172" width="12.85546875" style="43" customWidth="1"/>
    <col min="7173" max="7173" width="13.7109375" style="43" customWidth="1"/>
    <col min="7174" max="7174" width="10.7109375" style="43" customWidth="1"/>
    <col min="7175" max="7180" width="11.42578125" style="43"/>
    <col min="7181" max="7181" width="14.42578125" style="43" customWidth="1"/>
    <col min="7182" max="7424" width="11.42578125" style="43"/>
    <col min="7425" max="7425" width="13.5703125" style="43" customWidth="1"/>
    <col min="7426" max="7426" width="35.7109375" style="43" customWidth="1"/>
    <col min="7427" max="7428" width="12.85546875" style="43" customWidth="1"/>
    <col min="7429" max="7429" width="13.7109375" style="43" customWidth="1"/>
    <col min="7430" max="7430" width="10.7109375" style="43" customWidth="1"/>
    <col min="7431" max="7436" width="11.42578125" style="43"/>
    <col min="7437" max="7437" width="14.42578125" style="43" customWidth="1"/>
    <col min="7438" max="7680" width="11.42578125" style="43"/>
    <col min="7681" max="7681" width="13.5703125" style="43" customWidth="1"/>
    <col min="7682" max="7682" width="35.7109375" style="43" customWidth="1"/>
    <col min="7683" max="7684" width="12.85546875" style="43" customWidth="1"/>
    <col min="7685" max="7685" width="13.7109375" style="43" customWidth="1"/>
    <col min="7686" max="7686" width="10.7109375" style="43" customWidth="1"/>
    <col min="7687" max="7692" width="11.42578125" style="43"/>
    <col min="7693" max="7693" width="14.42578125" style="43" customWidth="1"/>
    <col min="7694" max="7936" width="11.42578125" style="43"/>
    <col min="7937" max="7937" width="13.5703125" style="43" customWidth="1"/>
    <col min="7938" max="7938" width="35.7109375" style="43" customWidth="1"/>
    <col min="7939" max="7940" width="12.85546875" style="43" customWidth="1"/>
    <col min="7941" max="7941" width="13.7109375" style="43" customWidth="1"/>
    <col min="7942" max="7942" width="10.7109375" style="43" customWidth="1"/>
    <col min="7943" max="7948" width="11.42578125" style="43"/>
    <col min="7949" max="7949" width="14.42578125" style="43" customWidth="1"/>
    <col min="7950" max="8192" width="11.42578125" style="43"/>
    <col min="8193" max="8193" width="13.5703125" style="43" customWidth="1"/>
    <col min="8194" max="8194" width="35.7109375" style="43" customWidth="1"/>
    <col min="8195" max="8196" width="12.85546875" style="43" customWidth="1"/>
    <col min="8197" max="8197" width="13.7109375" style="43" customWidth="1"/>
    <col min="8198" max="8198" width="10.7109375" style="43" customWidth="1"/>
    <col min="8199" max="8204" width="11.42578125" style="43"/>
    <col min="8205" max="8205" width="14.42578125" style="43" customWidth="1"/>
    <col min="8206" max="8448" width="11.42578125" style="43"/>
    <col min="8449" max="8449" width="13.5703125" style="43" customWidth="1"/>
    <col min="8450" max="8450" width="35.7109375" style="43" customWidth="1"/>
    <col min="8451" max="8452" width="12.85546875" style="43" customWidth="1"/>
    <col min="8453" max="8453" width="13.7109375" style="43" customWidth="1"/>
    <col min="8454" max="8454" width="10.7109375" style="43" customWidth="1"/>
    <col min="8455" max="8460" width="11.42578125" style="43"/>
    <col min="8461" max="8461" width="14.42578125" style="43" customWidth="1"/>
    <col min="8462" max="8704" width="11.42578125" style="43"/>
    <col min="8705" max="8705" width="13.5703125" style="43" customWidth="1"/>
    <col min="8706" max="8706" width="35.7109375" style="43" customWidth="1"/>
    <col min="8707" max="8708" width="12.85546875" style="43" customWidth="1"/>
    <col min="8709" max="8709" width="13.7109375" style="43" customWidth="1"/>
    <col min="8710" max="8710" width="10.7109375" style="43" customWidth="1"/>
    <col min="8711" max="8716" width="11.42578125" style="43"/>
    <col min="8717" max="8717" width="14.42578125" style="43" customWidth="1"/>
    <col min="8718" max="8960" width="11.42578125" style="43"/>
    <col min="8961" max="8961" width="13.5703125" style="43" customWidth="1"/>
    <col min="8962" max="8962" width="35.7109375" style="43" customWidth="1"/>
    <col min="8963" max="8964" width="12.85546875" style="43" customWidth="1"/>
    <col min="8965" max="8965" width="13.7109375" style="43" customWidth="1"/>
    <col min="8966" max="8966" width="10.7109375" style="43" customWidth="1"/>
    <col min="8967" max="8972" width="11.42578125" style="43"/>
    <col min="8973" max="8973" width="14.42578125" style="43" customWidth="1"/>
    <col min="8974" max="9216" width="11.42578125" style="43"/>
    <col min="9217" max="9217" width="13.5703125" style="43" customWidth="1"/>
    <col min="9218" max="9218" width="35.7109375" style="43" customWidth="1"/>
    <col min="9219" max="9220" width="12.85546875" style="43" customWidth="1"/>
    <col min="9221" max="9221" width="13.7109375" style="43" customWidth="1"/>
    <col min="9222" max="9222" width="10.7109375" style="43" customWidth="1"/>
    <col min="9223" max="9228" width="11.42578125" style="43"/>
    <col min="9229" max="9229" width="14.42578125" style="43" customWidth="1"/>
    <col min="9230" max="9472" width="11.42578125" style="43"/>
    <col min="9473" max="9473" width="13.5703125" style="43" customWidth="1"/>
    <col min="9474" max="9474" width="35.7109375" style="43" customWidth="1"/>
    <col min="9475" max="9476" width="12.85546875" style="43" customWidth="1"/>
    <col min="9477" max="9477" width="13.7109375" style="43" customWidth="1"/>
    <col min="9478" max="9478" width="10.7109375" style="43" customWidth="1"/>
    <col min="9479" max="9484" width="11.42578125" style="43"/>
    <col min="9485" max="9485" width="14.42578125" style="43" customWidth="1"/>
    <col min="9486" max="9728" width="11.42578125" style="43"/>
    <col min="9729" max="9729" width="13.5703125" style="43" customWidth="1"/>
    <col min="9730" max="9730" width="35.7109375" style="43" customWidth="1"/>
    <col min="9731" max="9732" width="12.85546875" style="43" customWidth="1"/>
    <col min="9733" max="9733" width="13.7109375" style="43" customWidth="1"/>
    <col min="9734" max="9734" width="10.7109375" style="43" customWidth="1"/>
    <col min="9735" max="9740" width="11.42578125" style="43"/>
    <col min="9741" max="9741" width="14.42578125" style="43" customWidth="1"/>
    <col min="9742" max="9984" width="11.42578125" style="43"/>
    <col min="9985" max="9985" width="13.5703125" style="43" customWidth="1"/>
    <col min="9986" max="9986" width="35.7109375" style="43" customWidth="1"/>
    <col min="9987" max="9988" width="12.85546875" style="43" customWidth="1"/>
    <col min="9989" max="9989" width="13.7109375" style="43" customWidth="1"/>
    <col min="9990" max="9990" width="10.7109375" style="43" customWidth="1"/>
    <col min="9991" max="9996" width="11.42578125" style="43"/>
    <col min="9997" max="9997" width="14.42578125" style="43" customWidth="1"/>
    <col min="9998" max="10240" width="11.42578125" style="43"/>
    <col min="10241" max="10241" width="13.5703125" style="43" customWidth="1"/>
    <col min="10242" max="10242" width="35.7109375" style="43" customWidth="1"/>
    <col min="10243" max="10244" width="12.85546875" style="43" customWidth="1"/>
    <col min="10245" max="10245" width="13.7109375" style="43" customWidth="1"/>
    <col min="10246" max="10246" width="10.7109375" style="43" customWidth="1"/>
    <col min="10247" max="10252" width="11.42578125" style="43"/>
    <col min="10253" max="10253" width="14.42578125" style="43" customWidth="1"/>
    <col min="10254" max="10496" width="11.42578125" style="43"/>
    <col min="10497" max="10497" width="13.5703125" style="43" customWidth="1"/>
    <col min="10498" max="10498" width="35.7109375" style="43" customWidth="1"/>
    <col min="10499" max="10500" width="12.85546875" style="43" customWidth="1"/>
    <col min="10501" max="10501" width="13.7109375" style="43" customWidth="1"/>
    <col min="10502" max="10502" width="10.7109375" style="43" customWidth="1"/>
    <col min="10503" max="10508" width="11.42578125" style="43"/>
    <col min="10509" max="10509" width="14.42578125" style="43" customWidth="1"/>
    <col min="10510" max="10752" width="11.42578125" style="43"/>
    <col min="10753" max="10753" width="13.5703125" style="43" customWidth="1"/>
    <col min="10754" max="10754" width="35.7109375" style="43" customWidth="1"/>
    <col min="10755" max="10756" width="12.85546875" style="43" customWidth="1"/>
    <col min="10757" max="10757" width="13.7109375" style="43" customWidth="1"/>
    <col min="10758" max="10758" width="10.7109375" style="43" customWidth="1"/>
    <col min="10759" max="10764" width="11.42578125" style="43"/>
    <col min="10765" max="10765" width="14.42578125" style="43" customWidth="1"/>
    <col min="10766" max="11008" width="11.42578125" style="43"/>
    <col min="11009" max="11009" width="13.5703125" style="43" customWidth="1"/>
    <col min="11010" max="11010" width="35.7109375" style="43" customWidth="1"/>
    <col min="11011" max="11012" width="12.85546875" style="43" customWidth="1"/>
    <col min="11013" max="11013" width="13.7109375" style="43" customWidth="1"/>
    <col min="11014" max="11014" width="10.7109375" style="43" customWidth="1"/>
    <col min="11015" max="11020" width="11.42578125" style="43"/>
    <col min="11021" max="11021" width="14.42578125" style="43" customWidth="1"/>
    <col min="11022" max="11264" width="11.42578125" style="43"/>
    <col min="11265" max="11265" width="13.5703125" style="43" customWidth="1"/>
    <col min="11266" max="11266" width="35.7109375" style="43" customWidth="1"/>
    <col min="11267" max="11268" width="12.85546875" style="43" customWidth="1"/>
    <col min="11269" max="11269" width="13.7109375" style="43" customWidth="1"/>
    <col min="11270" max="11270" width="10.7109375" style="43" customWidth="1"/>
    <col min="11271" max="11276" width="11.42578125" style="43"/>
    <col min="11277" max="11277" width="14.42578125" style="43" customWidth="1"/>
    <col min="11278" max="11520" width="11.42578125" style="43"/>
    <col min="11521" max="11521" width="13.5703125" style="43" customWidth="1"/>
    <col min="11522" max="11522" width="35.7109375" style="43" customWidth="1"/>
    <col min="11523" max="11524" width="12.85546875" style="43" customWidth="1"/>
    <col min="11525" max="11525" width="13.7109375" style="43" customWidth="1"/>
    <col min="11526" max="11526" width="10.7109375" style="43" customWidth="1"/>
    <col min="11527" max="11532" width="11.42578125" style="43"/>
    <col min="11533" max="11533" width="14.42578125" style="43" customWidth="1"/>
    <col min="11534" max="11776" width="11.42578125" style="43"/>
    <col min="11777" max="11777" width="13.5703125" style="43" customWidth="1"/>
    <col min="11778" max="11778" width="35.7109375" style="43" customWidth="1"/>
    <col min="11779" max="11780" width="12.85546875" style="43" customWidth="1"/>
    <col min="11781" max="11781" width="13.7109375" style="43" customWidth="1"/>
    <col min="11782" max="11782" width="10.7109375" style="43" customWidth="1"/>
    <col min="11783" max="11788" width="11.42578125" style="43"/>
    <col min="11789" max="11789" width="14.42578125" style="43" customWidth="1"/>
    <col min="11790" max="12032" width="11.42578125" style="43"/>
    <col min="12033" max="12033" width="13.5703125" style="43" customWidth="1"/>
    <col min="12034" max="12034" width="35.7109375" style="43" customWidth="1"/>
    <col min="12035" max="12036" width="12.85546875" style="43" customWidth="1"/>
    <col min="12037" max="12037" width="13.7109375" style="43" customWidth="1"/>
    <col min="12038" max="12038" width="10.7109375" style="43" customWidth="1"/>
    <col min="12039" max="12044" width="11.42578125" style="43"/>
    <col min="12045" max="12045" width="14.42578125" style="43" customWidth="1"/>
    <col min="12046" max="12288" width="11.42578125" style="43"/>
    <col min="12289" max="12289" width="13.5703125" style="43" customWidth="1"/>
    <col min="12290" max="12290" width="35.7109375" style="43" customWidth="1"/>
    <col min="12291" max="12292" width="12.85546875" style="43" customWidth="1"/>
    <col min="12293" max="12293" width="13.7109375" style="43" customWidth="1"/>
    <col min="12294" max="12294" width="10.7109375" style="43" customWidth="1"/>
    <col min="12295" max="12300" width="11.42578125" style="43"/>
    <col min="12301" max="12301" width="14.42578125" style="43" customWidth="1"/>
    <col min="12302" max="12544" width="11.42578125" style="43"/>
    <col min="12545" max="12545" width="13.5703125" style="43" customWidth="1"/>
    <col min="12546" max="12546" width="35.7109375" style="43" customWidth="1"/>
    <col min="12547" max="12548" width="12.85546875" style="43" customWidth="1"/>
    <col min="12549" max="12549" width="13.7109375" style="43" customWidth="1"/>
    <col min="12550" max="12550" width="10.7109375" style="43" customWidth="1"/>
    <col min="12551" max="12556" width="11.42578125" style="43"/>
    <col min="12557" max="12557" width="14.42578125" style="43" customWidth="1"/>
    <col min="12558" max="12800" width="11.42578125" style="43"/>
    <col min="12801" max="12801" width="13.5703125" style="43" customWidth="1"/>
    <col min="12802" max="12802" width="35.7109375" style="43" customWidth="1"/>
    <col min="12803" max="12804" width="12.85546875" style="43" customWidth="1"/>
    <col min="12805" max="12805" width="13.7109375" style="43" customWidth="1"/>
    <col min="12806" max="12806" width="10.7109375" style="43" customWidth="1"/>
    <col min="12807" max="12812" width="11.42578125" style="43"/>
    <col min="12813" max="12813" width="14.42578125" style="43" customWidth="1"/>
    <col min="12814" max="13056" width="11.42578125" style="43"/>
    <col min="13057" max="13057" width="13.5703125" style="43" customWidth="1"/>
    <col min="13058" max="13058" width="35.7109375" style="43" customWidth="1"/>
    <col min="13059" max="13060" width="12.85546875" style="43" customWidth="1"/>
    <col min="13061" max="13061" width="13.7109375" style="43" customWidth="1"/>
    <col min="13062" max="13062" width="10.7109375" style="43" customWidth="1"/>
    <col min="13063" max="13068" width="11.42578125" style="43"/>
    <col min="13069" max="13069" width="14.42578125" style="43" customWidth="1"/>
    <col min="13070" max="13312" width="11.42578125" style="43"/>
    <col min="13313" max="13313" width="13.5703125" style="43" customWidth="1"/>
    <col min="13314" max="13314" width="35.7109375" style="43" customWidth="1"/>
    <col min="13315" max="13316" width="12.85546875" style="43" customWidth="1"/>
    <col min="13317" max="13317" width="13.7109375" style="43" customWidth="1"/>
    <col min="13318" max="13318" width="10.7109375" style="43" customWidth="1"/>
    <col min="13319" max="13324" width="11.42578125" style="43"/>
    <col min="13325" max="13325" width="14.42578125" style="43" customWidth="1"/>
    <col min="13326" max="13568" width="11.42578125" style="43"/>
    <col min="13569" max="13569" width="13.5703125" style="43" customWidth="1"/>
    <col min="13570" max="13570" width="35.7109375" style="43" customWidth="1"/>
    <col min="13571" max="13572" width="12.85546875" style="43" customWidth="1"/>
    <col min="13573" max="13573" width="13.7109375" style="43" customWidth="1"/>
    <col min="13574" max="13574" width="10.7109375" style="43" customWidth="1"/>
    <col min="13575" max="13580" width="11.42578125" style="43"/>
    <col min="13581" max="13581" width="14.42578125" style="43" customWidth="1"/>
    <col min="13582" max="13824" width="11.42578125" style="43"/>
    <col min="13825" max="13825" width="13.5703125" style="43" customWidth="1"/>
    <col min="13826" max="13826" width="35.7109375" style="43" customWidth="1"/>
    <col min="13827" max="13828" width="12.85546875" style="43" customWidth="1"/>
    <col min="13829" max="13829" width="13.7109375" style="43" customWidth="1"/>
    <col min="13830" max="13830" width="10.7109375" style="43" customWidth="1"/>
    <col min="13831" max="13836" width="11.42578125" style="43"/>
    <col min="13837" max="13837" width="14.42578125" style="43" customWidth="1"/>
    <col min="13838" max="14080" width="11.42578125" style="43"/>
    <col min="14081" max="14081" width="13.5703125" style="43" customWidth="1"/>
    <col min="14082" max="14082" width="35.7109375" style="43" customWidth="1"/>
    <col min="14083" max="14084" width="12.85546875" style="43" customWidth="1"/>
    <col min="14085" max="14085" width="13.7109375" style="43" customWidth="1"/>
    <col min="14086" max="14086" width="10.7109375" style="43" customWidth="1"/>
    <col min="14087" max="14092" width="11.42578125" style="43"/>
    <col min="14093" max="14093" width="14.42578125" style="43" customWidth="1"/>
    <col min="14094" max="14336" width="11.42578125" style="43"/>
    <col min="14337" max="14337" width="13.5703125" style="43" customWidth="1"/>
    <col min="14338" max="14338" width="35.7109375" style="43" customWidth="1"/>
    <col min="14339" max="14340" width="12.85546875" style="43" customWidth="1"/>
    <col min="14341" max="14341" width="13.7109375" style="43" customWidth="1"/>
    <col min="14342" max="14342" width="10.7109375" style="43" customWidth="1"/>
    <col min="14343" max="14348" width="11.42578125" style="43"/>
    <col min="14349" max="14349" width="14.42578125" style="43" customWidth="1"/>
    <col min="14350" max="14592" width="11.42578125" style="43"/>
    <col min="14593" max="14593" width="13.5703125" style="43" customWidth="1"/>
    <col min="14594" max="14594" width="35.7109375" style="43" customWidth="1"/>
    <col min="14595" max="14596" width="12.85546875" style="43" customWidth="1"/>
    <col min="14597" max="14597" width="13.7109375" style="43" customWidth="1"/>
    <col min="14598" max="14598" width="10.7109375" style="43" customWidth="1"/>
    <col min="14599" max="14604" width="11.42578125" style="43"/>
    <col min="14605" max="14605" width="14.42578125" style="43" customWidth="1"/>
    <col min="14606" max="14848" width="11.42578125" style="43"/>
    <col min="14849" max="14849" width="13.5703125" style="43" customWidth="1"/>
    <col min="14850" max="14850" width="35.7109375" style="43" customWidth="1"/>
    <col min="14851" max="14852" width="12.85546875" style="43" customWidth="1"/>
    <col min="14853" max="14853" width="13.7109375" style="43" customWidth="1"/>
    <col min="14854" max="14854" width="10.7109375" style="43" customWidth="1"/>
    <col min="14855" max="14860" width="11.42578125" style="43"/>
    <col min="14861" max="14861" width="14.42578125" style="43" customWidth="1"/>
    <col min="14862" max="15104" width="11.42578125" style="43"/>
    <col min="15105" max="15105" width="13.5703125" style="43" customWidth="1"/>
    <col min="15106" max="15106" width="35.7109375" style="43" customWidth="1"/>
    <col min="15107" max="15108" width="12.85546875" style="43" customWidth="1"/>
    <col min="15109" max="15109" width="13.7109375" style="43" customWidth="1"/>
    <col min="15110" max="15110" width="10.7109375" style="43" customWidth="1"/>
    <col min="15111" max="15116" width="11.42578125" style="43"/>
    <col min="15117" max="15117" width="14.42578125" style="43" customWidth="1"/>
    <col min="15118" max="15360" width="11.42578125" style="43"/>
    <col min="15361" max="15361" width="13.5703125" style="43" customWidth="1"/>
    <col min="15362" max="15362" width="35.7109375" style="43" customWidth="1"/>
    <col min="15363" max="15364" width="12.85546875" style="43" customWidth="1"/>
    <col min="15365" max="15365" width="13.7109375" style="43" customWidth="1"/>
    <col min="15366" max="15366" width="10.7109375" style="43" customWidth="1"/>
    <col min="15367" max="15372" width="11.42578125" style="43"/>
    <col min="15373" max="15373" width="14.42578125" style="43" customWidth="1"/>
    <col min="15374" max="15616" width="11.42578125" style="43"/>
    <col min="15617" max="15617" width="13.5703125" style="43" customWidth="1"/>
    <col min="15618" max="15618" width="35.7109375" style="43" customWidth="1"/>
    <col min="15619" max="15620" width="12.85546875" style="43" customWidth="1"/>
    <col min="15621" max="15621" width="13.7109375" style="43" customWidth="1"/>
    <col min="15622" max="15622" width="10.7109375" style="43" customWidth="1"/>
    <col min="15623" max="15628" width="11.42578125" style="43"/>
    <col min="15629" max="15629" width="14.42578125" style="43" customWidth="1"/>
    <col min="15630" max="15872" width="11.42578125" style="43"/>
    <col min="15873" max="15873" width="13.5703125" style="43" customWidth="1"/>
    <col min="15874" max="15874" width="35.7109375" style="43" customWidth="1"/>
    <col min="15875" max="15876" width="12.85546875" style="43" customWidth="1"/>
    <col min="15877" max="15877" width="13.7109375" style="43" customWidth="1"/>
    <col min="15878" max="15878" width="10.7109375" style="43" customWidth="1"/>
    <col min="15879" max="15884" width="11.42578125" style="43"/>
    <col min="15885" max="15885" width="14.42578125" style="43" customWidth="1"/>
    <col min="15886" max="16128" width="11.42578125" style="43"/>
    <col min="16129" max="16129" width="13.5703125" style="43" customWidth="1"/>
    <col min="16130" max="16130" width="35.7109375" style="43" customWidth="1"/>
    <col min="16131" max="16132" width="12.85546875" style="43" customWidth="1"/>
    <col min="16133" max="16133" width="13.7109375" style="43" customWidth="1"/>
    <col min="16134" max="16134" width="10.7109375" style="43" customWidth="1"/>
    <col min="16135" max="16140" width="11.42578125" style="43"/>
    <col min="16141" max="16141" width="14.42578125" style="43" customWidth="1"/>
    <col min="16142" max="16384" width="11.42578125" style="43"/>
  </cols>
  <sheetData>
    <row r="1" spans="2:5" ht="15" customHeight="1" x14ac:dyDescent="0.25"/>
    <row r="2" spans="2:5" ht="15" customHeight="1" x14ac:dyDescent="0.25"/>
    <row r="3" spans="2:5" ht="15" customHeight="1" x14ac:dyDescent="0.25"/>
    <row r="4" spans="2:5" ht="15" customHeight="1" x14ac:dyDescent="0.25"/>
    <row r="5" spans="2:5" ht="36" customHeight="1" x14ac:dyDescent="0.25">
      <c r="B5" s="116" t="s">
        <v>110</v>
      </c>
      <c r="C5" s="116"/>
      <c r="D5" s="116"/>
      <c r="E5" s="116"/>
    </row>
    <row r="6" spans="2:5" ht="49.5" customHeight="1" x14ac:dyDescent="0.25">
      <c r="B6" s="66" t="s">
        <v>48</v>
      </c>
      <c r="C6" s="46" t="str">
        <f>actualizaciones!A3</f>
        <v>enero 2013</v>
      </c>
      <c r="D6" s="46" t="str">
        <f>actualizaciones!A2</f>
        <v>enero 2014</v>
      </c>
      <c r="E6" s="118" t="s">
        <v>111</v>
      </c>
    </row>
    <row r="7" spans="2:5" ht="15" customHeight="1" x14ac:dyDescent="0.25">
      <c r="B7" s="119" t="s">
        <v>51</v>
      </c>
      <c r="C7" s="120"/>
      <c r="D7" s="120"/>
      <c r="E7" s="120"/>
    </row>
    <row r="8" spans="2:5" ht="15" customHeight="1" x14ac:dyDescent="0.25">
      <c r="B8" s="147" t="s">
        <v>112</v>
      </c>
      <c r="C8" s="122">
        <v>8.9797141421041093</v>
      </c>
      <c r="D8" s="122">
        <v>8.91</v>
      </c>
      <c r="E8" s="148">
        <f>D8-C8</f>
        <v>-6.97141421041092E-2</v>
      </c>
    </row>
    <row r="9" spans="2:5" ht="15" customHeight="1" x14ac:dyDescent="0.2">
      <c r="B9" s="124" t="s">
        <v>113</v>
      </c>
      <c r="C9" s="125">
        <v>8.3328484838824082</v>
      </c>
      <c r="D9" s="125">
        <v>8.42</v>
      </c>
      <c r="E9" s="149">
        <f>D9-C9</f>
        <v>8.7151516117591754E-2</v>
      </c>
    </row>
    <row r="10" spans="2:5" ht="15" customHeight="1" x14ac:dyDescent="0.2">
      <c r="B10" s="124" t="s">
        <v>114</v>
      </c>
      <c r="C10" s="125">
        <v>10.164394459122159</v>
      </c>
      <c r="D10" s="125">
        <v>9.82</v>
      </c>
      <c r="E10" s="149">
        <f>D10-C10</f>
        <v>-0.34439445912215838</v>
      </c>
    </row>
    <row r="11" spans="2:5" ht="15" customHeight="1" x14ac:dyDescent="0.25">
      <c r="B11" s="119" t="s">
        <v>55</v>
      </c>
      <c r="C11" s="128"/>
      <c r="D11" s="128"/>
      <c r="E11" s="150"/>
    </row>
    <row r="12" spans="2:5" ht="15" customHeight="1" x14ac:dyDescent="0.25">
      <c r="B12" s="147" t="s">
        <v>112</v>
      </c>
      <c r="C12" s="122">
        <v>9.5773791876667662</v>
      </c>
      <c r="D12" s="122">
        <v>9.42</v>
      </c>
      <c r="E12" s="148">
        <f>D12-C12</f>
        <v>-0.15737918766676628</v>
      </c>
    </row>
    <row r="13" spans="2:5" ht="15" customHeight="1" x14ac:dyDescent="0.2">
      <c r="B13" s="124" t="s">
        <v>113</v>
      </c>
      <c r="C13" s="125">
        <v>9.1422668815506256</v>
      </c>
      <c r="D13" s="125">
        <v>9.08</v>
      </c>
      <c r="E13" s="149">
        <f>D13-C13</f>
        <v>-6.2266881550625541E-2</v>
      </c>
    </row>
    <row r="14" spans="2:5" ht="15" customHeight="1" x14ac:dyDescent="0.2">
      <c r="B14" s="124" t="s">
        <v>114</v>
      </c>
      <c r="C14" s="125">
        <v>10.524642663715355</v>
      </c>
      <c r="D14" s="125">
        <v>10.220000000000001</v>
      </c>
      <c r="E14" s="149">
        <f>D14-C14</f>
        <v>-0.30464266371535409</v>
      </c>
    </row>
    <row r="15" spans="2:5" ht="15" customHeight="1" x14ac:dyDescent="0.25">
      <c r="B15" s="119" t="s">
        <v>56</v>
      </c>
      <c r="C15" s="128"/>
      <c r="D15" s="128"/>
      <c r="E15" s="150"/>
    </row>
    <row r="16" spans="2:5" ht="15" customHeight="1" x14ac:dyDescent="0.25">
      <c r="B16" s="147" t="s">
        <v>112</v>
      </c>
      <c r="C16" s="122">
        <v>9.5957141675170305</v>
      </c>
      <c r="D16" s="122">
        <v>9.4427924958577556</v>
      </c>
      <c r="E16" s="148">
        <f>D16-C16</f>
        <v>-0.15292167165927495</v>
      </c>
    </row>
    <row r="17" spans="2:12" ht="15" customHeight="1" x14ac:dyDescent="0.2">
      <c r="B17" s="124" t="s">
        <v>113</v>
      </c>
      <c r="C17" s="125">
        <v>9.3850536067839663</v>
      </c>
      <c r="D17" s="125">
        <v>9.3391075439048628</v>
      </c>
      <c r="E17" s="149">
        <f>D17-C17</f>
        <v>-4.5946062879103522E-2</v>
      </c>
    </row>
    <row r="18" spans="2:12" ht="15" customHeight="1" x14ac:dyDescent="0.2">
      <c r="B18" s="124" t="s">
        <v>114</v>
      </c>
      <c r="C18" s="125">
        <v>9.7998877604590966</v>
      </c>
      <c r="D18" s="125">
        <v>9.5400096658381663</v>
      </c>
      <c r="E18" s="149">
        <f>D18-C18</f>
        <v>-0.25987809462093026</v>
      </c>
    </row>
    <row r="19" spans="2:12" ht="15" customHeight="1" x14ac:dyDescent="0.25">
      <c r="B19" s="119" t="s">
        <v>57</v>
      </c>
      <c r="C19" s="128"/>
      <c r="D19" s="128"/>
      <c r="E19" s="150"/>
    </row>
    <row r="20" spans="2:12" ht="15" customHeight="1" x14ac:dyDescent="0.25">
      <c r="B20" s="147" t="s">
        <v>112</v>
      </c>
      <c r="C20" s="122">
        <v>9.7440203380120316</v>
      </c>
      <c r="D20" s="122">
        <v>10.01</v>
      </c>
      <c r="E20" s="148">
        <f>D20-C20</f>
        <v>0.26597966198796819</v>
      </c>
    </row>
    <row r="21" spans="2:12" ht="15" customHeight="1" x14ac:dyDescent="0.2">
      <c r="B21" s="124" t="s">
        <v>113</v>
      </c>
      <c r="C21" s="125">
        <v>9.305251720391162</v>
      </c>
      <c r="D21" s="125">
        <v>9.4700000000000006</v>
      </c>
      <c r="E21" s="149">
        <f>D21-C21</f>
        <v>0.16474827960883864</v>
      </c>
    </row>
    <row r="22" spans="2:12" ht="15" customHeight="1" x14ac:dyDescent="0.2">
      <c r="B22" s="124" t="s">
        <v>114</v>
      </c>
      <c r="C22" s="125">
        <v>11.002354407589502</v>
      </c>
      <c r="D22" s="125">
        <v>11.8</v>
      </c>
      <c r="E22" s="149">
        <f>D22-C22</f>
        <v>0.79764559241049859</v>
      </c>
    </row>
    <row r="23" spans="2:12" ht="15" customHeight="1" x14ac:dyDescent="0.25">
      <c r="B23" s="119" t="s">
        <v>58</v>
      </c>
      <c r="C23" s="128"/>
      <c r="D23" s="128"/>
      <c r="E23" s="150"/>
    </row>
    <row r="24" spans="2:12" ht="15" customHeight="1" x14ac:dyDescent="0.25">
      <c r="B24" s="147" t="s">
        <v>112</v>
      </c>
      <c r="C24" s="122">
        <v>2.1538276649441173</v>
      </c>
      <c r="D24" s="122">
        <v>2.7969352764680671</v>
      </c>
      <c r="E24" s="148">
        <f>D24-C24</f>
        <v>0.6431076115239498</v>
      </c>
    </row>
    <row r="25" spans="2:12" ht="15" customHeight="1" x14ac:dyDescent="0.2">
      <c r="B25" s="124" t="s">
        <v>113</v>
      </c>
      <c r="C25" s="125">
        <v>2.1538276649441173</v>
      </c>
      <c r="D25" s="125">
        <v>2.7969352764680671</v>
      </c>
      <c r="E25" s="149">
        <f>D25-C25</f>
        <v>0.6431076115239498</v>
      </c>
    </row>
    <row r="26" spans="2:12" ht="15" customHeight="1" x14ac:dyDescent="0.2">
      <c r="B26" s="124" t="s">
        <v>114</v>
      </c>
      <c r="C26" s="125" t="s">
        <v>87</v>
      </c>
      <c r="D26" s="125" t="s">
        <v>87</v>
      </c>
      <c r="E26" s="149" t="s">
        <v>87</v>
      </c>
    </row>
    <row r="27" spans="2:12" ht="21.75" customHeight="1" x14ac:dyDescent="0.25">
      <c r="B27" s="60" t="s">
        <v>115</v>
      </c>
      <c r="C27" s="60"/>
      <c r="D27" s="60"/>
      <c r="E27" s="60"/>
    </row>
    <row r="28" spans="2:12" ht="15" customHeight="1" x14ac:dyDescent="0.25"/>
    <row r="29" spans="2:12" ht="30" customHeight="1" x14ac:dyDescent="0.25">
      <c r="B29" s="61"/>
      <c r="C29" s="61"/>
      <c r="D29" s="61"/>
      <c r="E29" s="62" t="s">
        <v>45</v>
      </c>
      <c r="F29" s="61"/>
      <c r="G29" s="61"/>
      <c r="H29" s="61"/>
      <c r="I29" s="61"/>
      <c r="J29" s="61"/>
      <c r="K29" s="61"/>
      <c r="L29" s="61"/>
    </row>
  </sheetData>
  <mergeCells count="2">
    <mergeCell ref="B5:E5"/>
    <mergeCell ref="B27:E27"/>
  </mergeCells>
  <hyperlinks>
    <hyperlink ref="E29" location="'gráfico EM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rgb="FF000099"/>
    <pageSetUpPr autoPageBreaks="0" fitToPage="1"/>
  </sheetPr>
  <dimension ref="B1:L28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43" customWidth="1"/>
    <col min="2" max="2" width="12.7109375" style="43" customWidth="1"/>
    <col min="3" max="18" width="11.42578125" style="43"/>
    <col min="19" max="19" width="10.7109375" style="43" customWidth="1"/>
    <col min="20" max="25" width="11.42578125" style="43"/>
    <col min="26" max="26" width="14.42578125" style="43" customWidth="1"/>
    <col min="27" max="256" width="11.42578125" style="43"/>
    <col min="257" max="257" width="15.7109375" style="43" customWidth="1"/>
    <col min="258" max="258" width="12.7109375" style="43" customWidth="1"/>
    <col min="259" max="274" width="11.42578125" style="43"/>
    <col min="275" max="275" width="10.7109375" style="43" customWidth="1"/>
    <col min="276" max="281" width="11.42578125" style="43"/>
    <col min="282" max="282" width="14.42578125" style="43" customWidth="1"/>
    <col min="283" max="512" width="11.42578125" style="43"/>
    <col min="513" max="513" width="15.7109375" style="43" customWidth="1"/>
    <col min="514" max="514" width="12.7109375" style="43" customWidth="1"/>
    <col min="515" max="530" width="11.42578125" style="43"/>
    <col min="531" max="531" width="10.7109375" style="43" customWidth="1"/>
    <col min="532" max="537" width="11.42578125" style="43"/>
    <col min="538" max="538" width="14.42578125" style="43" customWidth="1"/>
    <col min="539" max="768" width="11.42578125" style="43"/>
    <col min="769" max="769" width="15.7109375" style="43" customWidth="1"/>
    <col min="770" max="770" width="12.7109375" style="43" customWidth="1"/>
    <col min="771" max="786" width="11.42578125" style="43"/>
    <col min="787" max="787" width="10.7109375" style="43" customWidth="1"/>
    <col min="788" max="793" width="11.42578125" style="43"/>
    <col min="794" max="794" width="14.42578125" style="43" customWidth="1"/>
    <col min="795" max="1024" width="11.42578125" style="43"/>
    <col min="1025" max="1025" width="15.7109375" style="43" customWidth="1"/>
    <col min="1026" max="1026" width="12.7109375" style="43" customWidth="1"/>
    <col min="1027" max="1042" width="11.42578125" style="43"/>
    <col min="1043" max="1043" width="10.7109375" style="43" customWidth="1"/>
    <col min="1044" max="1049" width="11.42578125" style="43"/>
    <col min="1050" max="1050" width="14.42578125" style="43" customWidth="1"/>
    <col min="1051" max="1280" width="11.42578125" style="43"/>
    <col min="1281" max="1281" width="15.7109375" style="43" customWidth="1"/>
    <col min="1282" max="1282" width="12.7109375" style="43" customWidth="1"/>
    <col min="1283" max="1298" width="11.42578125" style="43"/>
    <col min="1299" max="1299" width="10.7109375" style="43" customWidth="1"/>
    <col min="1300" max="1305" width="11.42578125" style="43"/>
    <col min="1306" max="1306" width="14.42578125" style="43" customWidth="1"/>
    <col min="1307" max="1536" width="11.42578125" style="43"/>
    <col min="1537" max="1537" width="15.7109375" style="43" customWidth="1"/>
    <col min="1538" max="1538" width="12.7109375" style="43" customWidth="1"/>
    <col min="1539" max="1554" width="11.42578125" style="43"/>
    <col min="1555" max="1555" width="10.7109375" style="43" customWidth="1"/>
    <col min="1556" max="1561" width="11.42578125" style="43"/>
    <col min="1562" max="1562" width="14.42578125" style="43" customWidth="1"/>
    <col min="1563" max="1792" width="11.42578125" style="43"/>
    <col min="1793" max="1793" width="15.7109375" style="43" customWidth="1"/>
    <col min="1794" max="1794" width="12.7109375" style="43" customWidth="1"/>
    <col min="1795" max="1810" width="11.42578125" style="43"/>
    <col min="1811" max="1811" width="10.7109375" style="43" customWidth="1"/>
    <col min="1812" max="1817" width="11.42578125" style="43"/>
    <col min="1818" max="1818" width="14.42578125" style="43" customWidth="1"/>
    <col min="1819" max="2048" width="11.42578125" style="43"/>
    <col min="2049" max="2049" width="15.7109375" style="43" customWidth="1"/>
    <col min="2050" max="2050" width="12.7109375" style="43" customWidth="1"/>
    <col min="2051" max="2066" width="11.42578125" style="43"/>
    <col min="2067" max="2067" width="10.7109375" style="43" customWidth="1"/>
    <col min="2068" max="2073" width="11.42578125" style="43"/>
    <col min="2074" max="2074" width="14.42578125" style="43" customWidth="1"/>
    <col min="2075" max="2304" width="11.42578125" style="43"/>
    <col min="2305" max="2305" width="15.7109375" style="43" customWidth="1"/>
    <col min="2306" max="2306" width="12.7109375" style="43" customWidth="1"/>
    <col min="2307" max="2322" width="11.42578125" style="43"/>
    <col min="2323" max="2323" width="10.7109375" style="43" customWidth="1"/>
    <col min="2324" max="2329" width="11.42578125" style="43"/>
    <col min="2330" max="2330" width="14.42578125" style="43" customWidth="1"/>
    <col min="2331" max="2560" width="11.42578125" style="43"/>
    <col min="2561" max="2561" width="15.7109375" style="43" customWidth="1"/>
    <col min="2562" max="2562" width="12.7109375" style="43" customWidth="1"/>
    <col min="2563" max="2578" width="11.42578125" style="43"/>
    <col min="2579" max="2579" width="10.7109375" style="43" customWidth="1"/>
    <col min="2580" max="2585" width="11.42578125" style="43"/>
    <col min="2586" max="2586" width="14.42578125" style="43" customWidth="1"/>
    <col min="2587" max="2816" width="11.42578125" style="43"/>
    <col min="2817" max="2817" width="15.7109375" style="43" customWidth="1"/>
    <col min="2818" max="2818" width="12.7109375" style="43" customWidth="1"/>
    <col min="2819" max="2834" width="11.42578125" style="43"/>
    <col min="2835" max="2835" width="10.7109375" style="43" customWidth="1"/>
    <col min="2836" max="2841" width="11.42578125" style="43"/>
    <col min="2842" max="2842" width="14.42578125" style="43" customWidth="1"/>
    <col min="2843" max="3072" width="11.42578125" style="43"/>
    <col min="3073" max="3073" width="15.7109375" style="43" customWidth="1"/>
    <col min="3074" max="3074" width="12.7109375" style="43" customWidth="1"/>
    <col min="3075" max="3090" width="11.42578125" style="43"/>
    <col min="3091" max="3091" width="10.7109375" style="43" customWidth="1"/>
    <col min="3092" max="3097" width="11.42578125" style="43"/>
    <col min="3098" max="3098" width="14.42578125" style="43" customWidth="1"/>
    <col min="3099" max="3328" width="11.42578125" style="43"/>
    <col min="3329" max="3329" width="15.7109375" style="43" customWidth="1"/>
    <col min="3330" max="3330" width="12.7109375" style="43" customWidth="1"/>
    <col min="3331" max="3346" width="11.42578125" style="43"/>
    <col min="3347" max="3347" width="10.7109375" style="43" customWidth="1"/>
    <col min="3348" max="3353" width="11.42578125" style="43"/>
    <col min="3354" max="3354" width="14.42578125" style="43" customWidth="1"/>
    <col min="3355" max="3584" width="11.42578125" style="43"/>
    <col min="3585" max="3585" width="15.7109375" style="43" customWidth="1"/>
    <col min="3586" max="3586" width="12.7109375" style="43" customWidth="1"/>
    <col min="3587" max="3602" width="11.42578125" style="43"/>
    <col min="3603" max="3603" width="10.7109375" style="43" customWidth="1"/>
    <col min="3604" max="3609" width="11.42578125" style="43"/>
    <col min="3610" max="3610" width="14.42578125" style="43" customWidth="1"/>
    <col min="3611" max="3840" width="11.42578125" style="43"/>
    <col min="3841" max="3841" width="15.7109375" style="43" customWidth="1"/>
    <col min="3842" max="3842" width="12.7109375" style="43" customWidth="1"/>
    <col min="3843" max="3858" width="11.42578125" style="43"/>
    <col min="3859" max="3859" width="10.7109375" style="43" customWidth="1"/>
    <col min="3860" max="3865" width="11.42578125" style="43"/>
    <col min="3866" max="3866" width="14.42578125" style="43" customWidth="1"/>
    <col min="3867" max="4096" width="11.42578125" style="43"/>
    <col min="4097" max="4097" width="15.7109375" style="43" customWidth="1"/>
    <col min="4098" max="4098" width="12.7109375" style="43" customWidth="1"/>
    <col min="4099" max="4114" width="11.42578125" style="43"/>
    <col min="4115" max="4115" width="10.7109375" style="43" customWidth="1"/>
    <col min="4116" max="4121" width="11.42578125" style="43"/>
    <col min="4122" max="4122" width="14.42578125" style="43" customWidth="1"/>
    <col min="4123" max="4352" width="11.42578125" style="43"/>
    <col min="4353" max="4353" width="15.7109375" style="43" customWidth="1"/>
    <col min="4354" max="4354" width="12.7109375" style="43" customWidth="1"/>
    <col min="4355" max="4370" width="11.42578125" style="43"/>
    <col min="4371" max="4371" width="10.7109375" style="43" customWidth="1"/>
    <col min="4372" max="4377" width="11.42578125" style="43"/>
    <col min="4378" max="4378" width="14.42578125" style="43" customWidth="1"/>
    <col min="4379" max="4608" width="11.42578125" style="43"/>
    <col min="4609" max="4609" width="15.7109375" style="43" customWidth="1"/>
    <col min="4610" max="4610" width="12.7109375" style="43" customWidth="1"/>
    <col min="4611" max="4626" width="11.42578125" style="43"/>
    <col min="4627" max="4627" width="10.7109375" style="43" customWidth="1"/>
    <col min="4628" max="4633" width="11.42578125" style="43"/>
    <col min="4634" max="4634" width="14.42578125" style="43" customWidth="1"/>
    <col min="4635" max="4864" width="11.42578125" style="43"/>
    <col min="4865" max="4865" width="15.7109375" style="43" customWidth="1"/>
    <col min="4866" max="4866" width="12.7109375" style="43" customWidth="1"/>
    <col min="4867" max="4882" width="11.42578125" style="43"/>
    <col min="4883" max="4883" width="10.7109375" style="43" customWidth="1"/>
    <col min="4884" max="4889" width="11.42578125" style="43"/>
    <col min="4890" max="4890" width="14.42578125" style="43" customWidth="1"/>
    <col min="4891" max="5120" width="11.42578125" style="43"/>
    <col min="5121" max="5121" width="15.7109375" style="43" customWidth="1"/>
    <col min="5122" max="5122" width="12.7109375" style="43" customWidth="1"/>
    <col min="5123" max="5138" width="11.42578125" style="43"/>
    <col min="5139" max="5139" width="10.7109375" style="43" customWidth="1"/>
    <col min="5140" max="5145" width="11.42578125" style="43"/>
    <col min="5146" max="5146" width="14.42578125" style="43" customWidth="1"/>
    <col min="5147" max="5376" width="11.42578125" style="43"/>
    <col min="5377" max="5377" width="15.7109375" style="43" customWidth="1"/>
    <col min="5378" max="5378" width="12.7109375" style="43" customWidth="1"/>
    <col min="5379" max="5394" width="11.42578125" style="43"/>
    <col min="5395" max="5395" width="10.7109375" style="43" customWidth="1"/>
    <col min="5396" max="5401" width="11.42578125" style="43"/>
    <col min="5402" max="5402" width="14.42578125" style="43" customWidth="1"/>
    <col min="5403" max="5632" width="11.42578125" style="43"/>
    <col min="5633" max="5633" width="15.7109375" style="43" customWidth="1"/>
    <col min="5634" max="5634" width="12.7109375" style="43" customWidth="1"/>
    <col min="5635" max="5650" width="11.42578125" style="43"/>
    <col min="5651" max="5651" width="10.7109375" style="43" customWidth="1"/>
    <col min="5652" max="5657" width="11.42578125" style="43"/>
    <col min="5658" max="5658" width="14.42578125" style="43" customWidth="1"/>
    <col min="5659" max="5888" width="11.42578125" style="43"/>
    <col min="5889" max="5889" width="15.7109375" style="43" customWidth="1"/>
    <col min="5890" max="5890" width="12.7109375" style="43" customWidth="1"/>
    <col min="5891" max="5906" width="11.42578125" style="43"/>
    <col min="5907" max="5907" width="10.7109375" style="43" customWidth="1"/>
    <col min="5908" max="5913" width="11.42578125" style="43"/>
    <col min="5914" max="5914" width="14.42578125" style="43" customWidth="1"/>
    <col min="5915" max="6144" width="11.42578125" style="43"/>
    <col min="6145" max="6145" width="15.7109375" style="43" customWidth="1"/>
    <col min="6146" max="6146" width="12.7109375" style="43" customWidth="1"/>
    <col min="6147" max="6162" width="11.42578125" style="43"/>
    <col min="6163" max="6163" width="10.7109375" style="43" customWidth="1"/>
    <col min="6164" max="6169" width="11.42578125" style="43"/>
    <col min="6170" max="6170" width="14.42578125" style="43" customWidth="1"/>
    <col min="6171" max="6400" width="11.42578125" style="43"/>
    <col min="6401" max="6401" width="15.7109375" style="43" customWidth="1"/>
    <col min="6402" max="6402" width="12.7109375" style="43" customWidth="1"/>
    <col min="6403" max="6418" width="11.42578125" style="43"/>
    <col min="6419" max="6419" width="10.7109375" style="43" customWidth="1"/>
    <col min="6420" max="6425" width="11.42578125" style="43"/>
    <col min="6426" max="6426" width="14.42578125" style="43" customWidth="1"/>
    <col min="6427" max="6656" width="11.42578125" style="43"/>
    <col min="6657" max="6657" width="15.7109375" style="43" customWidth="1"/>
    <col min="6658" max="6658" width="12.7109375" style="43" customWidth="1"/>
    <col min="6659" max="6674" width="11.42578125" style="43"/>
    <col min="6675" max="6675" width="10.7109375" style="43" customWidth="1"/>
    <col min="6676" max="6681" width="11.42578125" style="43"/>
    <col min="6682" max="6682" width="14.42578125" style="43" customWidth="1"/>
    <col min="6683" max="6912" width="11.42578125" style="43"/>
    <col min="6913" max="6913" width="15.7109375" style="43" customWidth="1"/>
    <col min="6914" max="6914" width="12.7109375" style="43" customWidth="1"/>
    <col min="6915" max="6930" width="11.42578125" style="43"/>
    <col min="6931" max="6931" width="10.7109375" style="43" customWidth="1"/>
    <col min="6932" max="6937" width="11.42578125" style="43"/>
    <col min="6938" max="6938" width="14.42578125" style="43" customWidth="1"/>
    <col min="6939" max="7168" width="11.42578125" style="43"/>
    <col min="7169" max="7169" width="15.7109375" style="43" customWidth="1"/>
    <col min="7170" max="7170" width="12.7109375" style="43" customWidth="1"/>
    <col min="7171" max="7186" width="11.42578125" style="43"/>
    <col min="7187" max="7187" width="10.7109375" style="43" customWidth="1"/>
    <col min="7188" max="7193" width="11.42578125" style="43"/>
    <col min="7194" max="7194" width="14.42578125" style="43" customWidth="1"/>
    <col min="7195" max="7424" width="11.42578125" style="43"/>
    <col min="7425" max="7425" width="15.7109375" style="43" customWidth="1"/>
    <col min="7426" max="7426" width="12.7109375" style="43" customWidth="1"/>
    <col min="7427" max="7442" width="11.42578125" style="43"/>
    <col min="7443" max="7443" width="10.7109375" style="43" customWidth="1"/>
    <col min="7444" max="7449" width="11.42578125" style="43"/>
    <col min="7450" max="7450" width="14.42578125" style="43" customWidth="1"/>
    <col min="7451" max="7680" width="11.42578125" style="43"/>
    <col min="7681" max="7681" width="15.7109375" style="43" customWidth="1"/>
    <col min="7682" max="7682" width="12.7109375" style="43" customWidth="1"/>
    <col min="7683" max="7698" width="11.42578125" style="43"/>
    <col min="7699" max="7699" width="10.7109375" style="43" customWidth="1"/>
    <col min="7700" max="7705" width="11.42578125" style="43"/>
    <col min="7706" max="7706" width="14.42578125" style="43" customWidth="1"/>
    <col min="7707" max="7936" width="11.42578125" style="43"/>
    <col min="7937" max="7937" width="15.7109375" style="43" customWidth="1"/>
    <col min="7938" max="7938" width="12.7109375" style="43" customWidth="1"/>
    <col min="7939" max="7954" width="11.42578125" style="43"/>
    <col min="7955" max="7955" width="10.7109375" style="43" customWidth="1"/>
    <col min="7956" max="7961" width="11.42578125" style="43"/>
    <col min="7962" max="7962" width="14.42578125" style="43" customWidth="1"/>
    <col min="7963" max="8192" width="11.42578125" style="43"/>
    <col min="8193" max="8193" width="15.7109375" style="43" customWidth="1"/>
    <col min="8194" max="8194" width="12.7109375" style="43" customWidth="1"/>
    <col min="8195" max="8210" width="11.42578125" style="43"/>
    <col min="8211" max="8211" width="10.7109375" style="43" customWidth="1"/>
    <col min="8212" max="8217" width="11.42578125" style="43"/>
    <col min="8218" max="8218" width="14.42578125" style="43" customWidth="1"/>
    <col min="8219" max="8448" width="11.42578125" style="43"/>
    <col min="8449" max="8449" width="15.7109375" style="43" customWidth="1"/>
    <col min="8450" max="8450" width="12.7109375" style="43" customWidth="1"/>
    <col min="8451" max="8466" width="11.42578125" style="43"/>
    <col min="8467" max="8467" width="10.7109375" style="43" customWidth="1"/>
    <col min="8468" max="8473" width="11.42578125" style="43"/>
    <col min="8474" max="8474" width="14.42578125" style="43" customWidth="1"/>
    <col min="8475" max="8704" width="11.42578125" style="43"/>
    <col min="8705" max="8705" width="15.7109375" style="43" customWidth="1"/>
    <col min="8706" max="8706" width="12.7109375" style="43" customWidth="1"/>
    <col min="8707" max="8722" width="11.42578125" style="43"/>
    <col min="8723" max="8723" width="10.7109375" style="43" customWidth="1"/>
    <col min="8724" max="8729" width="11.42578125" style="43"/>
    <col min="8730" max="8730" width="14.42578125" style="43" customWidth="1"/>
    <col min="8731" max="8960" width="11.42578125" style="43"/>
    <col min="8961" max="8961" width="15.7109375" style="43" customWidth="1"/>
    <col min="8962" max="8962" width="12.7109375" style="43" customWidth="1"/>
    <col min="8963" max="8978" width="11.42578125" style="43"/>
    <col min="8979" max="8979" width="10.7109375" style="43" customWidth="1"/>
    <col min="8980" max="8985" width="11.42578125" style="43"/>
    <col min="8986" max="8986" width="14.42578125" style="43" customWidth="1"/>
    <col min="8987" max="9216" width="11.42578125" style="43"/>
    <col min="9217" max="9217" width="15.7109375" style="43" customWidth="1"/>
    <col min="9218" max="9218" width="12.7109375" style="43" customWidth="1"/>
    <col min="9219" max="9234" width="11.42578125" style="43"/>
    <col min="9235" max="9235" width="10.7109375" style="43" customWidth="1"/>
    <col min="9236" max="9241" width="11.42578125" style="43"/>
    <col min="9242" max="9242" width="14.42578125" style="43" customWidth="1"/>
    <col min="9243" max="9472" width="11.42578125" style="43"/>
    <col min="9473" max="9473" width="15.7109375" style="43" customWidth="1"/>
    <col min="9474" max="9474" width="12.7109375" style="43" customWidth="1"/>
    <col min="9475" max="9490" width="11.42578125" style="43"/>
    <col min="9491" max="9491" width="10.7109375" style="43" customWidth="1"/>
    <col min="9492" max="9497" width="11.42578125" style="43"/>
    <col min="9498" max="9498" width="14.42578125" style="43" customWidth="1"/>
    <col min="9499" max="9728" width="11.42578125" style="43"/>
    <col min="9729" max="9729" width="15.7109375" style="43" customWidth="1"/>
    <col min="9730" max="9730" width="12.7109375" style="43" customWidth="1"/>
    <col min="9731" max="9746" width="11.42578125" style="43"/>
    <col min="9747" max="9747" width="10.7109375" style="43" customWidth="1"/>
    <col min="9748" max="9753" width="11.42578125" style="43"/>
    <col min="9754" max="9754" width="14.42578125" style="43" customWidth="1"/>
    <col min="9755" max="9984" width="11.42578125" style="43"/>
    <col min="9985" max="9985" width="15.7109375" style="43" customWidth="1"/>
    <col min="9986" max="9986" width="12.7109375" style="43" customWidth="1"/>
    <col min="9987" max="10002" width="11.42578125" style="43"/>
    <col min="10003" max="10003" width="10.7109375" style="43" customWidth="1"/>
    <col min="10004" max="10009" width="11.42578125" style="43"/>
    <col min="10010" max="10010" width="14.42578125" style="43" customWidth="1"/>
    <col min="10011" max="10240" width="11.42578125" style="43"/>
    <col min="10241" max="10241" width="15.7109375" style="43" customWidth="1"/>
    <col min="10242" max="10242" width="12.7109375" style="43" customWidth="1"/>
    <col min="10243" max="10258" width="11.42578125" style="43"/>
    <col min="10259" max="10259" width="10.7109375" style="43" customWidth="1"/>
    <col min="10260" max="10265" width="11.42578125" style="43"/>
    <col min="10266" max="10266" width="14.42578125" style="43" customWidth="1"/>
    <col min="10267" max="10496" width="11.42578125" style="43"/>
    <col min="10497" max="10497" width="15.7109375" style="43" customWidth="1"/>
    <col min="10498" max="10498" width="12.7109375" style="43" customWidth="1"/>
    <col min="10499" max="10514" width="11.42578125" style="43"/>
    <col min="10515" max="10515" width="10.7109375" style="43" customWidth="1"/>
    <col min="10516" max="10521" width="11.42578125" style="43"/>
    <col min="10522" max="10522" width="14.42578125" style="43" customWidth="1"/>
    <col min="10523" max="10752" width="11.42578125" style="43"/>
    <col min="10753" max="10753" width="15.7109375" style="43" customWidth="1"/>
    <col min="10754" max="10754" width="12.7109375" style="43" customWidth="1"/>
    <col min="10755" max="10770" width="11.42578125" style="43"/>
    <col min="10771" max="10771" width="10.7109375" style="43" customWidth="1"/>
    <col min="10772" max="10777" width="11.42578125" style="43"/>
    <col min="10778" max="10778" width="14.42578125" style="43" customWidth="1"/>
    <col min="10779" max="11008" width="11.42578125" style="43"/>
    <col min="11009" max="11009" width="15.7109375" style="43" customWidth="1"/>
    <col min="11010" max="11010" width="12.7109375" style="43" customWidth="1"/>
    <col min="11011" max="11026" width="11.42578125" style="43"/>
    <col min="11027" max="11027" width="10.7109375" style="43" customWidth="1"/>
    <col min="11028" max="11033" width="11.42578125" style="43"/>
    <col min="11034" max="11034" width="14.42578125" style="43" customWidth="1"/>
    <col min="11035" max="11264" width="11.42578125" style="43"/>
    <col min="11265" max="11265" width="15.7109375" style="43" customWidth="1"/>
    <col min="11266" max="11266" width="12.7109375" style="43" customWidth="1"/>
    <col min="11267" max="11282" width="11.42578125" style="43"/>
    <col min="11283" max="11283" width="10.7109375" style="43" customWidth="1"/>
    <col min="11284" max="11289" width="11.42578125" style="43"/>
    <col min="11290" max="11290" width="14.42578125" style="43" customWidth="1"/>
    <col min="11291" max="11520" width="11.42578125" style="43"/>
    <col min="11521" max="11521" width="15.7109375" style="43" customWidth="1"/>
    <col min="11522" max="11522" width="12.7109375" style="43" customWidth="1"/>
    <col min="11523" max="11538" width="11.42578125" style="43"/>
    <col min="11539" max="11539" width="10.7109375" style="43" customWidth="1"/>
    <col min="11540" max="11545" width="11.42578125" style="43"/>
    <col min="11546" max="11546" width="14.42578125" style="43" customWidth="1"/>
    <col min="11547" max="11776" width="11.42578125" style="43"/>
    <col min="11777" max="11777" width="15.7109375" style="43" customWidth="1"/>
    <col min="11778" max="11778" width="12.7109375" style="43" customWidth="1"/>
    <col min="11779" max="11794" width="11.42578125" style="43"/>
    <col min="11795" max="11795" width="10.7109375" style="43" customWidth="1"/>
    <col min="11796" max="11801" width="11.42578125" style="43"/>
    <col min="11802" max="11802" width="14.42578125" style="43" customWidth="1"/>
    <col min="11803" max="12032" width="11.42578125" style="43"/>
    <col min="12033" max="12033" width="15.7109375" style="43" customWidth="1"/>
    <col min="12034" max="12034" width="12.7109375" style="43" customWidth="1"/>
    <col min="12035" max="12050" width="11.42578125" style="43"/>
    <col min="12051" max="12051" width="10.7109375" style="43" customWidth="1"/>
    <col min="12052" max="12057" width="11.42578125" style="43"/>
    <col min="12058" max="12058" width="14.42578125" style="43" customWidth="1"/>
    <col min="12059" max="12288" width="11.42578125" style="43"/>
    <col min="12289" max="12289" width="15.7109375" style="43" customWidth="1"/>
    <col min="12290" max="12290" width="12.7109375" style="43" customWidth="1"/>
    <col min="12291" max="12306" width="11.42578125" style="43"/>
    <col min="12307" max="12307" width="10.7109375" style="43" customWidth="1"/>
    <col min="12308" max="12313" width="11.42578125" style="43"/>
    <col min="12314" max="12314" width="14.42578125" style="43" customWidth="1"/>
    <col min="12315" max="12544" width="11.42578125" style="43"/>
    <col min="12545" max="12545" width="15.7109375" style="43" customWidth="1"/>
    <col min="12546" max="12546" width="12.7109375" style="43" customWidth="1"/>
    <col min="12547" max="12562" width="11.42578125" style="43"/>
    <col min="12563" max="12563" width="10.7109375" style="43" customWidth="1"/>
    <col min="12564" max="12569" width="11.42578125" style="43"/>
    <col min="12570" max="12570" width="14.42578125" style="43" customWidth="1"/>
    <col min="12571" max="12800" width="11.42578125" style="43"/>
    <col min="12801" max="12801" width="15.7109375" style="43" customWidth="1"/>
    <col min="12802" max="12802" width="12.7109375" style="43" customWidth="1"/>
    <col min="12803" max="12818" width="11.42578125" style="43"/>
    <col min="12819" max="12819" width="10.7109375" style="43" customWidth="1"/>
    <col min="12820" max="12825" width="11.42578125" style="43"/>
    <col min="12826" max="12826" width="14.42578125" style="43" customWidth="1"/>
    <col min="12827" max="13056" width="11.42578125" style="43"/>
    <col min="13057" max="13057" width="15.7109375" style="43" customWidth="1"/>
    <col min="13058" max="13058" width="12.7109375" style="43" customWidth="1"/>
    <col min="13059" max="13074" width="11.42578125" style="43"/>
    <col min="13075" max="13075" width="10.7109375" style="43" customWidth="1"/>
    <col min="13076" max="13081" width="11.42578125" style="43"/>
    <col min="13082" max="13082" width="14.42578125" style="43" customWidth="1"/>
    <col min="13083" max="13312" width="11.42578125" style="43"/>
    <col min="13313" max="13313" width="15.7109375" style="43" customWidth="1"/>
    <col min="13314" max="13314" width="12.7109375" style="43" customWidth="1"/>
    <col min="13315" max="13330" width="11.42578125" style="43"/>
    <col min="13331" max="13331" width="10.7109375" style="43" customWidth="1"/>
    <col min="13332" max="13337" width="11.42578125" style="43"/>
    <col min="13338" max="13338" width="14.42578125" style="43" customWidth="1"/>
    <col min="13339" max="13568" width="11.42578125" style="43"/>
    <col min="13569" max="13569" width="15.7109375" style="43" customWidth="1"/>
    <col min="13570" max="13570" width="12.7109375" style="43" customWidth="1"/>
    <col min="13571" max="13586" width="11.42578125" style="43"/>
    <col min="13587" max="13587" width="10.7109375" style="43" customWidth="1"/>
    <col min="13588" max="13593" width="11.42578125" style="43"/>
    <col min="13594" max="13594" width="14.42578125" style="43" customWidth="1"/>
    <col min="13595" max="13824" width="11.42578125" style="43"/>
    <col min="13825" max="13825" width="15.7109375" style="43" customWidth="1"/>
    <col min="13826" max="13826" width="12.7109375" style="43" customWidth="1"/>
    <col min="13827" max="13842" width="11.42578125" style="43"/>
    <col min="13843" max="13843" width="10.7109375" style="43" customWidth="1"/>
    <col min="13844" max="13849" width="11.42578125" style="43"/>
    <col min="13850" max="13850" width="14.42578125" style="43" customWidth="1"/>
    <col min="13851" max="14080" width="11.42578125" style="43"/>
    <col min="14081" max="14081" width="15.7109375" style="43" customWidth="1"/>
    <col min="14082" max="14082" width="12.7109375" style="43" customWidth="1"/>
    <col min="14083" max="14098" width="11.42578125" style="43"/>
    <col min="14099" max="14099" width="10.7109375" style="43" customWidth="1"/>
    <col min="14100" max="14105" width="11.42578125" style="43"/>
    <col min="14106" max="14106" width="14.42578125" style="43" customWidth="1"/>
    <col min="14107" max="14336" width="11.42578125" style="43"/>
    <col min="14337" max="14337" width="15.7109375" style="43" customWidth="1"/>
    <col min="14338" max="14338" width="12.7109375" style="43" customWidth="1"/>
    <col min="14339" max="14354" width="11.42578125" style="43"/>
    <col min="14355" max="14355" width="10.7109375" style="43" customWidth="1"/>
    <col min="14356" max="14361" width="11.42578125" style="43"/>
    <col min="14362" max="14362" width="14.42578125" style="43" customWidth="1"/>
    <col min="14363" max="14592" width="11.42578125" style="43"/>
    <col min="14593" max="14593" width="15.7109375" style="43" customWidth="1"/>
    <col min="14594" max="14594" width="12.7109375" style="43" customWidth="1"/>
    <col min="14595" max="14610" width="11.42578125" style="43"/>
    <col min="14611" max="14611" width="10.7109375" style="43" customWidth="1"/>
    <col min="14612" max="14617" width="11.42578125" style="43"/>
    <col min="14618" max="14618" width="14.42578125" style="43" customWidth="1"/>
    <col min="14619" max="14848" width="11.42578125" style="43"/>
    <col min="14849" max="14849" width="15.7109375" style="43" customWidth="1"/>
    <col min="14850" max="14850" width="12.7109375" style="43" customWidth="1"/>
    <col min="14851" max="14866" width="11.42578125" style="43"/>
    <col min="14867" max="14867" width="10.7109375" style="43" customWidth="1"/>
    <col min="14868" max="14873" width="11.42578125" style="43"/>
    <col min="14874" max="14874" width="14.42578125" style="43" customWidth="1"/>
    <col min="14875" max="15104" width="11.42578125" style="43"/>
    <col min="15105" max="15105" width="15.7109375" style="43" customWidth="1"/>
    <col min="15106" max="15106" width="12.7109375" style="43" customWidth="1"/>
    <col min="15107" max="15122" width="11.42578125" style="43"/>
    <col min="15123" max="15123" width="10.7109375" style="43" customWidth="1"/>
    <col min="15124" max="15129" width="11.42578125" style="43"/>
    <col min="15130" max="15130" width="14.42578125" style="43" customWidth="1"/>
    <col min="15131" max="15360" width="11.42578125" style="43"/>
    <col min="15361" max="15361" width="15.7109375" style="43" customWidth="1"/>
    <col min="15362" max="15362" width="12.7109375" style="43" customWidth="1"/>
    <col min="15363" max="15378" width="11.42578125" style="43"/>
    <col min="15379" max="15379" width="10.7109375" style="43" customWidth="1"/>
    <col min="15380" max="15385" width="11.42578125" style="43"/>
    <col min="15386" max="15386" width="14.42578125" style="43" customWidth="1"/>
    <col min="15387" max="15616" width="11.42578125" style="43"/>
    <col min="15617" max="15617" width="15.7109375" style="43" customWidth="1"/>
    <col min="15618" max="15618" width="12.7109375" style="43" customWidth="1"/>
    <col min="15619" max="15634" width="11.42578125" style="43"/>
    <col min="15635" max="15635" width="10.7109375" style="43" customWidth="1"/>
    <col min="15636" max="15641" width="11.42578125" style="43"/>
    <col min="15642" max="15642" width="14.42578125" style="43" customWidth="1"/>
    <col min="15643" max="15872" width="11.42578125" style="43"/>
    <col min="15873" max="15873" width="15.7109375" style="43" customWidth="1"/>
    <col min="15874" max="15874" width="12.7109375" style="43" customWidth="1"/>
    <col min="15875" max="15890" width="11.42578125" style="43"/>
    <col min="15891" max="15891" width="10.7109375" style="43" customWidth="1"/>
    <col min="15892" max="15897" width="11.42578125" style="43"/>
    <col min="15898" max="15898" width="14.42578125" style="43" customWidth="1"/>
    <col min="15899" max="16128" width="11.42578125" style="43"/>
    <col min="16129" max="16129" width="15.7109375" style="43" customWidth="1"/>
    <col min="16130" max="16130" width="12.7109375" style="43" customWidth="1"/>
    <col min="16131" max="16146" width="11.42578125" style="43"/>
    <col min="16147" max="16147" width="10.7109375" style="43" customWidth="1"/>
    <col min="16148" max="16153" width="11.42578125" style="43"/>
    <col min="16154" max="16154" width="14.42578125" style="43" customWidth="1"/>
    <col min="16155" max="16384" width="11.42578125" style="43"/>
  </cols>
  <sheetData>
    <row r="1" ht="25.5" customHeight="1" x14ac:dyDescent="0.25"/>
    <row r="2" ht="25.5" customHeight="1" x14ac:dyDescent="0.25"/>
    <row r="24" spans="2:12" ht="15.75" customHeight="1" x14ac:dyDescent="0.25"/>
    <row r="27" spans="2:12" ht="15" customHeight="1" x14ac:dyDescent="0.25"/>
    <row r="28" spans="2:12" ht="30" customHeight="1" x14ac:dyDescent="0.25">
      <c r="B28" s="61"/>
      <c r="C28" s="61"/>
      <c r="D28" s="61"/>
      <c r="E28" s="61"/>
      <c r="F28" s="61"/>
      <c r="G28" s="61"/>
      <c r="H28" s="61"/>
      <c r="I28" s="62" t="s">
        <v>60</v>
      </c>
      <c r="J28" s="61"/>
      <c r="K28" s="61"/>
      <c r="L28" s="61"/>
    </row>
  </sheetData>
  <hyperlinks>
    <hyperlink ref="I28" location="'EM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8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1">
    <tabColor rgb="FF000099"/>
    <pageSetUpPr fitToPage="1"/>
  </sheetPr>
  <dimension ref="B1:R114"/>
  <sheetViews>
    <sheetView showGridLines="0" showRowColHeaders="0" zoomScaleNormal="100" workbookViewId="0">
      <selection activeCell="B1" sqref="B1"/>
    </sheetView>
  </sheetViews>
  <sheetFormatPr baseColWidth="10" defaultRowHeight="15" outlineLevelRow="1" x14ac:dyDescent="0.25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36" customHeight="1" x14ac:dyDescent="0.25">
      <c r="B5" s="16" t="s">
        <v>25</v>
      </c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2:18" ht="15" customHeight="1" x14ac:dyDescent="0.25">
      <c r="B6" s="17"/>
      <c r="C6" s="18" t="s">
        <v>26</v>
      </c>
      <c r="D6" s="18"/>
      <c r="E6" s="19" t="s">
        <v>27</v>
      </c>
      <c r="F6" s="19"/>
      <c r="G6" s="18" t="s">
        <v>28</v>
      </c>
      <c r="H6" s="18"/>
      <c r="I6" s="19" t="s">
        <v>29</v>
      </c>
      <c r="J6" s="19"/>
      <c r="K6" s="18" t="s">
        <v>30</v>
      </c>
      <c r="L6" s="18"/>
      <c r="N6" s="20"/>
      <c r="O6" s="20"/>
      <c r="P6" s="20"/>
    </row>
    <row r="7" spans="2:18" ht="30" customHeight="1" x14ac:dyDescent="0.25">
      <c r="B7" s="17"/>
      <c r="C7" s="21" t="s">
        <v>31</v>
      </c>
      <c r="D7" s="21" t="s">
        <v>32</v>
      </c>
      <c r="E7" s="22" t="s">
        <v>31</v>
      </c>
      <c r="F7" s="22" t="s">
        <v>32</v>
      </c>
      <c r="G7" s="21" t="s">
        <v>31</v>
      </c>
      <c r="H7" s="21" t="s">
        <v>32</v>
      </c>
      <c r="I7" s="22" t="s">
        <v>31</v>
      </c>
      <c r="J7" s="22" t="s">
        <v>32</v>
      </c>
      <c r="K7" s="21" t="s">
        <v>31</v>
      </c>
      <c r="L7" s="21" t="s">
        <v>32</v>
      </c>
      <c r="N7" s="20"/>
      <c r="O7" s="20"/>
      <c r="P7" s="20"/>
    </row>
    <row r="8" spans="2:18" x14ac:dyDescent="0.25">
      <c r="B8" s="23" t="s">
        <v>44</v>
      </c>
      <c r="C8" s="24">
        <v>405261</v>
      </c>
      <c r="D8" s="25">
        <f>C8/C21-1</f>
        <v>4.4608266422652143E-2</v>
      </c>
      <c r="E8" s="26">
        <v>141718</v>
      </c>
      <c r="F8" s="27">
        <f t="shared" ref="F8" si="0">E8/E21-1</f>
        <v>5.0385413578416749E-2</v>
      </c>
      <c r="G8" s="24">
        <v>112258</v>
      </c>
      <c r="H8" s="25">
        <f t="shared" ref="H8" si="1">G8/G21-1</f>
        <v>3.2001250264302117E-2</v>
      </c>
      <c r="I8" s="26">
        <v>57174</v>
      </c>
      <c r="J8" s="27">
        <f t="shared" ref="J8" si="2">I8/I21-1</f>
        <v>2.3596390718991778E-2</v>
      </c>
      <c r="K8" s="24">
        <v>18664</v>
      </c>
      <c r="L8" s="25">
        <f t="shared" ref="L8" si="3">K8/K21-1</f>
        <v>0.12149981973320512</v>
      </c>
    </row>
    <row r="9" spans="2:18" ht="16.5" customHeight="1" x14ac:dyDescent="0.25">
      <c r="B9" s="29" t="str">
        <f>actualizaciones!$A$2</f>
        <v>enero 2014</v>
      </c>
      <c r="C9" s="30">
        <v>405261</v>
      </c>
      <c r="D9" s="31">
        <v>4.4608266422652143E-2</v>
      </c>
      <c r="E9" s="32">
        <v>141718</v>
      </c>
      <c r="F9" s="33">
        <v>5.0385413578416749E-2</v>
      </c>
      <c r="G9" s="30">
        <v>112258</v>
      </c>
      <c r="H9" s="31">
        <v>3.2001250264302117E-2</v>
      </c>
      <c r="I9" s="32">
        <v>57174</v>
      </c>
      <c r="J9" s="33">
        <v>2.3596390718991778E-2</v>
      </c>
      <c r="K9" s="30">
        <v>18664</v>
      </c>
      <c r="L9" s="31">
        <v>0.12149981973320512</v>
      </c>
      <c r="O9" s="20"/>
      <c r="P9" s="20"/>
      <c r="Q9" s="20"/>
      <c r="R9" s="20"/>
    </row>
    <row r="10" spans="2:18" outlineLevel="1" x14ac:dyDescent="0.25">
      <c r="B10" s="23" t="s">
        <v>33</v>
      </c>
      <c r="C10" s="24">
        <v>425395</v>
      </c>
      <c r="D10" s="25">
        <f t="shared" ref="D10:D19" si="4">C10/C23-1</f>
        <v>8.5432226029756642E-2</v>
      </c>
      <c r="E10" s="26">
        <v>146409</v>
      </c>
      <c r="F10" s="27">
        <f t="shared" ref="F10:F21" si="5">E10/E23-1</f>
        <v>6.1180853531253687E-2</v>
      </c>
      <c r="G10" s="24">
        <v>122259</v>
      </c>
      <c r="H10" s="25">
        <f t="shared" ref="H10:H21" si="6">G10/G23-1</f>
        <v>0.1187580640733521</v>
      </c>
      <c r="I10" s="26">
        <v>62177</v>
      </c>
      <c r="J10" s="27">
        <f t="shared" ref="J10:J21" si="7">I10/I23-1</f>
        <v>0.10063371804857324</v>
      </c>
      <c r="K10" s="24">
        <v>19024</v>
      </c>
      <c r="L10" s="25">
        <f t="shared" ref="L10:L21" si="8">K10/K23-1</f>
        <v>0.29661941112322787</v>
      </c>
    </row>
    <row r="11" spans="2:18" outlineLevel="1" x14ac:dyDescent="0.25">
      <c r="B11" s="23" t="s">
        <v>34</v>
      </c>
      <c r="C11" s="24">
        <v>446825</v>
      </c>
      <c r="D11" s="25">
        <f t="shared" si="4"/>
        <v>0.12554630527601796</v>
      </c>
      <c r="E11" s="26">
        <v>153852</v>
      </c>
      <c r="F11" s="27">
        <f t="shared" si="5"/>
        <v>7.4295450101946825E-2</v>
      </c>
      <c r="G11" s="24">
        <v>123861</v>
      </c>
      <c r="H11" s="25">
        <f t="shared" si="6"/>
        <v>8.3847426036279593E-2</v>
      </c>
      <c r="I11" s="26">
        <v>69540</v>
      </c>
      <c r="J11" s="27">
        <f t="shared" si="7"/>
        <v>0.28842198877216396</v>
      </c>
      <c r="K11" s="24">
        <v>21084</v>
      </c>
      <c r="L11" s="25">
        <f t="shared" si="8"/>
        <v>0.27991258422873799</v>
      </c>
    </row>
    <row r="12" spans="2:18" outlineLevel="1" x14ac:dyDescent="0.25">
      <c r="B12" s="23" t="s">
        <v>35</v>
      </c>
      <c r="C12" s="24">
        <v>436009</v>
      </c>
      <c r="D12" s="25">
        <f t="shared" si="4"/>
        <v>2.5751476839903642E-2</v>
      </c>
      <c r="E12" s="26">
        <v>156972</v>
      </c>
      <c r="F12" s="27">
        <f t="shared" si="5"/>
        <v>1.2768318569225778E-2</v>
      </c>
      <c r="G12" s="24">
        <v>123348</v>
      </c>
      <c r="H12" s="25">
        <f t="shared" si="6"/>
        <v>-1.6269499473633875E-2</v>
      </c>
      <c r="I12" s="26">
        <v>64975</v>
      </c>
      <c r="J12" s="27">
        <f t="shared" si="7"/>
        <v>0.15529595846446553</v>
      </c>
      <c r="K12" s="24">
        <v>14479</v>
      </c>
      <c r="L12" s="25">
        <f t="shared" si="8"/>
        <v>-3.7842300811888885E-3</v>
      </c>
    </row>
    <row r="13" spans="2:18" outlineLevel="1" x14ac:dyDescent="0.25">
      <c r="B13" s="23" t="s">
        <v>36</v>
      </c>
      <c r="C13" s="24">
        <v>390920</v>
      </c>
      <c r="D13" s="25">
        <f t="shared" si="4"/>
        <v>8.5004837149307289E-3</v>
      </c>
      <c r="E13" s="26">
        <v>134802</v>
      </c>
      <c r="F13" s="27">
        <f t="shared" si="5"/>
        <v>-1.2692716153367312E-2</v>
      </c>
      <c r="G13" s="24">
        <v>113638</v>
      </c>
      <c r="H13" s="25">
        <f t="shared" si="6"/>
        <v>2.162128145424469E-2</v>
      </c>
      <c r="I13" s="26">
        <v>62952</v>
      </c>
      <c r="J13" s="27">
        <f t="shared" si="7"/>
        <v>4.4499751119960074E-2</v>
      </c>
      <c r="K13" s="24">
        <v>12329</v>
      </c>
      <c r="L13" s="25">
        <f t="shared" si="8"/>
        <v>3.2233757535164109E-2</v>
      </c>
    </row>
    <row r="14" spans="2:18" outlineLevel="1" x14ac:dyDescent="0.25">
      <c r="B14" s="23" t="s">
        <v>37</v>
      </c>
      <c r="C14" s="24">
        <v>469162</v>
      </c>
      <c r="D14" s="25">
        <f t="shared" si="4"/>
        <v>1.4292478018640198E-2</v>
      </c>
      <c r="E14" s="26">
        <v>165555</v>
      </c>
      <c r="F14" s="27">
        <f t="shared" si="5"/>
        <v>4.9410893463073258E-3</v>
      </c>
      <c r="G14" s="24">
        <v>134556</v>
      </c>
      <c r="H14" s="25">
        <f t="shared" si="6"/>
        <v>-1.9655691620741322E-3</v>
      </c>
      <c r="I14" s="26">
        <v>79448</v>
      </c>
      <c r="J14" s="27">
        <f t="shared" si="7"/>
        <v>0.17464072387485952</v>
      </c>
      <c r="K14" s="24">
        <v>11955</v>
      </c>
      <c r="L14" s="25">
        <f t="shared" si="8"/>
        <v>0.21617497456765</v>
      </c>
    </row>
    <row r="15" spans="2:18" outlineLevel="1" x14ac:dyDescent="0.25">
      <c r="B15" s="23" t="s">
        <v>38</v>
      </c>
      <c r="C15" s="24">
        <v>424949</v>
      </c>
      <c r="D15" s="25">
        <f t="shared" si="4"/>
        <v>-2.7249440887438081E-2</v>
      </c>
      <c r="E15" s="26">
        <v>146168</v>
      </c>
      <c r="F15" s="27">
        <f t="shared" si="5"/>
        <v>-5.3689928201940962E-2</v>
      </c>
      <c r="G15" s="24">
        <v>126191</v>
      </c>
      <c r="H15" s="25">
        <f t="shared" si="6"/>
        <v>-2.0195353748680089E-2</v>
      </c>
      <c r="I15" s="26">
        <v>69354</v>
      </c>
      <c r="J15" s="27">
        <f t="shared" si="7"/>
        <v>0.3434449093444909</v>
      </c>
      <c r="K15" s="24">
        <v>13408</v>
      </c>
      <c r="L15" s="25">
        <f t="shared" si="8"/>
        <v>0.14110638297872335</v>
      </c>
    </row>
    <row r="16" spans="2:18" outlineLevel="1" x14ac:dyDescent="0.25">
      <c r="B16" s="23" t="s">
        <v>39</v>
      </c>
      <c r="C16" s="24">
        <v>390241</v>
      </c>
      <c r="D16" s="25">
        <f t="shared" si="4"/>
        <v>-1.4632508155824175E-2</v>
      </c>
      <c r="E16" s="26">
        <v>140602</v>
      </c>
      <c r="F16" s="27">
        <f t="shared" si="5"/>
        <v>3.5688284250046109E-3</v>
      </c>
      <c r="G16" s="24">
        <v>110208</v>
      </c>
      <c r="H16" s="25">
        <f t="shared" si="6"/>
        <v>-3.3907219748238071E-2</v>
      </c>
      <c r="I16" s="26">
        <v>62331</v>
      </c>
      <c r="J16" s="27">
        <f t="shared" si="7"/>
        <v>0.10267659702443077</v>
      </c>
      <c r="K16" s="24">
        <v>12983</v>
      </c>
      <c r="L16" s="25">
        <f t="shared" si="8"/>
        <v>-4.8446203459396098E-2</v>
      </c>
      <c r="N16" s="28"/>
      <c r="O16" s="28"/>
      <c r="P16" s="28"/>
    </row>
    <row r="17" spans="2:18" outlineLevel="1" x14ac:dyDescent="0.25">
      <c r="B17" s="23" t="s">
        <v>40</v>
      </c>
      <c r="C17" s="24">
        <v>369883</v>
      </c>
      <c r="D17" s="25">
        <f t="shared" si="4"/>
        <v>4.6860406536739507E-2</v>
      </c>
      <c r="E17" s="26">
        <v>136187</v>
      </c>
      <c r="F17" s="27">
        <f t="shared" si="5"/>
        <v>4.2891274715513239E-2</v>
      </c>
      <c r="G17" s="24">
        <v>105939</v>
      </c>
      <c r="H17" s="25">
        <f t="shared" si="6"/>
        <v>9.2853163877942624E-2</v>
      </c>
      <c r="I17" s="26">
        <v>50853</v>
      </c>
      <c r="J17" s="27">
        <f t="shared" si="7"/>
        <v>2.9979684818839392E-3</v>
      </c>
      <c r="K17" s="24">
        <v>12538</v>
      </c>
      <c r="L17" s="25">
        <f t="shared" si="8"/>
        <v>-8.3546524376873044E-2</v>
      </c>
    </row>
    <row r="18" spans="2:18" outlineLevel="1" x14ac:dyDescent="0.25">
      <c r="B18" s="23" t="s">
        <v>41</v>
      </c>
      <c r="C18" s="24">
        <v>384784</v>
      </c>
      <c r="D18" s="25">
        <f t="shared" si="4"/>
        <v>-6.5023423983826767E-2</v>
      </c>
      <c r="E18" s="26">
        <v>139428</v>
      </c>
      <c r="F18" s="27">
        <f t="shared" si="5"/>
        <v>-9.4011540260955484E-2</v>
      </c>
      <c r="G18" s="24">
        <v>110313</v>
      </c>
      <c r="H18" s="25">
        <f t="shared" si="6"/>
        <v>-5.9067879015336278E-2</v>
      </c>
      <c r="I18" s="26">
        <v>53895</v>
      </c>
      <c r="J18" s="27">
        <f t="shared" si="7"/>
        <v>-4.2156148364050017E-2</v>
      </c>
      <c r="K18" s="24">
        <v>13383</v>
      </c>
      <c r="L18" s="25">
        <f t="shared" si="8"/>
        <v>-3.3648638890894644E-2</v>
      </c>
    </row>
    <row r="19" spans="2:18" outlineLevel="1" x14ac:dyDescent="0.25">
      <c r="B19" s="23" t="s">
        <v>42</v>
      </c>
      <c r="C19" s="24">
        <v>466240</v>
      </c>
      <c r="D19" s="25">
        <f t="shared" si="4"/>
        <v>6.6854604906377846E-2</v>
      </c>
      <c r="E19" s="26">
        <v>168533</v>
      </c>
      <c r="F19" s="27">
        <f t="shared" si="5"/>
        <v>7.8514565094967459E-2</v>
      </c>
      <c r="G19" s="24">
        <v>134731</v>
      </c>
      <c r="H19" s="25">
        <f t="shared" si="6"/>
        <v>7.7744536524493757E-2</v>
      </c>
      <c r="I19" s="26">
        <v>64514</v>
      </c>
      <c r="J19" s="27">
        <f t="shared" si="7"/>
        <v>3.8504877499114576E-2</v>
      </c>
      <c r="K19" s="24">
        <v>16181</v>
      </c>
      <c r="L19" s="25">
        <f t="shared" si="8"/>
        <v>0.12095600969864906</v>
      </c>
    </row>
    <row r="20" spans="2:18" outlineLevel="1" x14ac:dyDescent="0.25">
      <c r="B20" s="23" t="s">
        <v>43</v>
      </c>
      <c r="C20" s="24">
        <v>380684</v>
      </c>
      <c r="D20" s="25">
        <f>C20/C33-1</f>
        <v>-5.0267817270534088E-2</v>
      </c>
      <c r="E20" s="26">
        <v>132632</v>
      </c>
      <c r="F20" s="27">
        <f t="shared" si="5"/>
        <v>-5.4276831807421377E-2</v>
      </c>
      <c r="G20" s="24">
        <v>106392</v>
      </c>
      <c r="H20" s="25">
        <f t="shared" si="6"/>
        <v>-5.6348396824692837E-2</v>
      </c>
      <c r="I20" s="26">
        <v>53193</v>
      </c>
      <c r="J20" s="27">
        <f t="shared" si="7"/>
        <v>-4.1895567283272372E-2</v>
      </c>
      <c r="K20" s="24">
        <v>17051</v>
      </c>
      <c r="L20" s="25">
        <f t="shared" si="8"/>
        <v>-5.6757205288488155E-2</v>
      </c>
    </row>
    <row r="21" spans="2:18" outlineLevel="1" x14ac:dyDescent="0.25">
      <c r="B21" s="23" t="s">
        <v>44</v>
      </c>
      <c r="C21" s="24">
        <v>387955</v>
      </c>
      <c r="D21" s="25">
        <f>C21/C34-1</f>
        <v>-3.2687968284442648E-2</v>
      </c>
      <c r="E21" s="26">
        <v>134920</v>
      </c>
      <c r="F21" s="27">
        <f t="shared" si="5"/>
        <v>-7.3606152156001081E-2</v>
      </c>
      <c r="G21" s="24">
        <v>108777</v>
      </c>
      <c r="H21" s="25">
        <f t="shared" si="6"/>
        <v>-3.2930005956561592E-2</v>
      </c>
      <c r="I21" s="26">
        <v>55856</v>
      </c>
      <c r="J21" s="27">
        <f t="shared" si="7"/>
        <v>-1.8641179261029261E-2</v>
      </c>
      <c r="K21" s="24">
        <v>16642</v>
      </c>
      <c r="L21" s="25">
        <f t="shared" si="8"/>
        <v>0.11317725752508356</v>
      </c>
    </row>
    <row r="22" spans="2:18" x14ac:dyDescent="0.25">
      <c r="B22" s="34">
        <v>2013</v>
      </c>
      <c r="C22" s="35">
        <v>4973047</v>
      </c>
      <c r="D22" s="36">
        <f>C22/C35-1</f>
        <v>1.4738358930766138E-2</v>
      </c>
      <c r="E22" s="35">
        <v>1756060</v>
      </c>
      <c r="F22" s="36">
        <f>E22/E35-1</f>
        <v>-1.4681782875650695E-3</v>
      </c>
      <c r="G22" s="35">
        <v>1420213</v>
      </c>
      <c r="H22" s="36">
        <f>G22/G35-1</f>
        <v>1.2785569827509891E-2</v>
      </c>
      <c r="I22" s="35">
        <v>749088</v>
      </c>
      <c r="J22" s="36">
        <f>I22/I35-1</f>
        <v>9.4695369938724738E-2</v>
      </c>
      <c r="K22" s="35">
        <v>181057</v>
      </c>
      <c r="L22" s="36">
        <f>K22/K35-1</f>
        <v>7.8754044054123229E-2</v>
      </c>
      <c r="O22" s="20"/>
      <c r="P22" s="20"/>
      <c r="Q22" s="20"/>
      <c r="R22" s="20"/>
    </row>
    <row r="23" spans="2:18" outlineLevel="1" x14ac:dyDescent="0.25">
      <c r="B23" s="23" t="s">
        <v>33</v>
      </c>
      <c r="C23" s="24">
        <v>391913</v>
      </c>
      <c r="D23" s="25">
        <f t="shared" ref="D23:D32" si="9">C23/C36-1</f>
        <v>-5.8654970900697267E-2</v>
      </c>
      <c r="E23" s="26">
        <v>137968</v>
      </c>
      <c r="F23" s="27">
        <f t="shared" ref="F23:F34" si="10">E23/E36-1</f>
        <v>-9.1987232222185633E-2</v>
      </c>
      <c r="G23" s="24">
        <v>109281</v>
      </c>
      <c r="H23" s="25">
        <f t="shared" ref="H23:H34" si="11">G23/G36-1</f>
        <v>-7.2262358544225913E-2</v>
      </c>
      <c r="I23" s="26">
        <v>56492</v>
      </c>
      <c r="J23" s="27">
        <f t="shared" ref="J23:J34" si="12">I23/I36-1</f>
        <v>-4.4128595600676834E-2</v>
      </c>
      <c r="K23" s="24">
        <v>14672</v>
      </c>
      <c r="L23" s="25">
        <f t="shared" ref="L23:L34" si="13">K23/K36-1</f>
        <v>0.17980057896429713</v>
      </c>
    </row>
    <row r="24" spans="2:18" outlineLevel="1" x14ac:dyDescent="0.25">
      <c r="B24" s="23" t="s">
        <v>34</v>
      </c>
      <c r="C24" s="24">
        <v>396985</v>
      </c>
      <c r="D24" s="25">
        <f t="shared" si="9"/>
        <v>-3.7215337229888679E-2</v>
      </c>
      <c r="E24" s="26">
        <v>143212</v>
      </c>
      <c r="F24" s="27">
        <f t="shared" si="10"/>
        <v>-8.0828929414942241E-3</v>
      </c>
      <c r="G24" s="24">
        <v>114279</v>
      </c>
      <c r="H24" s="25">
        <f t="shared" si="11"/>
        <v>-7.5494899321257858E-2</v>
      </c>
      <c r="I24" s="26">
        <v>53973</v>
      </c>
      <c r="J24" s="27">
        <f t="shared" si="12"/>
        <v>-6.9398944791199679E-2</v>
      </c>
      <c r="K24" s="24">
        <v>16473</v>
      </c>
      <c r="L24" s="25">
        <f t="shared" si="13"/>
        <v>8.4677684862053182E-2</v>
      </c>
    </row>
    <row r="25" spans="2:18" outlineLevel="1" x14ac:dyDescent="0.25">
      <c r="B25" s="23" t="s">
        <v>35</v>
      </c>
      <c r="C25" s="24">
        <v>425063</v>
      </c>
      <c r="D25" s="25">
        <f t="shared" si="9"/>
        <v>-7.3644179533839615E-2</v>
      </c>
      <c r="E25" s="26">
        <v>154993</v>
      </c>
      <c r="F25" s="27">
        <f t="shared" si="10"/>
        <v>-8.7836485834343669E-2</v>
      </c>
      <c r="G25" s="24">
        <v>125388</v>
      </c>
      <c r="H25" s="25">
        <f t="shared" si="11"/>
        <v>-8.7018254101165704E-2</v>
      </c>
      <c r="I25" s="26">
        <v>56241</v>
      </c>
      <c r="J25" s="27">
        <f t="shared" si="12"/>
        <v>-5.6991951710261612E-2</v>
      </c>
      <c r="K25" s="24">
        <v>14534</v>
      </c>
      <c r="L25" s="25">
        <f t="shared" si="13"/>
        <v>8.204288266825488E-2</v>
      </c>
    </row>
    <row r="26" spans="2:18" outlineLevel="1" x14ac:dyDescent="0.25">
      <c r="B26" s="23" t="s">
        <v>36</v>
      </c>
      <c r="C26" s="24">
        <v>387625</v>
      </c>
      <c r="D26" s="25">
        <f t="shared" si="9"/>
        <v>-7.9780453005595553E-2</v>
      </c>
      <c r="E26" s="26">
        <v>136535</v>
      </c>
      <c r="F26" s="27">
        <f t="shared" si="10"/>
        <v>-9.5603041704202196E-2</v>
      </c>
      <c r="G26" s="24">
        <v>111233</v>
      </c>
      <c r="H26" s="25">
        <f t="shared" si="11"/>
        <v>-8.2667392397964612E-2</v>
      </c>
      <c r="I26" s="26">
        <v>60270</v>
      </c>
      <c r="J26" s="27">
        <f t="shared" si="12"/>
        <v>5.5738508968609768E-2</v>
      </c>
      <c r="K26" s="24">
        <v>11944</v>
      </c>
      <c r="L26" s="25">
        <f t="shared" si="13"/>
        <v>-9.6041777037765841E-2</v>
      </c>
    </row>
    <row r="27" spans="2:18" outlineLevel="1" x14ac:dyDescent="0.25">
      <c r="B27" s="23" t="s">
        <v>37</v>
      </c>
      <c r="C27" s="24">
        <v>462551</v>
      </c>
      <c r="D27" s="25">
        <f t="shared" si="9"/>
        <v>-4.9910650097566012E-2</v>
      </c>
      <c r="E27" s="26">
        <v>164741</v>
      </c>
      <c r="F27" s="27">
        <f t="shared" si="10"/>
        <v>-2.4987719204796366E-2</v>
      </c>
      <c r="G27" s="24">
        <v>134821</v>
      </c>
      <c r="H27" s="25">
        <f t="shared" si="11"/>
        <v>-5.8038958135375296E-2</v>
      </c>
      <c r="I27" s="26">
        <v>67636</v>
      </c>
      <c r="J27" s="27">
        <f t="shared" si="12"/>
        <v>-0.10106326422115897</v>
      </c>
      <c r="K27" s="24">
        <v>9830</v>
      </c>
      <c r="L27" s="25">
        <f t="shared" si="13"/>
        <v>0.16579696394686905</v>
      </c>
    </row>
    <row r="28" spans="2:18" outlineLevel="1" x14ac:dyDescent="0.25">
      <c r="B28" s="23" t="s">
        <v>38</v>
      </c>
      <c r="C28" s="24">
        <v>436853</v>
      </c>
      <c r="D28" s="25">
        <f t="shared" si="9"/>
        <v>-0.10901785623234517</v>
      </c>
      <c r="E28" s="26">
        <v>154461</v>
      </c>
      <c r="F28" s="27">
        <f t="shared" si="10"/>
        <v>-0.13450256352786261</v>
      </c>
      <c r="G28" s="24">
        <v>128792</v>
      </c>
      <c r="H28" s="25">
        <f t="shared" si="11"/>
        <v>-9.4805349976455067E-2</v>
      </c>
      <c r="I28" s="26">
        <v>51624</v>
      </c>
      <c r="J28" s="27">
        <f t="shared" si="12"/>
        <v>-0.25581663543318434</v>
      </c>
      <c r="K28" s="24">
        <v>11750</v>
      </c>
      <c r="L28" s="25">
        <f t="shared" si="13"/>
        <v>-2.3762047191758007E-2</v>
      </c>
    </row>
    <row r="29" spans="2:18" outlineLevel="1" x14ac:dyDescent="0.25">
      <c r="B29" s="23" t="s">
        <v>39</v>
      </c>
      <c r="C29" s="24">
        <v>396036</v>
      </c>
      <c r="D29" s="25">
        <f t="shared" si="9"/>
        <v>3.1120877518661327E-2</v>
      </c>
      <c r="E29" s="26">
        <v>140102</v>
      </c>
      <c r="F29" s="27">
        <f t="shared" si="10"/>
        <v>-2.8549812284950349E-5</v>
      </c>
      <c r="G29" s="24">
        <v>114076</v>
      </c>
      <c r="H29" s="25">
        <f t="shared" si="11"/>
        <v>-2.118495001930587E-2</v>
      </c>
      <c r="I29" s="26">
        <v>56527</v>
      </c>
      <c r="J29" s="27">
        <f t="shared" si="12"/>
        <v>-4.0874574957275867E-3</v>
      </c>
      <c r="K29" s="24">
        <v>13644</v>
      </c>
      <c r="L29" s="25">
        <f t="shared" si="13"/>
        <v>0.13068699759675151</v>
      </c>
      <c r="N29" s="28"/>
      <c r="O29" s="28"/>
      <c r="P29" s="28"/>
    </row>
    <row r="30" spans="2:18" outlineLevel="1" x14ac:dyDescent="0.25">
      <c r="B30" s="23" t="s">
        <v>40</v>
      </c>
      <c r="C30" s="24">
        <v>353326</v>
      </c>
      <c r="D30" s="25">
        <f t="shared" si="9"/>
        <v>-1.355184544083976E-2</v>
      </c>
      <c r="E30" s="26">
        <v>130586</v>
      </c>
      <c r="F30" s="27">
        <f t="shared" si="10"/>
        <v>8.5808071056188151E-3</v>
      </c>
      <c r="G30" s="24">
        <v>96938</v>
      </c>
      <c r="H30" s="25">
        <f t="shared" si="11"/>
        <v>-5.0641961041631989E-2</v>
      </c>
      <c r="I30" s="26">
        <v>50701</v>
      </c>
      <c r="J30" s="27">
        <f t="shared" si="12"/>
        <v>-1.3599221789883265E-2</v>
      </c>
      <c r="K30" s="24">
        <v>13681</v>
      </c>
      <c r="L30" s="25">
        <f t="shared" si="13"/>
        <v>3.974768201854384E-2</v>
      </c>
    </row>
    <row r="31" spans="2:18" outlineLevel="1" x14ac:dyDescent="0.25">
      <c r="B31" s="23" t="s">
        <v>41</v>
      </c>
      <c r="C31" s="24">
        <v>411544</v>
      </c>
      <c r="D31" s="25">
        <f t="shared" si="9"/>
        <v>-0.13285952983466043</v>
      </c>
      <c r="E31" s="26">
        <v>153896</v>
      </c>
      <c r="F31" s="27">
        <f t="shared" si="10"/>
        <v>-0.10844364626480896</v>
      </c>
      <c r="G31" s="24">
        <v>117238</v>
      </c>
      <c r="H31" s="25">
        <f t="shared" si="11"/>
        <v>-0.16602289136914294</v>
      </c>
      <c r="I31" s="26">
        <v>56267</v>
      </c>
      <c r="J31" s="27">
        <f t="shared" si="12"/>
        <v>-9.4585244186982109E-2</v>
      </c>
      <c r="K31" s="24">
        <v>13849</v>
      </c>
      <c r="L31" s="25">
        <f t="shared" si="13"/>
        <v>9.9912636009848343E-2</v>
      </c>
    </row>
    <row r="32" spans="2:18" outlineLevel="1" x14ac:dyDescent="0.25">
      <c r="B32" s="23" t="s">
        <v>42</v>
      </c>
      <c r="C32" s="24">
        <v>437023</v>
      </c>
      <c r="D32" s="25">
        <f t="shared" si="9"/>
        <v>-3.7919814726757206E-2</v>
      </c>
      <c r="E32" s="26">
        <v>156264</v>
      </c>
      <c r="F32" s="27">
        <f t="shared" si="10"/>
        <v>-2.4891889699412806E-2</v>
      </c>
      <c r="G32" s="24">
        <v>125012</v>
      </c>
      <c r="H32" s="25">
        <f t="shared" si="11"/>
        <v>-4.7745277269957365E-2</v>
      </c>
      <c r="I32" s="26">
        <v>62122</v>
      </c>
      <c r="J32" s="27">
        <f t="shared" si="12"/>
        <v>-6.7349267355272691E-2</v>
      </c>
      <c r="K32" s="24">
        <v>14435</v>
      </c>
      <c r="L32" s="25">
        <f t="shared" si="13"/>
        <v>-9.464375313597595E-2</v>
      </c>
    </row>
    <row r="33" spans="2:18" outlineLevel="1" x14ac:dyDescent="0.25">
      <c r="B33" s="23" t="s">
        <v>43</v>
      </c>
      <c r="C33" s="24">
        <v>400833</v>
      </c>
      <c r="D33" s="25">
        <f>C33/C46-1</f>
        <v>-4.0217513630518953E-2</v>
      </c>
      <c r="E33" s="26">
        <v>140244</v>
      </c>
      <c r="F33" s="27">
        <f t="shared" si="10"/>
        <v>-3.6415104710602941E-2</v>
      </c>
      <c r="G33" s="24">
        <v>112745</v>
      </c>
      <c r="H33" s="25">
        <f t="shared" si="11"/>
        <v>-7.5481754817548152E-2</v>
      </c>
      <c r="I33" s="26">
        <v>55519</v>
      </c>
      <c r="J33" s="27">
        <f t="shared" si="12"/>
        <v>-2.0517977488444306E-2</v>
      </c>
      <c r="K33" s="24">
        <v>18077</v>
      </c>
      <c r="L33" s="25">
        <f t="shared" si="13"/>
        <v>0.31958537119497765</v>
      </c>
    </row>
    <row r="34" spans="2:18" outlineLevel="1" x14ac:dyDescent="0.25">
      <c r="B34" s="23" t="s">
        <v>44</v>
      </c>
      <c r="C34" s="24">
        <v>401065</v>
      </c>
      <c r="D34" s="25">
        <f>C34/C47-1</f>
        <v>4.0214233841684877E-2</v>
      </c>
      <c r="E34" s="26">
        <v>145640</v>
      </c>
      <c r="F34" s="27">
        <f t="shared" si="10"/>
        <v>7.9390489742677595E-2</v>
      </c>
      <c r="G34" s="24">
        <v>112481</v>
      </c>
      <c r="H34" s="25">
        <f t="shared" si="11"/>
        <v>-4.5881754177623191E-2</v>
      </c>
      <c r="I34" s="26">
        <v>56917</v>
      </c>
      <c r="J34" s="27">
        <f t="shared" si="12"/>
        <v>2.1445748537382014E-2</v>
      </c>
      <c r="K34" s="24">
        <v>14950</v>
      </c>
      <c r="L34" s="25">
        <f t="shared" si="13"/>
        <v>0.18575507614213205</v>
      </c>
    </row>
    <row r="35" spans="2:18" x14ac:dyDescent="0.25">
      <c r="B35" s="34">
        <v>2012</v>
      </c>
      <c r="C35" s="35">
        <v>4900817</v>
      </c>
      <c r="D35" s="36">
        <f>C35/C48-1</f>
        <v>-5.0266627107499406E-2</v>
      </c>
      <c r="E35" s="35">
        <v>1758642</v>
      </c>
      <c r="F35" s="36">
        <f>E35/E48-1</f>
        <v>-4.8126744531568399E-2</v>
      </c>
      <c r="G35" s="35">
        <v>1402284</v>
      </c>
      <c r="H35" s="36">
        <f>G35/G48-1</f>
        <v>-7.4864094579616847E-2</v>
      </c>
      <c r="I35" s="35">
        <v>684289</v>
      </c>
      <c r="J35" s="36">
        <f>I35/I48-1</f>
        <v>-5.9722268025371283E-2</v>
      </c>
      <c r="K35" s="35">
        <v>167839</v>
      </c>
      <c r="L35" s="36">
        <f>K35/K48-1</f>
        <v>8.4210254323236589E-2</v>
      </c>
      <c r="O35" s="20"/>
      <c r="P35" s="20"/>
      <c r="Q35" s="20"/>
      <c r="R35" s="20"/>
    </row>
    <row r="36" spans="2:18" hidden="1" outlineLevel="1" x14ac:dyDescent="0.25">
      <c r="B36" s="23" t="s">
        <v>33</v>
      </c>
      <c r="C36" s="24">
        <v>416333</v>
      </c>
      <c r="D36" s="25">
        <f t="shared" ref="D36:D47" si="14">C36/C49-1</f>
        <v>2.541285420489392E-2</v>
      </c>
      <c r="E36" s="26">
        <v>151945</v>
      </c>
      <c r="F36" s="27">
        <f t="shared" ref="F36:F47" si="15">E36/E49-1</f>
        <v>7.0910039186941498E-2</v>
      </c>
      <c r="G36" s="24">
        <v>117793</v>
      </c>
      <c r="H36" s="25">
        <f t="shared" ref="H36:H47" si="16">G36/G49-1</f>
        <v>2.3912451494314535E-3</v>
      </c>
      <c r="I36" s="26">
        <v>59100</v>
      </c>
      <c r="J36" s="27">
        <f t="shared" ref="J36:J47" si="17">I36/I49-1</f>
        <v>2.3784364335579511E-2</v>
      </c>
      <c r="K36" s="24">
        <v>12436</v>
      </c>
      <c r="L36" s="25">
        <f t="shared" ref="L36:L47" si="18">K36/K49-1</f>
        <v>-7.5252825698988723E-2</v>
      </c>
    </row>
    <row r="37" spans="2:18" hidden="1" outlineLevel="1" x14ac:dyDescent="0.25">
      <c r="B37" s="23" t="s">
        <v>34</v>
      </c>
      <c r="C37" s="24">
        <v>412330</v>
      </c>
      <c r="D37" s="25">
        <f t="shared" si="14"/>
        <v>3.9559902077203724E-2</v>
      </c>
      <c r="E37" s="26">
        <v>144379</v>
      </c>
      <c r="F37" s="27">
        <f t="shared" si="15"/>
        <v>4.6679715818471745E-2</v>
      </c>
      <c r="G37" s="24">
        <v>123611</v>
      </c>
      <c r="H37" s="25">
        <f t="shared" si="16"/>
        <v>2.5289892337552411E-2</v>
      </c>
      <c r="I37" s="26">
        <v>57998</v>
      </c>
      <c r="J37" s="27">
        <f t="shared" si="17"/>
        <v>3.4533195390817228E-2</v>
      </c>
      <c r="K37" s="24">
        <v>15187</v>
      </c>
      <c r="L37" s="25">
        <f t="shared" si="18"/>
        <v>7.5631924633450254E-3</v>
      </c>
    </row>
    <row r="38" spans="2:18" hidden="1" outlineLevel="1" x14ac:dyDescent="0.25">
      <c r="B38" s="23" t="s">
        <v>35</v>
      </c>
      <c r="C38" s="24">
        <v>458855</v>
      </c>
      <c r="D38" s="25">
        <f t="shared" si="14"/>
        <v>5.8227842262694063E-2</v>
      </c>
      <c r="E38" s="26">
        <v>169918</v>
      </c>
      <c r="F38" s="27">
        <f t="shared" si="15"/>
        <v>9.4007739011183533E-2</v>
      </c>
      <c r="G38" s="24">
        <v>137339</v>
      </c>
      <c r="H38" s="25">
        <f t="shared" si="16"/>
        <v>2.0455322247484808E-2</v>
      </c>
      <c r="I38" s="26">
        <v>59640</v>
      </c>
      <c r="J38" s="27">
        <f t="shared" si="17"/>
        <v>8.8182166511576954E-2</v>
      </c>
      <c r="K38" s="24">
        <v>13432</v>
      </c>
      <c r="L38" s="25">
        <f t="shared" si="18"/>
        <v>-3.2625135037810615E-2</v>
      </c>
    </row>
    <row r="39" spans="2:18" hidden="1" outlineLevel="1" x14ac:dyDescent="0.25">
      <c r="B39" s="23" t="s">
        <v>36</v>
      </c>
      <c r="C39" s="24">
        <v>421231</v>
      </c>
      <c r="D39" s="25">
        <f t="shared" si="14"/>
        <v>0.15826855444313992</v>
      </c>
      <c r="E39" s="26">
        <v>150968</v>
      </c>
      <c r="F39" s="27">
        <f t="shared" si="15"/>
        <v>0.14045703493862138</v>
      </c>
      <c r="G39" s="24">
        <v>121257</v>
      </c>
      <c r="H39" s="25">
        <f t="shared" si="16"/>
        <v>0.17703530416719238</v>
      </c>
      <c r="I39" s="26">
        <v>57088</v>
      </c>
      <c r="J39" s="27">
        <f t="shared" si="17"/>
        <v>2.0905237933439347E-2</v>
      </c>
      <c r="K39" s="24">
        <v>13213</v>
      </c>
      <c r="L39" s="25">
        <f t="shared" si="18"/>
        <v>0.26367635807192036</v>
      </c>
    </row>
    <row r="40" spans="2:18" hidden="1" outlineLevel="1" x14ac:dyDescent="0.25">
      <c r="B40" s="23" t="s">
        <v>37</v>
      </c>
      <c r="C40" s="24">
        <v>486850</v>
      </c>
      <c r="D40" s="25">
        <f t="shared" si="14"/>
        <v>4.6543622285564412E-2</v>
      </c>
      <c r="E40" s="26">
        <v>168963</v>
      </c>
      <c r="F40" s="27">
        <f t="shared" si="15"/>
        <v>2.250611217351306E-2</v>
      </c>
      <c r="G40" s="24">
        <v>143128</v>
      </c>
      <c r="H40" s="25">
        <f t="shared" si="16"/>
        <v>3.4311316664257907E-2</v>
      </c>
      <c r="I40" s="26">
        <v>75240</v>
      </c>
      <c r="J40" s="27">
        <f t="shared" si="17"/>
        <v>4.3348032282219728E-2</v>
      </c>
      <c r="K40" s="24">
        <v>8432</v>
      </c>
      <c r="L40" s="25">
        <f t="shared" si="18"/>
        <v>-0.13862498723056493</v>
      </c>
    </row>
    <row r="41" spans="2:18" hidden="1" outlineLevel="1" x14ac:dyDescent="0.25">
      <c r="B41" s="23" t="s">
        <v>38</v>
      </c>
      <c r="C41" s="24">
        <v>490305</v>
      </c>
      <c r="D41" s="25">
        <f t="shared" si="14"/>
        <v>8.6526806113562227E-2</v>
      </c>
      <c r="E41" s="26">
        <v>178465</v>
      </c>
      <c r="F41" s="27">
        <f t="shared" si="15"/>
        <v>9.2390938416242685E-2</v>
      </c>
      <c r="G41" s="24">
        <v>142281</v>
      </c>
      <c r="H41" s="25">
        <f t="shared" si="16"/>
        <v>4.1542831207999731E-2</v>
      </c>
      <c r="I41" s="26">
        <v>69370</v>
      </c>
      <c r="J41" s="27">
        <f t="shared" si="17"/>
        <v>0.1180234338485342</v>
      </c>
      <c r="K41" s="24">
        <v>12036</v>
      </c>
      <c r="L41" s="25">
        <f t="shared" si="18"/>
        <v>0.13429459994345483</v>
      </c>
    </row>
    <row r="42" spans="2:18" hidden="1" outlineLevel="1" x14ac:dyDescent="0.25">
      <c r="B42" s="23" t="s">
        <v>39</v>
      </c>
      <c r="C42" s="24">
        <v>384083</v>
      </c>
      <c r="D42" s="25">
        <f t="shared" si="14"/>
        <v>2.4377038643207172E-2</v>
      </c>
      <c r="E42" s="26">
        <v>140106</v>
      </c>
      <c r="F42" s="27">
        <f t="shared" si="15"/>
        <v>8.6960906770522151E-2</v>
      </c>
      <c r="G42" s="24">
        <v>116545</v>
      </c>
      <c r="H42" s="25">
        <f t="shared" si="16"/>
        <v>8.5239917683977318E-2</v>
      </c>
      <c r="I42" s="26">
        <v>56759</v>
      </c>
      <c r="J42" s="27">
        <f t="shared" si="17"/>
        <v>-0.12245087277168787</v>
      </c>
      <c r="K42" s="24">
        <v>12067</v>
      </c>
      <c r="L42" s="25">
        <f t="shared" si="18"/>
        <v>-4.849392840246014E-2</v>
      </c>
      <c r="N42" s="28"/>
      <c r="O42" s="28"/>
      <c r="P42" s="28"/>
    </row>
    <row r="43" spans="2:18" hidden="1" outlineLevel="1" x14ac:dyDescent="0.25">
      <c r="B43" s="23" t="s">
        <v>40</v>
      </c>
      <c r="C43" s="24">
        <v>358180</v>
      </c>
      <c r="D43" s="25">
        <f t="shared" si="14"/>
        <v>-8.6272512641953902E-3</v>
      </c>
      <c r="E43" s="26">
        <v>129475</v>
      </c>
      <c r="F43" s="27">
        <f t="shared" si="15"/>
        <v>-2.2970291052603731E-2</v>
      </c>
      <c r="G43" s="24">
        <v>102109</v>
      </c>
      <c r="H43" s="25">
        <f t="shared" si="16"/>
        <v>4.2586254376646426E-3</v>
      </c>
      <c r="I43" s="26">
        <v>51400</v>
      </c>
      <c r="J43" s="27">
        <f t="shared" si="17"/>
        <v>-9.1936965585471042E-2</v>
      </c>
      <c r="K43" s="24">
        <v>13158</v>
      </c>
      <c r="L43" s="25">
        <f t="shared" si="18"/>
        <v>6.0530345772547678E-2</v>
      </c>
    </row>
    <row r="44" spans="2:18" hidden="1" outlineLevel="1" x14ac:dyDescent="0.25">
      <c r="B44" s="23" t="s">
        <v>41</v>
      </c>
      <c r="C44" s="24">
        <v>474599</v>
      </c>
      <c r="D44" s="25">
        <f t="shared" si="14"/>
        <v>0.12318098019401291</v>
      </c>
      <c r="E44" s="26">
        <v>172615</v>
      </c>
      <c r="F44" s="27">
        <f t="shared" si="15"/>
        <v>0.10218950137602079</v>
      </c>
      <c r="G44" s="24">
        <v>140577</v>
      </c>
      <c r="H44" s="25">
        <f t="shared" si="16"/>
        <v>0.1159827573888399</v>
      </c>
      <c r="I44" s="26">
        <v>62145</v>
      </c>
      <c r="J44" s="27">
        <f t="shared" si="17"/>
        <v>3.9214046822742432E-2</v>
      </c>
      <c r="K44" s="24">
        <v>12591</v>
      </c>
      <c r="L44" s="25">
        <f t="shared" si="18"/>
        <v>-3.1758634378720174E-4</v>
      </c>
    </row>
    <row r="45" spans="2:18" hidden="1" outlineLevel="1" x14ac:dyDescent="0.25">
      <c r="B45" s="23" t="s">
        <v>42</v>
      </c>
      <c r="C45" s="24">
        <v>454248</v>
      </c>
      <c r="D45" s="25">
        <f t="shared" si="14"/>
        <v>0.12337243205947157</v>
      </c>
      <c r="E45" s="26">
        <v>160253</v>
      </c>
      <c r="F45" s="27">
        <f t="shared" si="15"/>
        <v>0.14198063123089311</v>
      </c>
      <c r="G45" s="24">
        <v>131280</v>
      </c>
      <c r="H45" s="25">
        <f t="shared" si="16"/>
        <v>9.3835924611308297E-2</v>
      </c>
      <c r="I45" s="26">
        <v>66608</v>
      </c>
      <c r="J45" s="27">
        <f t="shared" si="17"/>
        <v>0.12437542201215401</v>
      </c>
      <c r="K45" s="24">
        <v>15944</v>
      </c>
      <c r="L45" s="25">
        <f t="shared" si="18"/>
        <v>9.4003019075065142E-2</v>
      </c>
    </row>
    <row r="46" spans="2:18" hidden="1" outlineLevel="1" x14ac:dyDescent="0.25">
      <c r="B46" s="23" t="s">
        <v>43</v>
      </c>
      <c r="C46" s="24">
        <v>417629</v>
      </c>
      <c r="D46" s="25">
        <f>C46/C59-1</f>
        <v>0.13011064898375579</v>
      </c>
      <c r="E46" s="26">
        <v>145544</v>
      </c>
      <c r="F46" s="27">
        <f t="shared" si="15"/>
        <v>0.16046213093709882</v>
      </c>
      <c r="G46" s="24">
        <v>121950</v>
      </c>
      <c r="H46" s="25">
        <f t="shared" si="16"/>
        <v>0.11483892200241352</v>
      </c>
      <c r="I46" s="26">
        <v>56682</v>
      </c>
      <c r="J46" s="27">
        <f t="shared" si="17"/>
        <v>3.2665925777478177E-2</v>
      </c>
      <c r="K46" s="24">
        <v>13699</v>
      </c>
      <c r="L46" s="25">
        <f t="shared" si="18"/>
        <v>-0.18258845993197681</v>
      </c>
    </row>
    <row r="47" spans="2:18" hidden="1" outlineLevel="1" x14ac:dyDescent="0.25">
      <c r="B47" s="23" t="s">
        <v>44</v>
      </c>
      <c r="C47" s="24">
        <v>385560</v>
      </c>
      <c r="D47" s="25">
        <f t="shared" si="14"/>
        <v>8.69355923157622E-3</v>
      </c>
      <c r="E47" s="26">
        <v>134928</v>
      </c>
      <c r="F47" s="27">
        <f t="shared" si="15"/>
        <v>2.5779818606171734E-2</v>
      </c>
      <c r="G47" s="24">
        <v>117890</v>
      </c>
      <c r="H47" s="25">
        <f t="shared" si="16"/>
        <v>4.3191944319023179E-3</v>
      </c>
      <c r="I47" s="26">
        <v>55722</v>
      </c>
      <c r="J47" s="27">
        <f t="shared" si="17"/>
        <v>-3.5283933518005517E-2</v>
      </c>
      <c r="K47" s="24">
        <v>12608</v>
      </c>
      <c r="L47" s="25">
        <f t="shared" si="18"/>
        <v>-4.3979375189566294E-2</v>
      </c>
    </row>
    <row r="48" spans="2:18" ht="15" customHeight="1" collapsed="1" x14ac:dyDescent="0.25">
      <c r="B48" s="37">
        <v>2011</v>
      </c>
      <c r="C48" s="38">
        <v>5160203</v>
      </c>
      <c r="D48" s="39">
        <f>C48/C61-1</f>
        <v>6.8072009231421982E-2</v>
      </c>
      <c r="E48" s="38">
        <v>1847559</v>
      </c>
      <c r="F48" s="39">
        <f>E48/E61-1</f>
        <v>7.9532885407226583E-2</v>
      </c>
      <c r="G48" s="38">
        <v>1515760</v>
      </c>
      <c r="H48" s="39">
        <f>G48/G61-1</f>
        <v>5.8131027973707283E-2</v>
      </c>
      <c r="I48" s="38">
        <v>727752</v>
      </c>
      <c r="J48" s="39">
        <f>I48/I61-1</f>
        <v>2.2629164980439764E-2</v>
      </c>
      <c r="K48" s="38">
        <v>154803</v>
      </c>
      <c r="L48" s="39">
        <f>K48/K61-1</f>
        <v>-4.2710028494793439E-3</v>
      </c>
      <c r="O48" s="20"/>
      <c r="P48" s="20"/>
      <c r="Q48" s="20"/>
      <c r="R48" s="20"/>
    </row>
    <row r="49" spans="2:17" hidden="1" outlineLevel="1" x14ac:dyDescent="0.25">
      <c r="B49" s="23" t="s">
        <v>33</v>
      </c>
      <c r="C49" s="24">
        <v>406015</v>
      </c>
      <c r="D49" s="25">
        <f>C49/C62-1</f>
        <v>6.7008832719694489E-2</v>
      </c>
      <c r="E49" s="26">
        <v>141884</v>
      </c>
      <c r="F49" s="27">
        <f>E49/E62-1</f>
        <v>7.4284675898934616E-2</v>
      </c>
      <c r="G49" s="24">
        <v>117512</v>
      </c>
      <c r="H49" s="25">
        <f>G49/G62-1</f>
        <v>6.2802980970986244E-2</v>
      </c>
      <c r="I49" s="26">
        <v>57727</v>
      </c>
      <c r="J49" s="27">
        <f>I49/I62-1</f>
        <v>-8.4294348122650353E-2</v>
      </c>
      <c r="K49" s="24">
        <v>13448</v>
      </c>
      <c r="L49" s="25">
        <f>K49/K62-1</f>
        <v>2.7663151459575097E-2</v>
      </c>
    </row>
    <row r="50" spans="2:17" hidden="1" outlineLevel="1" x14ac:dyDescent="0.25">
      <c r="B50" s="23" t="s">
        <v>34</v>
      </c>
      <c r="C50" s="24">
        <v>396639</v>
      </c>
      <c r="D50" s="25">
        <f t="shared" ref="D50:F100" si="19">C50/C63-1</f>
        <v>6.6801684767698877E-2</v>
      </c>
      <c r="E50" s="26">
        <v>137940</v>
      </c>
      <c r="F50" s="27">
        <f t="shared" si="19"/>
        <v>5.3725163665808484E-2</v>
      </c>
      <c r="G50" s="24">
        <v>120562</v>
      </c>
      <c r="H50" s="25">
        <f t="shared" ref="H50:H60" si="20">G50/G63-1</f>
        <v>0.13570594219827425</v>
      </c>
      <c r="I50" s="26">
        <v>56062</v>
      </c>
      <c r="J50" s="27">
        <f t="shared" ref="J50:J60" si="21">I50/I63-1</f>
        <v>-8.2124496545400993E-2</v>
      </c>
      <c r="K50" s="24">
        <v>15073</v>
      </c>
      <c r="L50" s="25">
        <f t="shared" ref="L50:L60" si="22">K50/K63-1</f>
        <v>7.7412437455325334E-2</v>
      </c>
    </row>
    <row r="51" spans="2:17" hidden="1" outlineLevel="1" x14ac:dyDescent="0.25">
      <c r="B51" s="23" t="s">
        <v>35</v>
      </c>
      <c r="C51" s="24">
        <v>433607</v>
      </c>
      <c r="D51" s="25">
        <f t="shared" si="19"/>
        <v>7.0975693492495218E-2</v>
      </c>
      <c r="E51" s="26">
        <v>155317</v>
      </c>
      <c r="F51" s="27">
        <f t="shared" si="19"/>
        <v>6.8513600902599059E-2</v>
      </c>
      <c r="G51" s="24">
        <v>134586</v>
      </c>
      <c r="H51" s="25">
        <f t="shared" si="20"/>
        <v>0.10715695952615989</v>
      </c>
      <c r="I51" s="26">
        <v>54807</v>
      </c>
      <c r="J51" s="27">
        <f t="shared" si="21"/>
        <v>-6.4088114754098369E-2</v>
      </c>
      <c r="K51" s="24">
        <v>13885</v>
      </c>
      <c r="L51" s="25">
        <f t="shared" si="22"/>
        <v>8.4003435084706091E-2</v>
      </c>
    </row>
    <row r="52" spans="2:17" hidden="1" outlineLevel="1" x14ac:dyDescent="0.25">
      <c r="B52" s="23" t="s">
        <v>36</v>
      </c>
      <c r="C52" s="24">
        <v>363673</v>
      </c>
      <c r="D52" s="25">
        <f t="shared" si="19"/>
        <v>2.6704195768659567E-2</v>
      </c>
      <c r="E52" s="26">
        <v>132375</v>
      </c>
      <c r="F52" s="27">
        <f t="shared" si="19"/>
        <v>6.244231309442605E-2</v>
      </c>
      <c r="G52" s="24">
        <v>103019</v>
      </c>
      <c r="H52" s="25">
        <f t="shared" si="20"/>
        <v>-1.918426414303942E-2</v>
      </c>
      <c r="I52" s="26">
        <v>55919</v>
      </c>
      <c r="J52" s="27">
        <f t="shared" si="21"/>
        <v>-2.0408520776399652E-2</v>
      </c>
      <c r="K52" s="24">
        <v>10456</v>
      </c>
      <c r="L52" s="25">
        <f t="shared" si="22"/>
        <v>-5.9965836554886298E-2</v>
      </c>
    </row>
    <row r="53" spans="2:17" hidden="1" outlineLevel="1" x14ac:dyDescent="0.25">
      <c r="B53" s="23" t="s">
        <v>37</v>
      </c>
      <c r="C53" s="24">
        <v>465198</v>
      </c>
      <c r="D53" s="25">
        <f t="shared" si="19"/>
        <v>-5.5239406390156232E-3</v>
      </c>
      <c r="E53" s="26">
        <v>165244</v>
      </c>
      <c r="F53" s="27">
        <f t="shared" si="19"/>
        <v>-2.9460824621167614E-2</v>
      </c>
      <c r="G53" s="24">
        <v>138380</v>
      </c>
      <c r="H53" s="25">
        <f t="shared" si="20"/>
        <v>2.8083209509658147E-2</v>
      </c>
      <c r="I53" s="26">
        <v>72114</v>
      </c>
      <c r="J53" s="27">
        <f t="shared" si="21"/>
        <v>-0.17295716497505587</v>
      </c>
      <c r="K53" s="24">
        <v>9789</v>
      </c>
      <c r="L53" s="25">
        <f t="shared" si="22"/>
        <v>0.25871158544425876</v>
      </c>
    </row>
    <row r="54" spans="2:17" hidden="1" outlineLevel="1" x14ac:dyDescent="0.25">
      <c r="B54" s="23" t="s">
        <v>38</v>
      </c>
      <c r="C54" s="24">
        <v>451259</v>
      </c>
      <c r="D54" s="25">
        <f t="shared" si="19"/>
        <v>3.9300314374877576E-2</v>
      </c>
      <c r="E54" s="26">
        <v>163371</v>
      </c>
      <c r="F54" s="27">
        <f t="shared" si="19"/>
        <v>7.2466717432975392E-2</v>
      </c>
      <c r="G54" s="24">
        <v>136606</v>
      </c>
      <c r="H54" s="25">
        <f t="shared" si="20"/>
        <v>6.2263314644748435E-2</v>
      </c>
      <c r="I54" s="26">
        <v>62047</v>
      </c>
      <c r="J54" s="27">
        <f t="shared" si="21"/>
        <v>-0.14973826294296599</v>
      </c>
      <c r="K54" s="24">
        <v>10611</v>
      </c>
      <c r="L54" s="25">
        <f t="shared" si="22"/>
        <v>-0.10756938603868793</v>
      </c>
    </row>
    <row r="55" spans="2:17" hidden="1" outlineLevel="1" x14ac:dyDescent="0.25">
      <c r="B55" s="23" t="s">
        <v>39</v>
      </c>
      <c r="C55" s="24">
        <v>374943</v>
      </c>
      <c r="D55" s="25">
        <f t="shared" si="19"/>
        <v>7.1700518496075505E-2</v>
      </c>
      <c r="E55" s="26">
        <v>128897</v>
      </c>
      <c r="F55" s="27">
        <f t="shared" si="19"/>
        <v>6.1868239597320906E-2</v>
      </c>
      <c r="G55" s="24">
        <v>107391</v>
      </c>
      <c r="H55" s="25">
        <f t="shared" si="20"/>
        <v>6.1532530692129717E-2</v>
      </c>
      <c r="I55" s="26">
        <v>64679</v>
      </c>
      <c r="J55" s="27">
        <f t="shared" si="21"/>
        <v>4.2469860099284329E-2</v>
      </c>
      <c r="K55" s="24">
        <v>12682</v>
      </c>
      <c r="L55" s="25">
        <f t="shared" si="22"/>
        <v>-5.3333333333333011E-3</v>
      </c>
      <c r="N55" s="28"/>
      <c r="O55" s="28"/>
      <c r="P55" s="28"/>
    </row>
    <row r="56" spans="2:17" hidden="1" outlineLevel="1" x14ac:dyDescent="0.25">
      <c r="B56" s="23" t="s">
        <v>40</v>
      </c>
      <c r="C56" s="24">
        <v>361297</v>
      </c>
      <c r="D56" s="25">
        <f t="shared" si="19"/>
        <v>3.1413702243550334E-2</v>
      </c>
      <c r="E56" s="26">
        <v>132519</v>
      </c>
      <c r="F56" s="27">
        <f t="shared" si="19"/>
        <v>6.9693667514227009E-2</v>
      </c>
      <c r="G56" s="24">
        <v>101676</v>
      </c>
      <c r="H56" s="25">
        <f t="shared" si="20"/>
        <v>1.1520324717960939E-2</v>
      </c>
      <c r="I56" s="26">
        <v>56604</v>
      </c>
      <c r="J56" s="27">
        <f t="shared" si="21"/>
        <v>8.6423492934657453E-3</v>
      </c>
      <c r="K56" s="24">
        <v>12407</v>
      </c>
      <c r="L56" s="25">
        <f t="shared" si="22"/>
        <v>-7.918955024491614E-2</v>
      </c>
    </row>
    <row r="57" spans="2:17" hidden="1" outlineLevel="1" x14ac:dyDescent="0.25">
      <c r="B57" s="23" t="s">
        <v>41</v>
      </c>
      <c r="C57" s="24">
        <v>422549</v>
      </c>
      <c r="D57" s="25">
        <f t="shared" si="19"/>
        <v>9.8439404440409106E-3</v>
      </c>
      <c r="E57" s="26">
        <v>156611</v>
      </c>
      <c r="F57" s="27">
        <f t="shared" si="19"/>
        <v>9.4975074636257428E-2</v>
      </c>
      <c r="G57" s="24">
        <v>125967</v>
      </c>
      <c r="H57" s="25">
        <f t="shared" si="20"/>
        <v>1.8548915284662071E-2</v>
      </c>
      <c r="I57" s="26">
        <v>59800</v>
      </c>
      <c r="J57" s="27">
        <f t="shared" si="21"/>
        <v>-0.15080942913944906</v>
      </c>
      <c r="K57" s="24">
        <v>12595</v>
      </c>
      <c r="L57" s="25">
        <f t="shared" si="22"/>
        <v>-3.7005887300252338E-2</v>
      </c>
    </row>
    <row r="58" spans="2:17" hidden="1" outlineLevel="1" x14ac:dyDescent="0.25">
      <c r="B58" s="23" t="s">
        <v>42</v>
      </c>
      <c r="C58" s="24">
        <v>404361</v>
      </c>
      <c r="D58" s="25">
        <f t="shared" si="19"/>
        <v>-1.2568741025816399E-2</v>
      </c>
      <c r="E58" s="26">
        <v>140329</v>
      </c>
      <c r="F58" s="27">
        <f t="shared" si="19"/>
        <v>3.8927675074590384E-2</v>
      </c>
      <c r="G58" s="24">
        <v>120018</v>
      </c>
      <c r="H58" s="25">
        <f t="shared" si="20"/>
        <v>-4.1397432927852029E-2</v>
      </c>
      <c r="I58" s="26">
        <v>59240</v>
      </c>
      <c r="J58" s="27">
        <f t="shared" si="21"/>
        <v>-9.1257727530718369E-2</v>
      </c>
      <c r="K58" s="24">
        <v>14574</v>
      </c>
      <c r="L58" s="25">
        <f t="shared" si="22"/>
        <v>-6.8932473008369022E-2</v>
      </c>
    </row>
    <row r="59" spans="2:17" hidden="1" outlineLevel="1" x14ac:dyDescent="0.25">
      <c r="B59" s="23" t="s">
        <v>43</v>
      </c>
      <c r="C59" s="24">
        <v>369547</v>
      </c>
      <c r="D59" s="25">
        <f t="shared" si="19"/>
        <v>-4.1586484846284355E-2</v>
      </c>
      <c r="E59" s="26">
        <v>125419</v>
      </c>
      <c r="F59" s="27">
        <f t="shared" si="19"/>
        <v>-6.2582217172925114E-2</v>
      </c>
      <c r="G59" s="24">
        <v>109388</v>
      </c>
      <c r="H59" s="25">
        <f t="shared" si="20"/>
        <v>-4.6960218857272307E-2</v>
      </c>
      <c r="I59" s="26">
        <v>54889</v>
      </c>
      <c r="J59" s="27">
        <f t="shared" si="21"/>
        <v>-7.1534896309076723E-2</v>
      </c>
      <c r="K59" s="24">
        <v>16759</v>
      </c>
      <c r="L59" s="25">
        <f t="shared" si="22"/>
        <v>0.10460058001581851</v>
      </c>
    </row>
    <row r="60" spans="2:17" hidden="1" outlineLevel="1" x14ac:dyDescent="0.25">
      <c r="B60" s="23" t="s">
        <v>44</v>
      </c>
      <c r="C60" s="24">
        <v>382237</v>
      </c>
      <c r="D60" s="25">
        <f t="shared" si="19"/>
        <v>3.9581855908386032E-3</v>
      </c>
      <c r="E60" s="26">
        <v>131537</v>
      </c>
      <c r="F60" s="27">
        <f t="shared" si="19"/>
        <v>-3.5256410256410242E-2</v>
      </c>
      <c r="G60" s="24">
        <v>117383</v>
      </c>
      <c r="H60" s="25">
        <f t="shared" si="20"/>
        <v>2.2963363195872777E-2</v>
      </c>
      <c r="I60" s="26">
        <v>57760</v>
      </c>
      <c r="J60" s="27">
        <f t="shared" si="21"/>
        <v>8.664009703691633E-4</v>
      </c>
      <c r="K60" s="24">
        <v>13188</v>
      </c>
      <c r="L60" s="25">
        <f t="shared" si="22"/>
        <v>-2.8150331613854052E-2</v>
      </c>
    </row>
    <row r="61" spans="2:17" collapsed="1" x14ac:dyDescent="0.25">
      <c r="B61" s="37">
        <v>2010</v>
      </c>
      <c r="C61" s="38">
        <v>4831325</v>
      </c>
      <c r="D61" s="39">
        <f>C61/C74-1</f>
        <v>2.6242294141912259E-2</v>
      </c>
      <c r="E61" s="38">
        <v>1711443</v>
      </c>
      <c r="F61" s="39">
        <f>E61/E74-1</f>
        <v>3.7847681456564475E-2</v>
      </c>
      <c r="G61" s="38">
        <v>1432488</v>
      </c>
      <c r="H61" s="39">
        <f>G61/G74-1</f>
        <v>3.3093153690210819E-2</v>
      </c>
      <c r="I61" s="38">
        <v>711648</v>
      </c>
      <c r="J61" s="39">
        <f>I61/I74-1</f>
        <v>-7.6419928049711094E-2</v>
      </c>
      <c r="K61" s="38">
        <v>155467</v>
      </c>
      <c r="L61" s="39">
        <f>K61/K74-1</f>
        <v>7.0867314880191934E-3</v>
      </c>
    </row>
    <row r="62" spans="2:17" ht="15" hidden="1" customHeight="1" outlineLevel="1" x14ac:dyDescent="0.25">
      <c r="B62" s="23" t="s">
        <v>33</v>
      </c>
      <c r="C62" s="24">
        <v>380517</v>
      </c>
      <c r="D62" s="25">
        <f t="shared" si="19"/>
        <v>-7.2369046545247118E-2</v>
      </c>
      <c r="E62" s="26">
        <v>132073</v>
      </c>
      <c r="F62" s="27">
        <f t="shared" si="19"/>
        <v>-6.8806757290315268E-2</v>
      </c>
      <c r="G62" s="24">
        <v>110568</v>
      </c>
      <c r="H62" s="25">
        <f t="shared" ref="H62:H100" si="23">G62/G75-1</f>
        <v>-6.6692552482083944E-2</v>
      </c>
      <c r="I62" s="26">
        <v>63041</v>
      </c>
      <c r="J62" s="27">
        <f t="shared" ref="J62:J100" si="24">I62/I75-1</f>
        <v>-9.4056275687638302E-2</v>
      </c>
      <c r="K62" s="24">
        <v>13086</v>
      </c>
      <c r="L62" s="25">
        <f t="shared" ref="L62:L100" si="25">K62/K75-1</f>
        <v>-0.18881725762459711</v>
      </c>
      <c r="N62" s="28"/>
      <c r="O62" s="28"/>
      <c r="P62" s="28"/>
    </row>
    <row r="63" spans="2:17" ht="15" hidden="1" customHeight="1" outlineLevel="1" x14ac:dyDescent="0.25">
      <c r="B63" s="23" t="s">
        <v>34</v>
      </c>
      <c r="C63" s="24">
        <v>371802</v>
      </c>
      <c r="D63" s="25">
        <f t="shared" si="19"/>
        <v>-0.1388289248158614</v>
      </c>
      <c r="E63" s="26">
        <v>130907</v>
      </c>
      <c r="F63" s="27">
        <f t="shared" si="19"/>
        <v>-0.12197166849998664</v>
      </c>
      <c r="G63" s="24">
        <v>106156</v>
      </c>
      <c r="H63" s="25">
        <f t="shared" si="23"/>
        <v>-0.18952511833867769</v>
      </c>
      <c r="I63" s="26">
        <v>61078</v>
      </c>
      <c r="J63" s="27">
        <f t="shared" si="24"/>
        <v>-0.10979289035285889</v>
      </c>
      <c r="K63" s="24">
        <v>13990</v>
      </c>
      <c r="L63" s="25">
        <f t="shared" si="25"/>
        <v>-0.21593902370677576</v>
      </c>
      <c r="O63" s="28"/>
      <c r="P63" s="28"/>
      <c r="Q63" s="28"/>
    </row>
    <row r="64" spans="2:17" ht="15" hidden="1" customHeight="1" outlineLevel="1" x14ac:dyDescent="0.25">
      <c r="B64" s="23" t="s">
        <v>35</v>
      </c>
      <c r="C64" s="24">
        <v>404871</v>
      </c>
      <c r="D64" s="25">
        <f t="shared" si="19"/>
        <v>-8.3705814324543937E-2</v>
      </c>
      <c r="E64" s="26">
        <v>145358</v>
      </c>
      <c r="F64" s="27">
        <f t="shared" si="19"/>
        <v>-9.402092955130481E-2</v>
      </c>
      <c r="G64" s="24">
        <v>121560</v>
      </c>
      <c r="H64" s="25">
        <f t="shared" si="23"/>
        <v>-6.9176225554007043E-2</v>
      </c>
      <c r="I64" s="26">
        <v>58560</v>
      </c>
      <c r="J64" s="27">
        <f t="shared" si="24"/>
        <v>-0.12160439197804007</v>
      </c>
      <c r="K64" s="24">
        <v>12809</v>
      </c>
      <c r="L64" s="25">
        <f t="shared" si="25"/>
        <v>-0.31524644499091203</v>
      </c>
    </row>
    <row r="65" spans="2:17" ht="15" hidden="1" customHeight="1" outlineLevel="1" x14ac:dyDescent="0.25">
      <c r="B65" s="23" t="s">
        <v>36</v>
      </c>
      <c r="C65" s="24">
        <v>354214</v>
      </c>
      <c r="D65" s="25">
        <f t="shared" si="19"/>
        <v>-9.4912854949036563E-2</v>
      </c>
      <c r="E65" s="26">
        <v>124595</v>
      </c>
      <c r="F65" s="27">
        <f t="shared" si="19"/>
        <v>-9.3458963911525084E-2</v>
      </c>
      <c r="G65" s="24">
        <v>105034</v>
      </c>
      <c r="H65" s="25">
        <f t="shared" si="23"/>
        <v>-3.8475974257806467E-2</v>
      </c>
      <c r="I65" s="26">
        <v>57084</v>
      </c>
      <c r="J65" s="27">
        <f t="shared" si="24"/>
        <v>-0.18748576634024139</v>
      </c>
      <c r="K65" s="24">
        <v>11123</v>
      </c>
      <c r="L65" s="25">
        <f t="shared" si="25"/>
        <v>-0.2650323774283071</v>
      </c>
    </row>
    <row r="66" spans="2:17" ht="15" hidden="1" customHeight="1" outlineLevel="1" x14ac:dyDescent="0.25">
      <c r="B66" s="23" t="s">
        <v>37</v>
      </c>
      <c r="C66" s="24">
        <v>467782</v>
      </c>
      <c r="D66" s="25">
        <f t="shared" si="19"/>
        <v>-0.12032194672458696</v>
      </c>
      <c r="E66" s="26">
        <v>170260</v>
      </c>
      <c r="F66" s="27">
        <f t="shared" si="19"/>
        <v>-9.4352067575186993E-2</v>
      </c>
      <c r="G66" s="24">
        <v>134600</v>
      </c>
      <c r="H66" s="25">
        <f t="shared" si="23"/>
        <v>-7.405496508788223E-2</v>
      </c>
      <c r="I66" s="26">
        <v>87195</v>
      </c>
      <c r="J66" s="27">
        <f t="shared" si="24"/>
        <v>-0.18687170113956397</v>
      </c>
      <c r="K66" s="24">
        <v>7777</v>
      </c>
      <c r="L66" s="25">
        <f t="shared" si="25"/>
        <v>-0.36813454663633405</v>
      </c>
    </row>
    <row r="67" spans="2:17" ht="15" hidden="1" customHeight="1" outlineLevel="1" x14ac:dyDescent="0.25">
      <c r="B67" s="23" t="s">
        <v>38</v>
      </c>
      <c r="C67" s="24">
        <v>434195</v>
      </c>
      <c r="D67" s="25">
        <f t="shared" si="19"/>
        <v>-7.129030533126568E-2</v>
      </c>
      <c r="E67" s="26">
        <v>152332</v>
      </c>
      <c r="F67" s="27">
        <f t="shared" si="19"/>
        <v>-5.5440154272568876E-2</v>
      </c>
      <c r="G67" s="24">
        <v>128599</v>
      </c>
      <c r="H67" s="25">
        <f t="shared" si="23"/>
        <v>-3.1969347966818717E-2</v>
      </c>
      <c r="I67" s="26">
        <v>72974</v>
      </c>
      <c r="J67" s="27">
        <f t="shared" si="24"/>
        <v>-0.17509947549285587</v>
      </c>
      <c r="K67" s="24">
        <v>11890</v>
      </c>
      <c r="L67" s="25">
        <f t="shared" si="25"/>
        <v>-0.27220419905735449</v>
      </c>
      <c r="O67" s="20"/>
      <c r="P67" s="20"/>
      <c r="Q67" s="20"/>
    </row>
    <row r="68" spans="2:17" ht="15" hidden="1" customHeight="1" outlineLevel="1" x14ac:dyDescent="0.25">
      <c r="B68" s="23" t="s">
        <v>39</v>
      </c>
      <c r="C68" s="24">
        <v>349858</v>
      </c>
      <c r="D68" s="25">
        <f t="shared" si="19"/>
        <v>-0.13063854424733679</v>
      </c>
      <c r="E68" s="26">
        <v>121387</v>
      </c>
      <c r="F68" s="27">
        <f t="shared" si="19"/>
        <v>-0.17064422019226166</v>
      </c>
      <c r="G68" s="24">
        <v>101166</v>
      </c>
      <c r="H68" s="25">
        <f t="shared" si="23"/>
        <v>-0.16294194060847766</v>
      </c>
      <c r="I68" s="26">
        <v>62044</v>
      </c>
      <c r="J68" s="27">
        <f t="shared" si="24"/>
        <v>-0.1513029204568771</v>
      </c>
      <c r="K68" s="24">
        <v>12750</v>
      </c>
      <c r="L68" s="25">
        <f t="shared" si="25"/>
        <v>-0.17422279792746109</v>
      </c>
    </row>
    <row r="69" spans="2:17" ht="15" hidden="1" customHeight="1" outlineLevel="1" x14ac:dyDescent="0.25">
      <c r="B69" s="23" t="s">
        <v>40</v>
      </c>
      <c r="C69" s="24">
        <v>350293</v>
      </c>
      <c r="D69" s="25">
        <f t="shared" si="19"/>
        <v>-0.152212689231216</v>
      </c>
      <c r="E69" s="26">
        <v>123885</v>
      </c>
      <c r="F69" s="27">
        <f t="shared" si="19"/>
        <v>-0.19295788410800951</v>
      </c>
      <c r="G69" s="24">
        <v>100518</v>
      </c>
      <c r="H69" s="25">
        <f t="shared" si="23"/>
        <v>-0.11585891459231246</v>
      </c>
      <c r="I69" s="26">
        <v>56119</v>
      </c>
      <c r="J69" s="27">
        <f t="shared" si="24"/>
        <v>-0.2458340052679675</v>
      </c>
      <c r="K69" s="24">
        <v>13474</v>
      </c>
      <c r="L69" s="25">
        <f t="shared" si="25"/>
        <v>-0.22727533405975797</v>
      </c>
    </row>
    <row r="70" spans="2:17" ht="15" hidden="1" customHeight="1" outlineLevel="1" x14ac:dyDescent="0.25">
      <c r="B70" s="23" t="s">
        <v>41</v>
      </c>
      <c r="C70" s="24">
        <v>418430</v>
      </c>
      <c r="D70" s="25">
        <f t="shared" si="19"/>
        <v>-1.4331682818470082E-2</v>
      </c>
      <c r="E70" s="26">
        <v>143027</v>
      </c>
      <c r="F70" s="27">
        <f t="shared" si="19"/>
        <v>-7.1385905909545411E-2</v>
      </c>
      <c r="G70" s="24">
        <v>123673</v>
      </c>
      <c r="H70" s="25">
        <f t="shared" si="23"/>
        <v>4.0475509414278799E-2</v>
      </c>
      <c r="I70" s="26">
        <v>70420</v>
      </c>
      <c r="J70" s="27">
        <f t="shared" si="24"/>
        <v>-8.3955563649608433E-2</v>
      </c>
      <c r="K70" s="24">
        <v>13079</v>
      </c>
      <c r="L70" s="25">
        <f t="shared" si="25"/>
        <v>-0.25657932132097994</v>
      </c>
    </row>
    <row r="71" spans="2:17" ht="15" hidden="1" customHeight="1" outlineLevel="1" x14ac:dyDescent="0.25">
      <c r="B71" s="23" t="s">
        <v>42</v>
      </c>
      <c r="C71" s="24">
        <v>409508</v>
      </c>
      <c r="D71" s="25">
        <f t="shared" si="19"/>
        <v>-0.19401357652194617</v>
      </c>
      <c r="E71" s="26">
        <v>135071</v>
      </c>
      <c r="F71" s="27">
        <f t="shared" si="19"/>
        <v>-0.2637055934411574</v>
      </c>
      <c r="G71" s="24">
        <v>125201</v>
      </c>
      <c r="H71" s="25">
        <f t="shared" si="23"/>
        <v>-0.15002138507389728</v>
      </c>
      <c r="I71" s="26">
        <v>65189</v>
      </c>
      <c r="J71" s="27">
        <f t="shared" si="24"/>
        <v>-0.26371727393887368</v>
      </c>
      <c r="K71" s="24">
        <v>15653</v>
      </c>
      <c r="L71" s="25">
        <f t="shared" si="25"/>
        <v>-5.4256540390308694E-2</v>
      </c>
    </row>
    <row r="72" spans="2:17" ht="15" hidden="1" customHeight="1" outlineLevel="1" x14ac:dyDescent="0.25">
      <c r="B72" s="23" t="s">
        <v>43</v>
      </c>
      <c r="C72" s="24">
        <v>385582</v>
      </c>
      <c r="D72" s="25">
        <f t="shared" si="19"/>
        <v>-0.16162881209259039</v>
      </c>
      <c r="E72" s="26">
        <v>133792</v>
      </c>
      <c r="F72" s="27">
        <f t="shared" si="19"/>
        <v>-0.20482128210919204</v>
      </c>
      <c r="G72" s="24">
        <v>114778</v>
      </c>
      <c r="H72" s="25">
        <f t="shared" si="23"/>
        <v>-0.16227775669284439</v>
      </c>
      <c r="I72" s="26">
        <v>59118</v>
      </c>
      <c r="J72" s="27">
        <f t="shared" si="24"/>
        <v>-0.13854807215923992</v>
      </c>
      <c r="K72" s="24">
        <v>15172</v>
      </c>
      <c r="L72" s="25">
        <f t="shared" si="25"/>
        <v>-0.21611986566778607</v>
      </c>
    </row>
    <row r="73" spans="2:17" ht="15" hidden="1" customHeight="1" outlineLevel="1" x14ac:dyDescent="0.25">
      <c r="B73" s="23" t="s">
        <v>44</v>
      </c>
      <c r="C73" s="24">
        <v>380730</v>
      </c>
      <c r="D73" s="25">
        <f t="shared" si="19"/>
        <v>-7.081686992217151E-2</v>
      </c>
      <c r="E73" s="26">
        <v>136344</v>
      </c>
      <c r="F73" s="27">
        <f t="shared" si="19"/>
        <v>-7.3315616695325936E-2</v>
      </c>
      <c r="G73" s="24">
        <v>114748</v>
      </c>
      <c r="H73" s="25">
        <f t="shared" si="23"/>
        <v>-8.6466734071603102E-2</v>
      </c>
      <c r="I73" s="26">
        <v>57710</v>
      </c>
      <c r="J73" s="27">
        <f t="shared" si="24"/>
        <v>-0.12425263285683941</v>
      </c>
      <c r="K73" s="24">
        <v>13570</v>
      </c>
      <c r="L73" s="25">
        <f t="shared" si="25"/>
        <v>-0.20091861971499236</v>
      </c>
    </row>
    <row r="74" spans="2:17" collapsed="1" x14ac:dyDescent="0.25">
      <c r="B74" s="37">
        <v>2009</v>
      </c>
      <c r="C74" s="38">
        <v>4707782</v>
      </c>
      <c r="D74" s="39">
        <f t="shared" si="19"/>
        <v>-0.11045141390545221</v>
      </c>
      <c r="E74" s="38">
        <v>1649031</v>
      </c>
      <c r="F74" s="39">
        <f t="shared" si="19"/>
        <v>-0.12786598265284532</v>
      </c>
      <c r="G74" s="38">
        <v>1386601</v>
      </c>
      <c r="H74" s="39">
        <f t="shared" si="23"/>
        <v>-9.4211475926005761E-2</v>
      </c>
      <c r="I74" s="38">
        <v>770532</v>
      </c>
      <c r="J74" s="39">
        <f t="shared" si="24"/>
        <v>-0.16088823451900369</v>
      </c>
      <c r="K74" s="38">
        <v>154373</v>
      </c>
      <c r="L74" s="39">
        <f t="shared" si="25"/>
        <v>-0.22743196308640867</v>
      </c>
    </row>
    <row r="75" spans="2:17" ht="15" hidden="1" customHeight="1" outlineLevel="1" x14ac:dyDescent="0.25">
      <c r="B75" s="23" t="s">
        <v>33</v>
      </c>
      <c r="C75" s="24">
        <v>410203</v>
      </c>
      <c r="D75" s="25">
        <f t="shared" si="19"/>
        <v>-6.4181358592495297E-2</v>
      </c>
      <c r="E75" s="26">
        <v>141832</v>
      </c>
      <c r="F75" s="27">
        <f t="shared" si="19"/>
        <v>-5.1887107771702023E-2</v>
      </c>
      <c r="G75" s="24">
        <v>118469</v>
      </c>
      <c r="H75" s="25">
        <f t="shared" si="23"/>
        <v>-8.6831516795905506E-2</v>
      </c>
      <c r="I75" s="26">
        <v>69586</v>
      </c>
      <c r="J75" s="27">
        <f t="shared" si="24"/>
        <v>-0.11733218326652795</v>
      </c>
      <c r="K75" s="24">
        <v>16132</v>
      </c>
      <c r="L75" s="25">
        <f t="shared" si="25"/>
        <v>-4.5104770924588644E-2</v>
      </c>
    </row>
    <row r="76" spans="2:17" ht="15" hidden="1" customHeight="1" outlineLevel="1" x14ac:dyDescent="0.25">
      <c r="B76" s="23" t="s">
        <v>34</v>
      </c>
      <c r="C76" s="24">
        <v>431740</v>
      </c>
      <c r="D76" s="25">
        <f t="shared" si="19"/>
        <v>-5.6367888444473602E-2</v>
      </c>
      <c r="E76" s="26">
        <v>149092</v>
      </c>
      <c r="F76" s="27">
        <f t="shared" si="19"/>
        <v>-0.10064182993919502</v>
      </c>
      <c r="G76" s="24">
        <v>130980</v>
      </c>
      <c r="H76" s="25">
        <f t="shared" si="23"/>
        <v>-5.6934639034388335E-3</v>
      </c>
      <c r="I76" s="26">
        <v>68611</v>
      </c>
      <c r="J76" s="27">
        <f t="shared" si="24"/>
        <v>-9.9096614932114857E-2</v>
      </c>
      <c r="K76" s="24">
        <v>17843</v>
      </c>
      <c r="L76" s="25">
        <f t="shared" si="25"/>
        <v>-5.6375271034956875E-2</v>
      </c>
    </row>
    <row r="77" spans="2:17" ht="15" hidden="1" customHeight="1" outlineLevel="1" x14ac:dyDescent="0.25">
      <c r="B77" s="23" t="s">
        <v>35</v>
      </c>
      <c r="C77" s="24">
        <v>441857</v>
      </c>
      <c r="D77" s="25">
        <f t="shared" si="19"/>
        <v>-5.4131060229822059E-2</v>
      </c>
      <c r="E77" s="26">
        <v>160443</v>
      </c>
      <c r="F77" s="27">
        <f t="shared" si="19"/>
        <v>-6.0896591687299217E-2</v>
      </c>
      <c r="G77" s="24">
        <v>130594</v>
      </c>
      <c r="H77" s="25">
        <f t="shared" si="23"/>
        <v>-1.7691393498111996E-2</v>
      </c>
      <c r="I77" s="26">
        <v>66667</v>
      </c>
      <c r="J77" s="27">
        <f t="shared" si="24"/>
        <v>-0.15801106367930484</v>
      </c>
      <c r="K77" s="24">
        <v>18706</v>
      </c>
      <c r="L77" s="25">
        <f t="shared" si="25"/>
        <v>7.8404243053153522E-2</v>
      </c>
    </row>
    <row r="78" spans="2:17" ht="15" hidden="1" customHeight="1" outlineLevel="1" x14ac:dyDescent="0.25">
      <c r="B78" s="23" t="s">
        <v>36</v>
      </c>
      <c r="C78" s="24">
        <v>391359</v>
      </c>
      <c r="D78" s="25">
        <f t="shared" si="19"/>
        <v>-4.4741254951926934E-2</v>
      </c>
      <c r="E78" s="26">
        <v>137440</v>
      </c>
      <c r="F78" s="27">
        <f t="shared" si="19"/>
        <v>-3.4648423507266157E-2</v>
      </c>
      <c r="G78" s="24">
        <v>109237</v>
      </c>
      <c r="H78" s="25">
        <f t="shared" si="23"/>
        <v>-6.2497725701393669E-3</v>
      </c>
      <c r="I78" s="26">
        <v>70256</v>
      </c>
      <c r="J78" s="27">
        <f t="shared" si="24"/>
        <v>-0.13965221650746995</v>
      </c>
      <c r="K78" s="24">
        <v>15134</v>
      </c>
      <c r="L78" s="25">
        <f t="shared" si="25"/>
        <v>7.6004265908282909E-2</v>
      </c>
    </row>
    <row r="79" spans="2:17" ht="13.5" hidden="1" customHeight="1" outlineLevel="1" x14ac:dyDescent="0.25">
      <c r="B79" s="23" t="s">
        <v>37</v>
      </c>
      <c r="C79" s="24">
        <v>531765</v>
      </c>
      <c r="D79" s="25">
        <f t="shared" si="19"/>
        <v>6.0027393528467865E-3</v>
      </c>
      <c r="E79" s="26">
        <v>187998</v>
      </c>
      <c r="F79" s="27">
        <f t="shared" si="19"/>
        <v>1.26910936102822E-2</v>
      </c>
      <c r="G79" s="24">
        <v>145365</v>
      </c>
      <c r="H79" s="25">
        <f t="shared" si="23"/>
        <v>4.7388823241202305E-2</v>
      </c>
      <c r="I79" s="26">
        <v>107234</v>
      </c>
      <c r="J79" s="27">
        <f t="shared" si="24"/>
        <v>-6.2992057181304184E-2</v>
      </c>
      <c r="K79" s="24">
        <v>12308</v>
      </c>
      <c r="L79" s="25">
        <f t="shared" si="25"/>
        <v>0.23487508778970612</v>
      </c>
    </row>
    <row r="80" spans="2:17" ht="13.5" hidden="1" customHeight="1" outlineLevel="1" x14ac:dyDescent="0.25">
      <c r="B80" s="23" t="s">
        <v>38</v>
      </c>
      <c r="C80" s="24">
        <v>467525</v>
      </c>
      <c r="D80" s="25">
        <f t="shared" si="19"/>
        <v>2.8873029458640342E-3</v>
      </c>
      <c r="E80" s="26">
        <v>161273</v>
      </c>
      <c r="F80" s="27">
        <f t="shared" si="19"/>
        <v>5.9506359196352943E-3</v>
      </c>
      <c r="G80" s="24">
        <v>132846</v>
      </c>
      <c r="H80" s="25">
        <f t="shared" si="23"/>
        <v>6.1799638729478801E-2</v>
      </c>
      <c r="I80" s="26">
        <v>88464</v>
      </c>
      <c r="J80" s="27">
        <f t="shared" si="24"/>
        <v>-0.11488203629960181</v>
      </c>
      <c r="K80" s="24">
        <v>16337</v>
      </c>
      <c r="L80" s="25">
        <f t="shared" si="25"/>
        <v>0.13767409470752079</v>
      </c>
    </row>
    <row r="81" spans="2:14" ht="15" hidden="1" customHeight="1" outlineLevel="1" x14ac:dyDescent="0.25">
      <c r="B81" s="23" t="s">
        <v>39</v>
      </c>
      <c r="C81" s="24">
        <v>402431</v>
      </c>
      <c r="D81" s="25">
        <f t="shared" si="19"/>
        <v>-2.1998478673481037E-2</v>
      </c>
      <c r="E81" s="26">
        <v>146363</v>
      </c>
      <c r="F81" s="27">
        <f t="shared" si="19"/>
        <v>1.2850677480519934E-2</v>
      </c>
      <c r="G81" s="24">
        <v>120859</v>
      </c>
      <c r="H81" s="25">
        <f t="shared" si="23"/>
        <v>8.3237729896389778E-2</v>
      </c>
      <c r="I81" s="26">
        <v>73105</v>
      </c>
      <c r="J81" s="27">
        <f t="shared" si="24"/>
        <v>-0.11287876029948907</v>
      </c>
      <c r="K81" s="24">
        <v>15440</v>
      </c>
      <c r="L81" s="25">
        <f t="shared" si="25"/>
        <v>0.17227241667299364</v>
      </c>
    </row>
    <row r="82" spans="2:14" ht="15" hidden="1" customHeight="1" outlineLevel="1" x14ac:dyDescent="0.25">
      <c r="B82" s="23" t="s">
        <v>40</v>
      </c>
      <c r="C82" s="24">
        <v>413185</v>
      </c>
      <c r="D82" s="25">
        <f t="shared" si="19"/>
        <v>0.20972440587551566</v>
      </c>
      <c r="E82" s="26">
        <v>153505</v>
      </c>
      <c r="F82" s="27">
        <f t="shared" si="19"/>
        <v>0.32186036098098647</v>
      </c>
      <c r="G82" s="24">
        <v>113690</v>
      </c>
      <c r="H82" s="25">
        <f t="shared" si="23"/>
        <v>0.16663759222583652</v>
      </c>
      <c r="I82" s="26">
        <v>74412</v>
      </c>
      <c r="J82" s="27">
        <f t="shared" si="24"/>
        <v>0.20277369195209083</v>
      </c>
      <c r="K82" s="24">
        <v>17437</v>
      </c>
      <c r="L82" s="25">
        <f t="shared" si="25"/>
        <v>0.18409615645796551</v>
      </c>
    </row>
    <row r="83" spans="2:14" ht="15" hidden="1" customHeight="1" outlineLevel="1" x14ac:dyDescent="0.25">
      <c r="B83" s="23" t="s">
        <v>41</v>
      </c>
      <c r="C83" s="24">
        <v>424514</v>
      </c>
      <c r="D83" s="25">
        <f t="shared" si="19"/>
        <v>-3.1314106294082933E-2</v>
      </c>
      <c r="E83" s="26">
        <v>154022</v>
      </c>
      <c r="F83" s="27">
        <f t="shared" si="19"/>
        <v>-4.3288134119298549E-2</v>
      </c>
      <c r="G83" s="24">
        <v>118862</v>
      </c>
      <c r="H83" s="25">
        <f t="shared" si="23"/>
        <v>4.3509560514810364E-2</v>
      </c>
      <c r="I83" s="26">
        <v>76874</v>
      </c>
      <c r="J83" s="27">
        <f t="shared" si="24"/>
        <v>-4.4972296071756901E-2</v>
      </c>
      <c r="K83" s="24">
        <v>17593</v>
      </c>
      <c r="L83" s="25">
        <f t="shared" si="25"/>
        <v>0.13561838368190027</v>
      </c>
    </row>
    <row r="84" spans="2:14" ht="15" hidden="1" customHeight="1" outlineLevel="1" x14ac:dyDescent="0.25">
      <c r="B84" s="23" t="s">
        <v>42</v>
      </c>
      <c r="C84" s="24">
        <v>508083</v>
      </c>
      <c r="D84" s="25">
        <f t="shared" si="19"/>
        <v>3.8962924489140738E-2</v>
      </c>
      <c r="E84" s="26">
        <v>183447</v>
      </c>
      <c r="F84" s="27">
        <f t="shared" si="19"/>
        <v>5.2170621332828571E-2</v>
      </c>
      <c r="G84" s="24">
        <v>147299</v>
      </c>
      <c r="H84" s="25">
        <f t="shared" si="23"/>
        <v>6.5538668537822087E-2</v>
      </c>
      <c r="I84" s="26">
        <v>88538</v>
      </c>
      <c r="J84" s="27">
        <f t="shared" si="24"/>
        <v>0.10897066559783553</v>
      </c>
      <c r="K84" s="24">
        <v>16551</v>
      </c>
      <c r="L84" s="25">
        <f t="shared" si="25"/>
        <v>-0.12916973587288227</v>
      </c>
    </row>
    <row r="85" spans="2:14" ht="15" hidden="1" customHeight="1" outlineLevel="1" x14ac:dyDescent="0.25">
      <c r="B85" s="23" t="s">
        <v>43</v>
      </c>
      <c r="C85" s="24">
        <v>459918</v>
      </c>
      <c r="D85" s="25">
        <f t="shared" si="19"/>
        <v>8.5003986921011743E-2</v>
      </c>
      <c r="E85" s="26">
        <v>168254</v>
      </c>
      <c r="F85" s="27">
        <f t="shared" si="19"/>
        <v>0.11124026655923291</v>
      </c>
      <c r="G85" s="24">
        <v>137012</v>
      </c>
      <c r="H85" s="25">
        <f t="shared" si="23"/>
        <v>9.899735301195145E-2</v>
      </c>
      <c r="I85" s="26">
        <v>68626</v>
      </c>
      <c r="J85" s="27">
        <f t="shared" si="24"/>
        <v>6.2020732225855912E-3</v>
      </c>
      <c r="K85" s="24">
        <v>19355</v>
      </c>
      <c r="L85" s="25">
        <f t="shared" si="25"/>
        <v>0.27151491262646177</v>
      </c>
    </row>
    <row r="86" spans="2:14" ht="15" hidden="1" customHeight="1" outlineLevel="1" x14ac:dyDescent="0.25">
      <c r="B86" s="23" t="s">
        <v>44</v>
      </c>
      <c r="C86" s="24">
        <v>409747</v>
      </c>
      <c r="D86" s="25">
        <f t="shared" si="19"/>
        <v>6.4378104075888398E-3</v>
      </c>
      <c r="E86" s="26">
        <v>147131</v>
      </c>
      <c r="F86" s="27">
        <f t="shared" si="19"/>
        <v>6.0652060939252461E-3</v>
      </c>
      <c r="G86" s="24">
        <v>125609</v>
      </c>
      <c r="H86" s="25">
        <f t="shared" si="23"/>
        <v>3.8176708818910665E-2</v>
      </c>
      <c r="I86" s="26">
        <v>65898</v>
      </c>
      <c r="J86" s="27">
        <f t="shared" si="24"/>
        <v>-6.3481053695019218E-3</v>
      </c>
      <c r="K86" s="24">
        <v>16982</v>
      </c>
      <c r="L86" s="25">
        <f t="shared" si="25"/>
        <v>0.17060729303095057</v>
      </c>
    </row>
    <row r="87" spans="2:14" collapsed="1" x14ac:dyDescent="0.25">
      <c r="B87" s="37">
        <v>2008</v>
      </c>
      <c r="C87" s="38">
        <v>5292327</v>
      </c>
      <c r="D87" s="39">
        <f t="shared" si="19"/>
        <v>2.5655529758368267E-3</v>
      </c>
      <c r="E87" s="38">
        <v>1890800</v>
      </c>
      <c r="F87" s="39">
        <f t="shared" si="19"/>
        <v>1.2106957459176781E-2</v>
      </c>
      <c r="G87" s="38">
        <v>1530822</v>
      </c>
      <c r="H87" s="39">
        <f t="shared" si="23"/>
        <v>3.780039374562727E-2</v>
      </c>
      <c r="I87" s="38">
        <v>918271</v>
      </c>
      <c r="J87" s="39">
        <f t="shared" si="24"/>
        <v>-5.2693096088199387E-2</v>
      </c>
      <c r="K87" s="38">
        <v>199818</v>
      </c>
      <c r="L87" s="39">
        <f t="shared" si="25"/>
        <v>8.7948166498788449E-2</v>
      </c>
    </row>
    <row r="88" spans="2:14" ht="15" hidden="1" customHeight="1" outlineLevel="1" x14ac:dyDescent="0.25">
      <c r="B88" s="23" t="s">
        <v>33</v>
      </c>
      <c r="C88" s="24">
        <v>438336</v>
      </c>
      <c r="D88" s="25">
        <f t="shared" si="19"/>
        <v>-3.96487545817239E-2</v>
      </c>
      <c r="E88" s="26">
        <v>149594</v>
      </c>
      <c r="F88" s="27">
        <f t="shared" si="19"/>
        <v>-6.4154295616488111E-2</v>
      </c>
      <c r="G88" s="24">
        <v>129734</v>
      </c>
      <c r="H88" s="25">
        <f t="shared" si="23"/>
        <v>-2.2218537555960816E-2</v>
      </c>
      <c r="I88" s="26">
        <v>78836</v>
      </c>
      <c r="J88" s="27">
        <f t="shared" si="24"/>
        <v>3.436241258511874E-2</v>
      </c>
      <c r="K88" s="24">
        <v>16894</v>
      </c>
      <c r="L88" s="25">
        <f t="shared" si="25"/>
        <v>3.8623804147601692E-3</v>
      </c>
    </row>
    <row r="89" spans="2:14" ht="15" hidden="1" customHeight="1" outlineLevel="1" x14ac:dyDescent="0.25">
      <c r="B89" s="23" t="s">
        <v>34</v>
      </c>
      <c r="C89" s="24">
        <v>457530</v>
      </c>
      <c r="D89" s="25">
        <f t="shared" si="19"/>
        <v>5.778234000790694E-2</v>
      </c>
      <c r="E89" s="26">
        <v>165776</v>
      </c>
      <c r="F89" s="27">
        <f t="shared" si="19"/>
        <v>8.8654811001076972E-2</v>
      </c>
      <c r="G89" s="24">
        <v>131730</v>
      </c>
      <c r="H89" s="25">
        <f t="shared" si="23"/>
        <v>7.21000073247553E-2</v>
      </c>
      <c r="I89" s="26">
        <v>76158</v>
      </c>
      <c r="J89" s="27">
        <f t="shared" si="24"/>
        <v>3.5895482800364586E-2</v>
      </c>
      <c r="K89" s="24">
        <v>18909</v>
      </c>
      <c r="L89" s="25">
        <f t="shared" si="25"/>
        <v>4.5447006137004475E-2</v>
      </c>
    </row>
    <row r="90" spans="2:14" ht="15" hidden="1" customHeight="1" outlineLevel="1" x14ac:dyDescent="0.25">
      <c r="B90" s="23" t="s">
        <v>35</v>
      </c>
      <c r="C90" s="24">
        <v>467144</v>
      </c>
      <c r="D90" s="25">
        <f t="shared" si="19"/>
        <v>-4.2374670725582431E-2</v>
      </c>
      <c r="E90" s="26">
        <v>170847</v>
      </c>
      <c r="F90" s="27">
        <f t="shared" si="19"/>
        <v>-3.4004104918551881E-2</v>
      </c>
      <c r="G90" s="24">
        <v>132946</v>
      </c>
      <c r="H90" s="25">
        <f t="shared" si="23"/>
        <v>-8.5439511302505378E-2</v>
      </c>
      <c r="I90" s="26">
        <v>79178</v>
      </c>
      <c r="J90" s="27">
        <f t="shared" si="24"/>
        <v>1.6699137211244608E-3</v>
      </c>
      <c r="K90" s="24">
        <v>17346</v>
      </c>
      <c r="L90" s="25">
        <f t="shared" si="25"/>
        <v>0.10266353060835298</v>
      </c>
    </row>
    <row r="91" spans="2:14" ht="15" hidden="1" customHeight="1" outlineLevel="1" x14ac:dyDescent="0.25">
      <c r="B91" s="23" t="s">
        <v>36</v>
      </c>
      <c r="C91" s="24">
        <v>409689</v>
      </c>
      <c r="D91" s="25">
        <f t="shared" si="19"/>
        <v>-0.11690873113384459</v>
      </c>
      <c r="E91" s="26">
        <v>142373</v>
      </c>
      <c r="F91" s="27">
        <f t="shared" si="19"/>
        <v>-0.12996211195306773</v>
      </c>
      <c r="G91" s="24">
        <v>109924</v>
      </c>
      <c r="H91" s="25">
        <f t="shared" si="23"/>
        <v>-0.12626977187822908</v>
      </c>
      <c r="I91" s="26">
        <v>81660</v>
      </c>
      <c r="J91" s="27">
        <f t="shared" si="24"/>
        <v>-0.10450707314398511</v>
      </c>
      <c r="K91" s="24">
        <v>14065</v>
      </c>
      <c r="L91" s="25">
        <f t="shared" si="25"/>
        <v>-2.3467333194473361E-2</v>
      </c>
    </row>
    <row r="92" spans="2:14" ht="15" hidden="1" customHeight="1" outlineLevel="1" x14ac:dyDescent="0.25">
      <c r="B92" s="23" t="s">
        <v>37</v>
      </c>
      <c r="C92" s="24">
        <v>528592</v>
      </c>
      <c r="D92" s="25">
        <f t="shared" si="19"/>
        <v>-8.2683081957001248E-3</v>
      </c>
      <c r="E92" s="26">
        <v>185642</v>
      </c>
      <c r="F92" s="27">
        <f t="shared" si="19"/>
        <v>1.8695640244738909E-2</v>
      </c>
      <c r="G92" s="24">
        <v>138788</v>
      </c>
      <c r="H92" s="25">
        <f t="shared" si="23"/>
        <v>-3.8484720422881646E-2</v>
      </c>
      <c r="I92" s="26">
        <v>114443</v>
      </c>
      <c r="J92" s="27">
        <f t="shared" si="24"/>
        <v>1.3406653738189389E-2</v>
      </c>
      <c r="K92" s="24">
        <v>9967</v>
      </c>
      <c r="L92" s="25">
        <f t="shared" si="25"/>
        <v>-0.1125456326239872</v>
      </c>
    </row>
    <row r="93" spans="2:14" ht="15" hidden="1" customHeight="1" outlineLevel="1" x14ac:dyDescent="0.25">
      <c r="B93" s="23" t="s">
        <v>38</v>
      </c>
      <c r="C93" s="24">
        <v>466179</v>
      </c>
      <c r="D93" s="25">
        <f t="shared" si="19"/>
        <v>-4.1072023630761123E-2</v>
      </c>
      <c r="E93" s="26">
        <v>160319</v>
      </c>
      <c r="F93" s="27">
        <f t="shared" si="19"/>
        <v>-4.5686155457932975E-2</v>
      </c>
      <c r="G93" s="24">
        <v>125114</v>
      </c>
      <c r="H93" s="25">
        <f t="shared" si="23"/>
        <v>-2.0051067562698699E-2</v>
      </c>
      <c r="I93" s="26">
        <v>99946</v>
      </c>
      <c r="J93" s="27">
        <f t="shared" si="24"/>
        <v>-3.1343283582089598E-2</v>
      </c>
      <c r="K93" s="24">
        <v>14360</v>
      </c>
      <c r="L93" s="25">
        <f t="shared" si="25"/>
        <v>-2.6968423905678329E-2</v>
      </c>
    </row>
    <row r="94" spans="2:14" ht="15" hidden="1" customHeight="1" outlineLevel="1" thickBot="1" x14ac:dyDescent="0.3">
      <c r="B94" s="23" t="s">
        <v>39</v>
      </c>
      <c r="C94" s="24">
        <v>411483</v>
      </c>
      <c r="D94" s="25">
        <f t="shared" si="19"/>
        <v>-3.2075724679442752E-2</v>
      </c>
      <c r="E94" s="26">
        <v>144506</v>
      </c>
      <c r="F94" s="27">
        <f t="shared" si="19"/>
        <v>-4.3272732087763721E-2</v>
      </c>
      <c r="G94" s="24">
        <v>111572</v>
      </c>
      <c r="H94" s="25">
        <f t="shared" si="23"/>
        <v>-2.6031391308902307E-2</v>
      </c>
      <c r="I94" s="26">
        <v>82407</v>
      </c>
      <c r="J94" s="27">
        <f t="shared" si="24"/>
        <v>2.8737282316958934E-2</v>
      </c>
      <c r="K94" s="24">
        <v>13171</v>
      </c>
      <c r="L94" s="25">
        <f t="shared" si="25"/>
        <v>-0.1635867149298279</v>
      </c>
    </row>
    <row r="95" spans="2:14" ht="16.5" hidden="1" customHeight="1" outlineLevel="1" thickBot="1" x14ac:dyDescent="0.3">
      <c r="B95" s="23" t="s">
        <v>40</v>
      </c>
      <c r="C95" s="24">
        <v>341553</v>
      </c>
      <c r="D95" s="25">
        <f t="shared" si="19"/>
        <v>-9.2574880844212726E-2</v>
      </c>
      <c r="E95" s="26">
        <v>116128</v>
      </c>
      <c r="F95" s="27">
        <f t="shared" si="19"/>
        <v>-0.12235674662555363</v>
      </c>
      <c r="G95" s="24">
        <v>97451</v>
      </c>
      <c r="H95" s="25">
        <f t="shared" si="23"/>
        <v>-5.3726792511458066E-2</v>
      </c>
      <c r="I95" s="26">
        <v>61867</v>
      </c>
      <c r="J95" s="27">
        <f t="shared" si="24"/>
        <v>-0.10985295387183103</v>
      </c>
      <c r="K95" s="24">
        <v>14726</v>
      </c>
      <c r="L95" s="25">
        <f t="shared" si="25"/>
        <v>-1.6948003525184552E-3</v>
      </c>
      <c r="N95" s="40" t="s">
        <v>45</v>
      </c>
    </row>
    <row r="96" spans="2:14" ht="15" hidden="1" customHeight="1" outlineLevel="1" x14ac:dyDescent="0.25">
      <c r="B96" s="23" t="s">
        <v>41</v>
      </c>
      <c r="C96" s="24">
        <v>438237</v>
      </c>
      <c r="D96" s="25">
        <f t="shared" si="19"/>
        <v>-8.0464135463768294E-2</v>
      </c>
      <c r="E96" s="26">
        <v>160991</v>
      </c>
      <c r="F96" s="27">
        <f t="shared" si="19"/>
        <v>-7.4987646660001572E-2</v>
      </c>
      <c r="G96" s="24">
        <v>113906</v>
      </c>
      <c r="H96" s="25">
        <f t="shared" si="23"/>
        <v>-0.14106460150965594</v>
      </c>
      <c r="I96" s="26">
        <v>80494</v>
      </c>
      <c r="J96" s="27">
        <f t="shared" si="24"/>
        <v>-5.4646669876801335E-2</v>
      </c>
      <c r="K96" s="24">
        <v>15492</v>
      </c>
      <c r="L96" s="25">
        <f t="shared" si="25"/>
        <v>0.11863672467326158</v>
      </c>
    </row>
    <row r="97" spans="2:12" ht="15" hidden="1" customHeight="1" outlineLevel="1" x14ac:dyDescent="0.25">
      <c r="B97" s="23" t="s">
        <v>42</v>
      </c>
      <c r="C97" s="24">
        <v>489029</v>
      </c>
      <c r="D97" s="25">
        <f t="shared" si="19"/>
        <v>4.1072006403596983E-2</v>
      </c>
      <c r="E97" s="26">
        <v>174351</v>
      </c>
      <c r="F97" s="27">
        <f t="shared" si="19"/>
        <v>3.9356419412336363E-2</v>
      </c>
      <c r="G97" s="24">
        <v>138239</v>
      </c>
      <c r="H97" s="25">
        <f t="shared" si="23"/>
        <v>2.4425127646487743E-2</v>
      </c>
      <c r="I97" s="26">
        <v>79838</v>
      </c>
      <c r="J97" s="27">
        <f t="shared" si="24"/>
        <v>1.7446380099147341E-2</v>
      </c>
      <c r="K97" s="24">
        <v>19006</v>
      </c>
      <c r="L97" s="25">
        <f t="shared" si="25"/>
        <v>9.0481381605370448E-2</v>
      </c>
    </row>
    <row r="98" spans="2:12" ht="15" hidden="1" customHeight="1" outlineLevel="1" x14ac:dyDescent="0.25">
      <c r="B98" s="23" t="s">
        <v>43</v>
      </c>
      <c r="C98" s="24">
        <v>423886</v>
      </c>
      <c r="D98" s="25">
        <f t="shared" si="19"/>
        <v>5.3911999867177762E-3</v>
      </c>
      <c r="E98" s="26">
        <v>151411</v>
      </c>
      <c r="F98" s="27">
        <f t="shared" si="19"/>
        <v>4.4180569836478334E-3</v>
      </c>
      <c r="G98" s="24">
        <v>124670</v>
      </c>
      <c r="H98" s="25">
        <f t="shared" si="23"/>
        <v>4.8625188200758673E-2</v>
      </c>
      <c r="I98" s="26">
        <v>68203</v>
      </c>
      <c r="J98" s="27">
        <f t="shared" si="24"/>
        <v>-3.6667184564753708E-2</v>
      </c>
      <c r="K98" s="24">
        <v>15222</v>
      </c>
      <c r="L98" s="25">
        <f t="shared" si="25"/>
        <v>-2.9951567677797608E-2</v>
      </c>
    </row>
    <row r="99" spans="2:12" ht="15" hidden="1" customHeight="1" outlineLevel="1" x14ac:dyDescent="0.25">
      <c r="B99" s="23" t="s">
        <v>44</v>
      </c>
      <c r="C99" s="24">
        <v>407126</v>
      </c>
      <c r="D99" s="25">
        <f t="shared" si="19"/>
        <v>-3.4573850028218667E-2</v>
      </c>
      <c r="E99" s="26">
        <v>146244</v>
      </c>
      <c r="F99" s="27">
        <f t="shared" si="19"/>
        <v>-4.2078235124584085E-2</v>
      </c>
      <c r="G99" s="24">
        <v>120990</v>
      </c>
      <c r="H99" s="25">
        <f t="shared" si="23"/>
        <v>-6.7686901844745462E-2</v>
      </c>
      <c r="I99" s="26">
        <v>66319</v>
      </c>
      <c r="J99" s="27">
        <f t="shared" si="24"/>
        <v>-6.6302005635665573E-4</v>
      </c>
      <c r="K99" s="24">
        <v>14507</v>
      </c>
      <c r="L99" s="25">
        <f t="shared" si="25"/>
        <v>1.6893312771624869E-2</v>
      </c>
    </row>
    <row r="100" spans="2:12" collapsed="1" x14ac:dyDescent="0.25">
      <c r="B100" s="37">
        <v>2007</v>
      </c>
      <c r="C100" s="38">
        <v>5278784</v>
      </c>
      <c r="D100" s="39">
        <f t="shared" si="19"/>
        <v>-3.1595778619496917E-2</v>
      </c>
      <c r="E100" s="38">
        <v>1868182</v>
      </c>
      <c r="F100" s="39">
        <f t="shared" si="19"/>
        <v>-3.2741212548908383E-2</v>
      </c>
      <c r="G100" s="38">
        <v>1475064</v>
      </c>
      <c r="H100" s="39">
        <f t="shared" si="23"/>
        <v>-3.7480513904377344E-2</v>
      </c>
      <c r="I100" s="38">
        <v>969349</v>
      </c>
      <c r="J100" s="39">
        <f t="shared" si="24"/>
        <v>-1.7351839799851221E-2</v>
      </c>
      <c r="K100" s="38">
        <v>183665</v>
      </c>
      <c r="L100" s="39">
        <f t="shared" si="25"/>
        <v>4.8803707330951074E-3</v>
      </c>
    </row>
    <row r="101" spans="2:12" ht="15" hidden="1" customHeight="1" outlineLevel="1" x14ac:dyDescent="0.25">
      <c r="B101" s="23" t="s">
        <v>33</v>
      </c>
      <c r="C101" s="24">
        <v>456433</v>
      </c>
      <c r="D101" s="24"/>
      <c r="E101" s="26">
        <v>159849</v>
      </c>
      <c r="F101" s="27"/>
      <c r="G101" s="24">
        <v>132682</v>
      </c>
      <c r="H101" s="24"/>
      <c r="I101" s="26">
        <v>76217</v>
      </c>
      <c r="J101" s="27"/>
      <c r="K101" s="24">
        <v>16829</v>
      </c>
      <c r="L101" s="24"/>
    </row>
    <row r="102" spans="2:12" ht="15" hidden="1" customHeight="1" outlineLevel="1" x14ac:dyDescent="0.25">
      <c r="B102" s="23" t="s">
        <v>34</v>
      </c>
      <c r="C102" s="24">
        <v>432537</v>
      </c>
      <c r="D102" s="24"/>
      <c r="E102" s="26">
        <v>152276</v>
      </c>
      <c r="F102" s="27"/>
      <c r="G102" s="24">
        <v>122871</v>
      </c>
      <c r="H102" s="24"/>
      <c r="I102" s="26">
        <v>73519</v>
      </c>
      <c r="J102" s="27"/>
      <c r="K102" s="24">
        <v>18087</v>
      </c>
      <c r="L102" s="24"/>
    </row>
    <row r="103" spans="2:12" ht="15" hidden="1" customHeight="1" outlineLevel="1" x14ac:dyDescent="0.25">
      <c r="B103" s="23" t="s">
        <v>35</v>
      </c>
      <c r="C103" s="24">
        <v>487815</v>
      </c>
      <c r="D103" s="24"/>
      <c r="E103" s="26">
        <v>176861</v>
      </c>
      <c r="F103" s="27"/>
      <c r="G103" s="24">
        <v>145366</v>
      </c>
      <c r="H103" s="24"/>
      <c r="I103" s="26">
        <v>79046</v>
      </c>
      <c r="J103" s="27"/>
      <c r="K103" s="24">
        <v>15731</v>
      </c>
      <c r="L103" s="24"/>
    </row>
    <row r="104" spans="2:12" ht="15" hidden="1" customHeight="1" outlineLevel="1" x14ac:dyDescent="0.25">
      <c r="B104" s="23" t="s">
        <v>36</v>
      </c>
      <c r="C104" s="24">
        <v>463926</v>
      </c>
      <c r="D104" s="24"/>
      <c r="E104" s="26">
        <v>163640</v>
      </c>
      <c r="F104" s="27"/>
      <c r="G104" s="24">
        <v>125810</v>
      </c>
      <c r="H104" s="24"/>
      <c r="I104" s="26">
        <v>91190</v>
      </c>
      <c r="J104" s="27"/>
      <c r="K104" s="24">
        <v>14403</v>
      </c>
      <c r="L104" s="24"/>
    </row>
    <row r="105" spans="2:12" ht="15" hidden="1" customHeight="1" outlineLevel="1" x14ac:dyDescent="0.25">
      <c r="B105" s="23" t="s">
        <v>37</v>
      </c>
      <c r="C105" s="24">
        <v>532999</v>
      </c>
      <c r="D105" s="24"/>
      <c r="E105" s="26">
        <v>182235</v>
      </c>
      <c r="F105" s="27"/>
      <c r="G105" s="24">
        <v>144343</v>
      </c>
      <c r="H105" s="24"/>
      <c r="I105" s="26">
        <v>112929</v>
      </c>
      <c r="J105" s="27"/>
      <c r="K105" s="24">
        <v>11231</v>
      </c>
      <c r="L105" s="24"/>
    </row>
    <row r="106" spans="2:12" ht="15" hidden="1" customHeight="1" outlineLevel="1" x14ac:dyDescent="0.25">
      <c r="B106" s="23" t="s">
        <v>38</v>
      </c>
      <c r="C106" s="24">
        <v>486146</v>
      </c>
      <c r="D106" s="24"/>
      <c r="E106" s="26">
        <v>167994</v>
      </c>
      <c r="F106" s="27"/>
      <c r="G106" s="24">
        <v>127674</v>
      </c>
      <c r="H106" s="24"/>
      <c r="I106" s="26">
        <v>103180</v>
      </c>
      <c r="J106" s="27"/>
      <c r="K106" s="24">
        <v>14758</v>
      </c>
      <c r="L106" s="24"/>
    </row>
    <row r="107" spans="2:12" ht="15" hidden="1" customHeight="1" outlineLevel="1" x14ac:dyDescent="0.25">
      <c r="B107" s="23" t="s">
        <v>39</v>
      </c>
      <c r="C107" s="24">
        <v>425119</v>
      </c>
      <c r="D107" s="24"/>
      <c r="E107" s="26">
        <v>151042</v>
      </c>
      <c r="F107" s="27"/>
      <c r="G107" s="24">
        <v>114554</v>
      </c>
      <c r="H107" s="24"/>
      <c r="I107" s="26">
        <v>80105</v>
      </c>
      <c r="J107" s="27"/>
      <c r="K107" s="24">
        <v>15747</v>
      </c>
      <c r="L107" s="24"/>
    </row>
    <row r="108" spans="2:12" ht="15" hidden="1" customHeight="1" outlineLevel="1" x14ac:dyDescent="0.25">
      <c r="B108" s="23" t="s">
        <v>40</v>
      </c>
      <c r="C108" s="24">
        <v>376398</v>
      </c>
      <c r="D108" s="24"/>
      <c r="E108" s="26">
        <v>132318</v>
      </c>
      <c r="F108" s="27"/>
      <c r="G108" s="24">
        <v>102984</v>
      </c>
      <c r="H108" s="24"/>
      <c r="I108" s="26">
        <v>69502</v>
      </c>
      <c r="J108" s="27"/>
      <c r="K108" s="24">
        <v>14751</v>
      </c>
      <c r="L108" s="24"/>
    </row>
    <row r="109" spans="2:12" ht="15" hidden="1" customHeight="1" outlineLevel="1" x14ac:dyDescent="0.25">
      <c r="B109" s="23" t="s">
        <v>41</v>
      </c>
      <c r="C109" s="24">
        <v>476585</v>
      </c>
      <c r="D109" s="24"/>
      <c r="E109" s="26">
        <v>174042</v>
      </c>
      <c r="F109" s="27"/>
      <c r="G109" s="24">
        <v>132613</v>
      </c>
      <c r="H109" s="24"/>
      <c r="I109" s="26">
        <v>85147</v>
      </c>
      <c r="J109" s="27"/>
      <c r="K109" s="24">
        <v>13849</v>
      </c>
      <c r="L109" s="24"/>
    </row>
    <row r="110" spans="2:12" ht="15" hidden="1" customHeight="1" outlineLevel="1" x14ac:dyDescent="0.25">
      <c r="B110" s="23" t="s">
        <v>42</v>
      </c>
      <c r="C110" s="24">
        <v>469736</v>
      </c>
      <c r="D110" s="24"/>
      <c r="E110" s="26">
        <v>167749</v>
      </c>
      <c r="F110" s="27"/>
      <c r="G110" s="24">
        <v>134943</v>
      </c>
      <c r="H110" s="24"/>
      <c r="I110" s="26">
        <v>78469</v>
      </c>
      <c r="J110" s="27"/>
      <c r="K110" s="24">
        <v>17429</v>
      </c>
      <c r="L110" s="24"/>
    </row>
    <row r="111" spans="2:12" ht="15" hidden="1" customHeight="1" outlineLevel="1" x14ac:dyDescent="0.25">
      <c r="B111" s="23" t="s">
        <v>43</v>
      </c>
      <c r="C111" s="24">
        <v>421613</v>
      </c>
      <c r="D111" s="24"/>
      <c r="E111" s="26">
        <v>150745</v>
      </c>
      <c r="F111" s="27"/>
      <c r="G111" s="24">
        <v>118889</v>
      </c>
      <c r="H111" s="24"/>
      <c r="I111" s="26">
        <v>70799</v>
      </c>
      <c r="J111" s="27"/>
      <c r="K111" s="24">
        <v>15692</v>
      </c>
      <c r="L111" s="24"/>
    </row>
    <row r="112" spans="2:12" ht="15" hidden="1" customHeight="1" outlineLevel="1" x14ac:dyDescent="0.25">
      <c r="B112" s="23" t="s">
        <v>44</v>
      </c>
      <c r="C112" s="24">
        <v>421706</v>
      </c>
      <c r="D112" s="24"/>
      <c r="E112" s="26">
        <v>152668</v>
      </c>
      <c r="F112" s="27"/>
      <c r="G112" s="24">
        <v>129774</v>
      </c>
      <c r="H112" s="24"/>
      <c r="I112" s="26">
        <v>66363</v>
      </c>
      <c r="J112" s="27"/>
      <c r="K112" s="24">
        <v>14266</v>
      </c>
      <c r="L112" s="24"/>
    </row>
    <row r="113" spans="2:12" collapsed="1" x14ac:dyDescent="0.25">
      <c r="B113" s="37">
        <v>2006</v>
      </c>
      <c r="C113" s="38">
        <v>5451013</v>
      </c>
      <c r="D113" s="38"/>
      <c r="E113" s="38">
        <v>1931419</v>
      </c>
      <c r="F113" s="39"/>
      <c r="G113" s="38">
        <v>1532503</v>
      </c>
      <c r="H113" s="38"/>
      <c r="I113" s="38">
        <v>986466</v>
      </c>
      <c r="J113" s="39"/>
      <c r="K113" s="38">
        <v>182773</v>
      </c>
      <c r="L113" s="38"/>
    </row>
    <row r="114" spans="2:12" ht="15" customHeight="1" x14ac:dyDescent="0.25">
      <c r="B114" s="41" t="s">
        <v>46</v>
      </c>
      <c r="C114" s="41"/>
      <c r="D114" s="41"/>
      <c r="E114" s="41"/>
      <c r="F114" s="41"/>
      <c r="G114" s="41"/>
      <c r="H114" s="41"/>
      <c r="I114" s="42"/>
      <c r="J114" s="42"/>
      <c r="K114" s="42"/>
      <c r="L114" s="42"/>
    </row>
  </sheetData>
  <mergeCells count="7">
    <mergeCell ref="B114:H114"/>
    <mergeCell ref="B5:L5"/>
    <mergeCell ref="C6:D6"/>
    <mergeCell ref="E6:F6"/>
    <mergeCell ref="G6:H6"/>
    <mergeCell ref="I6:J6"/>
    <mergeCell ref="K6:L6"/>
  </mergeCells>
  <hyperlinks>
    <hyperlink ref="N95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>
    <tabColor rgb="FF000099"/>
    <pageSetUpPr autoPageBreaks="0" fitToPage="1"/>
  </sheetPr>
  <dimension ref="B1:L50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152" customWidth="1"/>
    <col min="2" max="2" width="23.7109375" style="152" customWidth="1"/>
    <col min="3" max="5" width="11.7109375" style="152" customWidth="1"/>
    <col min="6" max="6" width="11.42578125" style="152"/>
    <col min="7" max="7" width="23.7109375" style="152" customWidth="1"/>
    <col min="8" max="10" width="11.7109375" style="152" customWidth="1"/>
    <col min="11" max="11" width="10.7109375" style="152" customWidth="1"/>
    <col min="12" max="253" width="11.42578125" style="152"/>
    <col min="254" max="254" width="36.7109375" style="152" customWidth="1"/>
    <col min="255" max="255" width="12.7109375" style="152" customWidth="1"/>
    <col min="256" max="256" width="10.7109375" style="152" customWidth="1"/>
    <col min="257" max="257" width="12.7109375" style="152" customWidth="1"/>
    <col min="258" max="259" width="10.7109375" style="152" customWidth="1"/>
    <col min="260" max="266" width="11.42578125" style="152"/>
    <col min="267" max="267" width="13.28515625" style="152" customWidth="1"/>
    <col min="268" max="509" width="11.42578125" style="152"/>
    <col min="510" max="510" width="36.7109375" style="152" customWidth="1"/>
    <col min="511" max="511" width="12.7109375" style="152" customWidth="1"/>
    <col min="512" max="512" width="10.7109375" style="152" customWidth="1"/>
    <col min="513" max="513" width="12.7109375" style="152" customWidth="1"/>
    <col min="514" max="515" width="10.7109375" style="152" customWidth="1"/>
    <col min="516" max="522" width="11.42578125" style="152"/>
    <col min="523" max="523" width="13.28515625" style="152" customWidth="1"/>
    <col min="524" max="765" width="11.42578125" style="152"/>
    <col min="766" max="766" width="36.7109375" style="152" customWidth="1"/>
    <col min="767" max="767" width="12.7109375" style="152" customWidth="1"/>
    <col min="768" max="768" width="10.7109375" style="152" customWidth="1"/>
    <col min="769" max="769" width="12.7109375" style="152" customWidth="1"/>
    <col min="770" max="771" width="10.7109375" style="152" customWidth="1"/>
    <col min="772" max="778" width="11.42578125" style="152"/>
    <col min="779" max="779" width="13.28515625" style="152" customWidth="1"/>
    <col min="780" max="1021" width="11.42578125" style="152"/>
    <col min="1022" max="1022" width="36.7109375" style="152" customWidth="1"/>
    <col min="1023" max="1023" width="12.7109375" style="152" customWidth="1"/>
    <col min="1024" max="1024" width="10.7109375" style="152" customWidth="1"/>
    <col min="1025" max="1025" width="12.7109375" style="152" customWidth="1"/>
    <col min="1026" max="1027" width="10.7109375" style="152" customWidth="1"/>
    <col min="1028" max="1034" width="11.42578125" style="152"/>
    <col min="1035" max="1035" width="13.28515625" style="152" customWidth="1"/>
    <col min="1036" max="1277" width="11.42578125" style="152"/>
    <col min="1278" max="1278" width="36.7109375" style="152" customWidth="1"/>
    <col min="1279" max="1279" width="12.7109375" style="152" customWidth="1"/>
    <col min="1280" max="1280" width="10.7109375" style="152" customWidth="1"/>
    <col min="1281" max="1281" width="12.7109375" style="152" customWidth="1"/>
    <col min="1282" max="1283" width="10.7109375" style="152" customWidth="1"/>
    <col min="1284" max="1290" width="11.42578125" style="152"/>
    <col min="1291" max="1291" width="13.28515625" style="152" customWidth="1"/>
    <col min="1292" max="1533" width="11.42578125" style="152"/>
    <col min="1534" max="1534" width="36.7109375" style="152" customWidth="1"/>
    <col min="1535" max="1535" width="12.7109375" style="152" customWidth="1"/>
    <col min="1536" max="1536" width="10.7109375" style="152" customWidth="1"/>
    <col min="1537" max="1537" width="12.7109375" style="152" customWidth="1"/>
    <col min="1538" max="1539" width="10.7109375" style="152" customWidth="1"/>
    <col min="1540" max="1546" width="11.42578125" style="152"/>
    <col min="1547" max="1547" width="13.28515625" style="152" customWidth="1"/>
    <col min="1548" max="1789" width="11.42578125" style="152"/>
    <col min="1790" max="1790" width="36.7109375" style="152" customWidth="1"/>
    <col min="1791" max="1791" width="12.7109375" style="152" customWidth="1"/>
    <col min="1792" max="1792" width="10.7109375" style="152" customWidth="1"/>
    <col min="1793" max="1793" width="12.7109375" style="152" customWidth="1"/>
    <col min="1794" max="1795" width="10.7109375" style="152" customWidth="1"/>
    <col min="1796" max="1802" width="11.42578125" style="152"/>
    <col min="1803" max="1803" width="13.28515625" style="152" customWidth="1"/>
    <col min="1804" max="2045" width="11.42578125" style="152"/>
    <col min="2046" max="2046" width="36.7109375" style="152" customWidth="1"/>
    <col min="2047" max="2047" width="12.7109375" style="152" customWidth="1"/>
    <col min="2048" max="2048" width="10.7109375" style="152" customWidth="1"/>
    <col min="2049" max="2049" width="12.7109375" style="152" customWidth="1"/>
    <col min="2050" max="2051" width="10.7109375" style="152" customWidth="1"/>
    <col min="2052" max="2058" width="11.42578125" style="152"/>
    <col min="2059" max="2059" width="13.28515625" style="152" customWidth="1"/>
    <col min="2060" max="2301" width="11.42578125" style="152"/>
    <col min="2302" max="2302" width="36.7109375" style="152" customWidth="1"/>
    <col min="2303" max="2303" width="12.7109375" style="152" customWidth="1"/>
    <col min="2304" max="2304" width="10.7109375" style="152" customWidth="1"/>
    <col min="2305" max="2305" width="12.7109375" style="152" customWidth="1"/>
    <col min="2306" max="2307" width="10.7109375" style="152" customWidth="1"/>
    <col min="2308" max="2314" width="11.42578125" style="152"/>
    <col min="2315" max="2315" width="13.28515625" style="152" customWidth="1"/>
    <col min="2316" max="2557" width="11.42578125" style="152"/>
    <col min="2558" max="2558" width="36.7109375" style="152" customWidth="1"/>
    <col min="2559" max="2559" width="12.7109375" style="152" customWidth="1"/>
    <col min="2560" max="2560" width="10.7109375" style="152" customWidth="1"/>
    <col min="2561" max="2561" width="12.7109375" style="152" customWidth="1"/>
    <col min="2562" max="2563" width="10.7109375" style="152" customWidth="1"/>
    <col min="2564" max="2570" width="11.42578125" style="152"/>
    <col min="2571" max="2571" width="13.28515625" style="152" customWidth="1"/>
    <col min="2572" max="2813" width="11.42578125" style="152"/>
    <col min="2814" max="2814" width="36.7109375" style="152" customWidth="1"/>
    <col min="2815" max="2815" width="12.7109375" style="152" customWidth="1"/>
    <col min="2816" max="2816" width="10.7109375" style="152" customWidth="1"/>
    <col min="2817" max="2817" width="12.7109375" style="152" customWidth="1"/>
    <col min="2818" max="2819" width="10.7109375" style="152" customWidth="1"/>
    <col min="2820" max="2826" width="11.42578125" style="152"/>
    <col min="2827" max="2827" width="13.28515625" style="152" customWidth="1"/>
    <col min="2828" max="3069" width="11.42578125" style="152"/>
    <col min="3070" max="3070" width="36.7109375" style="152" customWidth="1"/>
    <col min="3071" max="3071" width="12.7109375" style="152" customWidth="1"/>
    <col min="3072" max="3072" width="10.7109375" style="152" customWidth="1"/>
    <col min="3073" max="3073" width="12.7109375" style="152" customWidth="1"/>
    <col min="3074" max="3075" width="10.7109375" style="152" customWidth="1"/>
    <col min="3076" max="3082" width="11.42578125" style="152"/>
    <col min="3083" max="3083" width="13.28515625" style="152" customWidth="1"/>
    <col min="3084" max="3325" width="11.42578125" style="152"/>
    <col min="3326" max="3326" width="36.7109375" style="152" customWidth="1"/>
    <col min="3327" max="3327" width="12.7109375" style="152" customWidth="1"/>
    <col min="3328" max="3328" width="10.7109375" style="152" customWidth="1"/>
    <col min="3329" max="3329" width="12.7109375" style="152" customWidth="1"/>
    <col min="3330" max="3331" width="10.7109375" style="152" customWidth="1"/>
    <col min="3332" max="3338" width="11.42578125" style="152"/>
    <col min="3339" max="3339" width="13.28515625" style="152" customWidth="1"/>
    <col min="3340" max="3581" width="11.42578125" style="152"/>
    <col min="3582" max="3582" width="36.7109375" style="152" customWidth="1"/>
    <col min="3583" max="3583" width="12.7109375" style="152" customWidth="1"/>
    <col min="3584" max="3584" width="10.7109375" style="152" customWidth="1"/>
    <col min="3585" max="3585" width="12.7109375" style="152" customWidth="1"/>
    <col min="3586" max="3587" width="10.7109375" style="152" customWidth="1"/>
    <col min="3588" max="3594" width="11.42578125" style="152"/>
    <col min="3595" max="3595" width="13.28515625" style="152" customWidth="1"/>
    <col min="3596" max="3837" width="11.42578125" style="152"/>
    <col min="3838" max="3838" width="36.7109375" style="152" customWidth="1"/>
    <col min="3839" max="3839" width="12.7109375" style="152" customWidth="1"/>
    <col min="3840" max="3840" width="10.7109375" style="152" customWidth="1"/>
    <col min="3841" max="3841" width="12.7109375" style="152" customWidth="1"/>
    <col min="3842" max="3843" width="10.7109375" style="152" customWidth="1"/>
    <col min="3844" max="3850" width="11.42578125" style="152"/>
    <col min="3851" max="3851" width="13.28515625" style="152" customWidth="1"/>
    <col min="3852" max="4093" width="11.42578125" style="152"/>
    <col min="4094" max="4094" width="36.7109375" style="152" customWidth="1"/>
    <col min="4095" max="4095" width="12.7109375" style="152" customWidth="1"/>
    <col min="4096" max="4096" width="10.7109375" style="152" customWidth="1"/>
    <col min="4097" max="4097" width="12.7109375" style="152" customWidth="1"/>
    <col min="4098" max="4099" width="10.7109375" style="152" customWidth="1"/>
    <col min="4100" max="4106" width="11.42578125" style="152"/>
    <col min="4107" max="4107" width="13.28515625" style="152" customWidth="1"/>
    <col min="4108" max="4349" width="11.42578125" style="152"/>
    <col min="4350" max="4350" width="36.7109375" style="152" customWidth="1"/>
    <col min="4351" max="4351" width="12.7109375" style="152" customWidth="1"/>
    <col min="4352" max="4352" width="10.7109375" style="152" customWidth="1"/>
    <col min="4353" max="4353" width="12.7109375" style="152" customWidth="1"/>
    <col min="4354" max="4355" width="10.7109375" style="152" customWidth="1"/>
    <col min="4356" max="4362" width="11.42578125" style="152"/>
    <col min="4363" max="4363" width="13.28515625" style="152" customWidth="1"/>
    <col min="4364" max="4605" width="11.42578125" style="152"/>
    <col min="4606" max="4606" width="36.7109375" style="152" customWidth="1"/>
    <col min="4607" max="4607" width="12.7109375" style="152" customWidth="1"/>
    <col min="4608" max="4608" width="10.7109375" style="152" customWidth="1"/>
    <col min="4609" max="4609" width="12.7109375" style="152" customWidth="1"/>
    <col min="4610" max="4611" width="10.7109375" style="152" customWidth="1"/>
    <col min="4612" max="4618" width="11.42578125" style="152"/>
    <col min="4619" max="4619" width="13.28515625" style="152" customWidth="1"/>
    <col min="4620" max="4861" width="11.42578125" style="152"/>
    <col min="4862" max="4862" width="36.7109375" style="152" customWidth="1"/>
    <col min="4863" max="4863" width="12.7109375" style="152" customWidth="1"/>
    <col min="4864" max="4864" width="10.7109375" style="152" customWidth="1"/>
    <col min="4865" max="4865" width="12.7109375" style="152" customWidth="1"/>
    <col min="4866" max="4867" width="10.7109375" style="152" customWidth="1"/>
    <col min="4868" max="4874" width="11.42578125" style="152"/>
    <col min="4875" max="4875" width="13.28515625" style="152" customWidth="1"/>
    <col min="4876" max="5117" width="11.42578125" style="152"/>
    <col min="5118" max="5118" width="36.7109375" style="152" customWidth="1"/>
    <col min="5119" max="5119" width="12.7109375" style="152" customWidth="1"/>
    <col min="5120" max="5120" width="10.7109375" style="152" customWidth="1"/>
    <col min="5121" max="5121" width="12.7109375" style="152" customWidth="1"/>
    <col min="5122" max="5123" width="10.7109375" style="152" customWidth="1"/>
    <col min="5124" max="5130" width="11.42578125" style="152"/>
    <col min="5131" max="5131" width="13.28515625" style="152" customWidth="1"/>
    <col min="5132" max="5373" width="11.42578125" style="152"/>
    <col min="5374" max="5374" width="36.7109375" style="152" customWidth="1"/>
    <col min="5375" max="5375" width="12.7109375" style="152" customWidth="1"/>
    <col min="5376" max="5376" width="10.7109375" style="152" customWidth="1"/>
    <col min="5377" max="5377" width="12.7109375" style="152" customWidth="1"/>
    <col min="5378" max="5379" width="10.7109375" style="152" customWidth="1"/>
    <col min="5380" max="5386" width="11.42578125" style="152"/>
    <col min="5387" max="5387" width="13.28515625" style="152" customWidth="1"/>
    <col min="5388" max="5629" width="11.42578125" style="152"/>
    <col min="5630" max="5630" width="36.7109375" style="152" customWidth="1"/>
    <col min="5631" max="5631" width="12.7109375" style="152" customWidth="1"/>
    <col min="5632" max="5632" width="10.7109375" style="152" customWidth="1"/>
    <col min="5633" max="5633" width="12.7109375" style="152" customWidth="1"/>
    <col min="5634" max="5635" width="10.7109375" style="152" customWidth="1"/>
    <col min="5636" max="5642" width="11.42578125" style="152"/>
    <col min="5643" max="5643" width="13.28515625" style="152" customWidth="1"/>
    <col min="5644" max="5885" width="11.42578125" style="152"/>
    <col min="5886" max="5886" width="36.7109375" style="152" customWidth="1"/>
    <col min="5887" max="5887" width="12.7109375" style="152" customWidth="1"/>
    <col min="5888" max="5888" width="10.7109375" style="152" customWidth="1"/>
    <col min="5889" max="5889" width="12.7109375" style="152" customWidth="1"/>
    <col min="5890" max="5891" width="10.7109375" style="152" customWidth="1"/>
    <col min="5892" max="5898" width="11.42578125" style="152"/>
    <col min="5899" max="5899" width="13.28515625" style="152" customWidth="1"/>
    <col min="5900" max="6141" width="11.42578125" style="152"/>
    <col min="6142" max="6142" width="36.7109375" style="152" customWidth="1"/>
    <col min="6143" max="6143" width="12.7109375" style="152" customWidth="1"/>
    <col min="6144" max="6144" width="10.7109375" style="152" customWidth="1"/>
    <col min="6145" max="6145" width="12.7109375" style="152" customWidth="1"/>
    <col min="6146" max="6147" width="10.7109375" style="152" customWidth="1"/>
    <col min="6148" max="6154" width="11.42578125" style="152"/>
    <col min="6155" max="6155" width="13.28515625" style="152" customWidth="1"/>
    <col min="6156" max="6397" width="11.42578125" style="152"/>
    <col min="6398" max="6398" width="36.7109375" style="152" customWidth="1"/>
    <col min="6399" max="6399" width="12.7109375" style="152" customWidth="1"/>
    <col min="6400" max="6400" width="10.7109375" style="152" customWidth="1"/>
    <col min="6401" max="6401" width="12.7109375" style="152" customWidth="1"/>
    <col min="6402" max="6403" width="10.7109375" style="152" customWidth="1"/>
    <col min="6404" max="6410" width="11.42578125" style="152"/>
    <col min="6411" max="6411" width="13.28515625" style="152" customWidth="1"/>
    <col min="6412" max="6653" width="11.42578125" style="152"/>
    <col min="6654" max="6654" width="36.7109375" style="152" customWidth="1"/>
    <col min="6655" max="6655" width="12.7109375" style="152" customWidth="1"/>
    <col min="6656" max="6656" width="10.7109375" style="152" customWidth="1"/>
    <col min="6657" max="6657" width="12.7109375" style="152" customWidth="1"/>
    <col min="6658" max="6659" width="10.7109375" style="152" customWidth="1"/>
    <col min="6660" max="6666" width="11.42578125" style="152"/>
    <col min="6667" max="6667" width="13.28515625" style="152" customWidth="1"/>
    <col min="6668" max="6909" width="11.42578125" style="152"/>
    <col min="6910" max="6910" width="36.7109375" style="152" customWidth="1"/>
    <col min="6911" max="6911" width="12.7109375" style="152" customWidth="1"/>
    <col min="6912" max="6912" width="10.7109375" style="152" customWidth="1"/>
    <col min="6913" max="6913" width="12.7109375" style="152" customWidth="1"/>
    <col min="6914" max="6915" width="10.7109375" style="152" customWidth="1"/>
    <col min="6916" max="6922" width="11.42578125" style="152"/>
    <col min="6923" max="6923" width="13.28515625" style="152" customWidth="1"/>
    <col min="6924" max="7165" width="11.42578125" style="152"/>
    <col min="7166" max="7166" width="36.7109375" style="152" customWidth="1"/>
    <col min="7167" max="7167" width="12.7109375" style="152" customWidth="1"/>
    <col min="7168" max="7168" width="10.7109375" style="152" customWidth="1"/>
    <col min="7169" max="7169" width="12.7109375" style="152" customWidth="1"/>
    <col min="7170" max="7171" width="10.7109375" style="152" customWidth="1"/>
    <col min="7172" max="7178" width="11.42578125" style="152"/>
    <col min="7179" max="7179" width="13.28515625" style="152" customWidth="1"/>
    <col min="7180" max="7421" width="11.42578125" style="152"/>
    <col min="7422" max="7422" width="36.7109375" style="152" customWidth="1"/>
    <col min="7423" max="7423" width="12.7109375" style="152" customWidth="1"/>
    <col min="7424" max="7424" width="10.7109375" style="152" customWidth="1"/>
    <col min="7425" max="7425" width="12.7109375" style="152" customWidth="1"/>
    <col min="7426" max="7427" width="10.7109375" style="152" customWidth="1"/>
    <col min="7428" max="7434" width="11.42578125" style="152"/>
    <col min="7435" max="7435" width="13.28515625" style="152" customWidth="1"/>
    <col min="7436" max="7677" width="11.42578125" style="152"/>
    <col min="7678" max="7678" width="36.7109375" style="152" customWidth="1"/>
    <col min="7679" max="7679" width="12.7109375" style="152" customWidth="1"/>
    <col min="7680" max="7680" width="10.7109375" style="152" customWidth="1"/>
    <col min="7681" max="7681" width="12.7109375" style="152" customWidth="1"/>
    <col min="7682" max="7683" width="10.7109375" style="152" customWidth="1"/>
    <col min="7684" max="7690" width="11.42578125" style="152"/>
    <col min="7691" max="7691" width="13.28515625" style="152" customWidth="1"/>
    <col min="7692" max="7933" width="11.42578125" style="152"/>
    <col min="7934" max="7934" width="36.7109375" style="152" customWidth="1"/>
    <col min="7935" max="7935" width="12.7109375" style="152" customWidth="1"/>
    <col min="7936" max="7936" width="10.7109375" style="152" customWidth="1"/>
    <col min="7937" max="7937" width="12.7109375" style="152" customWidth="1"/>
    <col min="7938" max="7939" width="10.7109375" style="152" customWidth="1"/>
    <col min="7940" max="7946" width="11.42578125" style="152"/>
    <col min="7947" max="7947" width="13.28515625" style="152" customWidth="1"/>
    <col min="7948" max="8189" width="11.42578125" style="152"/>
    <col min="8190" max="8190" width="36.7109375" style="152" customWidth="1"/>
    <col min="8191" max="8191" width="12.7109375" style="152" customWidth="1"/>
    <col min="8192" max="8192" width="10.7109375" style="152" customWidth="1"/>
    <col min="8193" max="8193" width="12.7109375" style="152" customWidth="1"/>
    <col min="8194" max="8195" width="10.7109375" style="152" customWidth="1"/>
    <col min="8196" max="8202" width="11.42578125" style="152"/>
    <col min="8203" max="8203" width="13.28515625" style="152" customWidth="1"/>
    <col min="8204" max="8445" width="11.42578125" style="152"/>
    <col min="8446" max="8446" width="36.7109375" style="152" customWidth="1"/>
    <col min="8447" max="8447" width="12.7109375" style="152" customWidth="1"/>
    <col min="8448" max="8448" width="10.7109375" style="152" customWidth="1"/>
    <col min="8449" max="8449" width="12.7109375" style="152" customWidth="1"/>
    <col min="8450" max="8451" width="10.7109375" style="152" customWidth="1"/>
    <col min="8452" max="8458" width="11.42578125" style="152"/>
    <col min="8459" max="8459" width="13.28515625" style="152" customWidth="1"/>
    <col min="8460" max="8701" width="11.42578125" style="152"/>
    <col min="8702" max="8702" width="36.7109375" style="152" customWidth="1"/>
    <col min="8703" max="8703" width="12.7109375" style="152" customWidth="1"/>
    <col min="8704" max="8704" width="10.7109375" style="152" customWidth="1"/>
    <col min="8705" max="8705" width="12.7109375" style="152" customWidth="1"/>
    <col min="8706" max="8707" width="10.7109375" style="152" customWidth="1"/>
    <col min="8708" max="8714" width="11.42578125" style="152"/>
    <col min="8715" max="8715" width="13.28515625" style="152" customWidth="1"/>
    <col min="8716" max="8957" width="11.42578125" style="152"/>
    <col min="8958" max="8958" width="36.7109375" style="152" customWidth="1"/>
    <col min="8959" max="8959" width="12.7109375" style="152" customWidth="1"/>
    <col min="8960" max="8960" width="10.7109375" style="152" customWidth="1"/>
    <col min="8961" max="8961" width="12.7109375" style="152" customWidth="1"/>
    <col min="8962" max="8963" width="10.7109375" style="152" customWidth="1"/>
    <col min="8964" max="8970" width="11.42578125" style="152"/>
    <col min="8971" max="8971" width="13.28515625" style="152" customWidth="1"/>
    <col min="8972" max="9213" width="11.42578125" style="152"/>
    <col min="9214" max="9214" width="36.7109375" style="152" customWidth="1"/>
    <col min="9215" max="9215" width="12.7109375" style="152" customWidth="1"/>
    <col min="9216" max="9216" width="10.7109375" style="152" customWidth="1"/>
    <col min="9217" max="9217" width="12.7109375" style="152" customWidth="1"/>
    <col min="9218" max="9219" width="10.7109375" style="152" customWidth="1"/>
    <col min="9220" max="9226" width="11.42578125" style="152"/>
    <col min="9227" max="9227" width="13.28515625" style="152" customWidth="1"/>
    <col min="9228" max="9469" width="11.42578125" style="152"/>
    <col min="9470" max="9470" width="36.7109375" style="152" customWidth="1"/>
    <col min="9471" max="9471" width="12.7109375" style="152" customWidth="1"/>
    <col min="9472" max="9472" width="10.7109375" style="152" customWidth="1"/>
    <col min="9473" max="9473" width="12.7109375" style="152" customWidth="1"/>
    <col min="9474" max="9475" width="10.7109375" style="152" customWidth="1"/>
    <col min="9476" max="9482" width="11.42578125" style="152"/>
    <col min="9483" max="9483" width="13.28515625" style="152" customWidth="1"/>
    <col min="9484" max="9725" width="11.42578125" style="152"/>
    <col min="9726" max="9726" width="36.7109375" style="152" customWidth="1"/>
    <col min="9727" max="9727" width="12.7109375" style="152" customWidth="1"/>
    <col min="9728" max="9728" width="10.7109375" style="152" customWidth="1"/>
    <col min="9729" max="9729" width="12.7109375" style="152" customWidth="1"/>
    <col min="9730" max="9731" width="10.7109375" style="152" customWidth="1"/>
    <col min="9732" max="9738" width="11.42578125" style="152"/>
    <col min="9739" max="9739" width="13.28515625" style="152" customWidth="1"/>
    <col min="9740" max="9981" width="11.42578125" style="152"/>
    <col min="9982" max="9982" width="36.7109375" style="152" customWidth="1"/>
    <col min="9983" max="9983" width="12.7109375" style="152" customWidth="1"/>
    <col min="9984" max="9984" width="10.7109375" style="152" customWidth="1"/>
    <col min="9985" max="9985" width="12.7109375" style="152" customWidth="1"/>
    <col min="9986" max="9987" width="10.7109375" style="152" customWidth="1"/>
    <col min="9988" max="9994" width="11.42578125" style="152"/>
    <col min="9995" max="9995" width="13.28515625" style="152" customWidth="1"/>
    <col min="9996" max="10237" width="11.42578125" style="152"/>
    <col min="10238" max="10238" width="36.7109375" style="152" customWidth="1"/>
    <col min="10239" max="10239" width="12.7109375" style="152" customWidth="1"/>
    <col min="10240" max="10240" width="10.7109375" style="152" customWidth="1"/>
    <col min="10241" max="10241" width="12.7109375" style="152" customWidth="1"/>
    <col min="10242" max="10243" width="10.7109375" style="152" customWidth="1"/>
    <col min="10244" max="10250" width="11.42578125" style="152"/>
    <col min="10251" max="10251" width="13.28515625" style="152" customWidth="1"/>
    <col min="10252" max="10493" width="11.42578125" style="152"/>
    <col min="10494" max="10494" width="36.7109375" style="152" customWidth="1"/>
    <col min="10495" max="10495" width="12.7109375" style="152" customWidth="1"/>
    <col min="10496" max="10496" width="10.7109375" style="152" customWidth="1"/>
    <col min="10497" max="10497" width="12.7109375" style="152" customWidth="1"/>
    <col min="10498" max="10499" width="10.7109375" style="152" customWidth="1"/>
    <col min="10500" max="10506" width="11.42578125" style="152"/>
    <col min="10507" max="10507" width="13.28515625" style="152" customWidth="1"/>
    <col min="10508" max="10749" width="11.42578125" style="152"/>
    <col min="10750" max="10750" width="36.7109375" style="152" customWidth="1"/>
    <col min="10751" max="10751" width="12.7109375" style="152" customWidth="1"/>
    <col min="10752" max="10752" width="10.7109375" style="152" customWidth="1"/>
    <col min="10753" max="10753" width="12.7109375" style="152" customWidth="1"/>
    <col min="10754" max="10755" width="10.7109375" style="152" customWidth="1"/>
    <col min="10756" max="10762" width="11.42578125" style="152"/>
    <col min="10763" max="10763" width="13.28515625" style="152" customWidth="1"/>
    <col min="10764" max="11005" width="11.42578125" style="152"/>
    <col min="11006" max="11006" width="36.7109375" style="152" customWidth="1"/>
    <col min="11007" max="11007" width="12.7109375" style="152" customWidth="1"/>
    <col min="11008" max="11008" width="10.7109375" style="152" customWidth="1"/>
    <col min="11009" max="11009" width="12.7109375" style="152" customWidth="1"/>
    <col min="11010" max="11011" width="10.7109375" style="152" customWidth="1"/>
    <col min="11012" max="11018" width="11.42578125" style="152"/>
    <col min="11019" max="11019" width="13.28515625" style="152" customWidth="1"/>
    <col min="11020" max="11261" width="11.42578125" style="152"/>
    <col min="11262" max="11262" width="36.7109375" style="152" customWidth="1"/>
    <col min="11263" max="11263" width="12.7109375" style="152" customWidth="1"/>
    <col min="11264" max="11264" width="10.7109375" style="152" customWidth="1"/>
    <col min="11265" max="11265" width="12.7109375" style="152" customWidth="1"/>
    <col min="11266" max="11267" width="10.7109375" style="152" customWidth="1"/>
    <col min="11268" max="11274" width="11.42578125" style="152"/>
    <col min="11275" max="11275" width="13.28515625" style="152" customWidth="1"/>
    <col min="11276" max="11517" width="11.42578125" style="152"/>
    <col min="11518" max="11518" width="36.7109375" style="152" customWidth="1"/>
    <col min="11519" max="11519" width="12.7109375" style="152" customWidth="1"/>
    <col min="11520" max="11520" width="10.7109375" style="152" customWidth="1"/>
    <col min="11521" max="11521" width="12.7109375" style="152" customWidth="1"/>
    <col min="11522" max="11523" width="10.7109375" style="152" customWidth="1"/>
    <col min="11524" max="11530" width="11.42578125" style="152"/>
    <col min="11531" max="11531" width="13.28515625" style="152" customWidth="1"/>
    <col min="11532" max="11773" width="11.42578125" style="152"/>
    <col min="11774" max="11774" width="36.7109375" style="152" customWidth="1"/>
    <col min="11775" max="11775" width="12.7109375" style="152" customWidth="1"/>
    <col min="11776" max="11776" width="10.7109375" style="152" customWidth="1"/>
    <col min="11777" max="11777" width="12.7109375" style="152" customWidth="1"/>
    <col min="11778" max="11779" width="10.7109375" style="152" customWidth="1"/>
    <col min="11780" max="11786" width="11.42578125" style="152"/>
    <col min="11787" max="11787" width="13.28515625" style="152" customWidth="1"/>
    <col min="11788" max="12029" width="11.42578125" style="152"/>
    <col min="12030" max="12030" width="36.7109375" style="152" customWidth="1"/>
    <col min="12031" max="12031" width="12.7109375" style="152" customWidth="1"/>
    <col min="12032" max="12032" width="10.7109375" style="152" customWidth="1"/>
    <col min="12033" max="12033" width="12.7109375" style="152" customWidth="1"/>
    <col min="12034" max="12035" width="10.7109375" style="152" customWidth="1"/>
    <col min="12036" max="12042" width="11.42578125" style="152"/>
    <col min="12043" max="12043" width="13.28515625" style="152" customWidth="1"/>
    <col min="12044" max="12285" width="11.42578125" style="152"/>
    <col min="12286" max="12286" width="36.7109375" style="152" customWidth="1"/>
    <col min="12287" max="12287" width="12.7109375" style="152" customWidth="1"/>
    <col min="12288" max="12288" width="10.7109375" style="152" customWidth="1"/>
    <col min="12289" max="12289" width="12.7109375" style="152" customWidth="1"/>
    <col min="12290" max="12291" width="10.7109375" style="152" customWidth="1"/>
    <col min="12292" max="12298" width="11.42578125" style="152"/>
    <col min="12299" max="12299" width="13.28515625" style="152" customWidth="1"/>
    <col min="12300" max="12541" width="11.42578125" style="152"/>
    <col min="12542" max="12542" width="36.7109375" style="152" customWidth="1"/>
    <col min="12543" max="12543" width="12.7109375" style="152" customWidth="1"/>
    <col min="12544" max="12544" width="10.7109375" style="152" customWidth="1"/>
    <col min="12545" max="12545" width="12.7109375" style="152" customWidth="1"/>
    <col min="12546" max="12547" width="10.7109375" style="152" customWidth="1"/>
    <col min="12548" max="12554" width="11.42578125" style="152"/>
    <col min="12555" max="12555" width="13.28515625" style="152" customWidth="1"/>
    <col min="12556" max="12797" width="11.42578125" style="152"/>
    <col min="12798" max="12798" width="36.7109375" style="152" customWidth="1"/>
    <col min="12799" max="12799" width="12.7109375" style="152" customWidth="1"/>
    <col min="12800" max="12800" width="10.7109375" style="152" customWidth="1"/>
    <col min="12801" max="12801" width="12.7109375" style="152" customWidth="1"/>
    <col min="12802" max="12803" width="10.7109375" style="152" customWidth="1"/>
    <col min="12804" max="12810" width="11.42578125" style="152"/>
    <col min="12811" max="12811" width="13.28515625" style="152" customWidth="1"/>
    <col min="12812" max="13053" width="11.42578125" style="152"/>
    <col min="13054" max="13054" width="36.7109375" style="152" customWidth="1"/>
    <col min="13055" max="13055" width="12.7109375" style="152" customWidth="1"/>
    <col min="13056" max="13056" width="10.7109375" style="152" customWidth="1"/>
    <col min="13057" max="13057" width="12.7109375" style="152" customWidth="1"/>
    <col min="13058" max="13059" width="10.7109375" style="152" customWidth="1"/>
    <col min="13060" max="13066" width="11.42578125" style="152"/>
    <col min="13067" max="13067" width="13.28515625" style="152" customWidth="1"/>
    <col min="13068" max="13309" width="11.42578125" style="152"/>
    <col min="13310" max="13310" width="36.7109375" style="152" customWidth="1"/>
    <col min="13311" max="13311" width="12.7109375" style="152" customWidth="1"/>
    <col min="13312" max="13312" width="10.7109375" style="152" customWidth="1"/>
    <col min="13313" max="13313" width="12.7109375" style="152" customWidth="1"/>
    <col min="13314" max="13315" width="10.7109375" style="152" customWidth="1"/>
    <col min="13316" max="13322" width="11.42578125" style="152"/>
    <col min="13323" max="13323" width="13.28515625" style="152" customWidth="1"/>
    <col min="13324" max="13565" width="11.42578125" style="152"/>
    <col min="13566" max="13566" width="36.7109375" style="152" customWidth="1"/>
    <col min="13567" max="13567" width="12.7109375" style="152" customWidth="1"/>
    <col min="13568" max="13568" width="10.7109375" style="152" customWidth="1"/>
    <col min="13569" max="13569" width="12.7109375" style="152" customWidth="1"/>
    <col min="13570" max="13571" width="10.7109375" style="152" customWidth="1"/>
    <col min="13572" max="13578" width="11.42578125" style="152"/>
    <col min="13579" max="13579" width="13.28515625" style="152" customWidth="1"/>
    <col min="13580" max="13821" width="11.42578125" style="152"/>
    <col min="13822" max="13822" width="36.7109375" style="152" customWidth="1"/>
    <col min="13823" max="13823" width="12.7109375" style="152" customWidth="1"/>
    <col min="13824" max="13824" width="10.7109375" style="152" customWidth="1"/>
    <col min="13825" max="13825" width="12.7109375" style="152" customWidth="1"/>
    <col min="13826" max="13827" width="10.7109375" style="152" customWidth="1"/>
    <col min="13828" max="13834" width="11.42578125" style="152"/>
    <col min="13835" max="13835" width="13.28515625" style="152" customWidth="1"/>
    <col min="13836" max="14077" width="11.42578125" style="152"/>
    <col min="14078" max="14078" width="36.7109375" style="152" customWidth="1"/>
    <col min="14079" max="14079" width="12.7109375" style="152" customWidth="1"/>
    <col min="14080" max="14080" width="10.7109375" style="152" customWidth="1"/>
    <col min="14081" max="14081" width="12.7109375" style="152" customWidth="1"/>
    <col min="14082" max="14083" width="10.7109375" style="152" customWidth="1"/>
    <col min="14084" max="14090" width="11.42578125" style="152"/>
    <col min="14091" max="14091" width="13.28515625" style="152" customWidth="1"/>
    <col min="14092" max="14333" width="11.42578125" style="152"/>
    <col min="14334" max="14334" width="36.7109375" style="152" customWidth="1"/>
    <col min="14335" max="14335" width="12.7109375" style="152" customWidth="1"/>
    <col min="14336" max="14336" width="10.7109375" style="152" customWidth="1"/>
    <col min="14337" max="14337" width="12.7109375" style="152" customWidth="1"/>
    <col min="14338" max="14339" width="10.7109375" style="152" customWidth="1"/>
    <col min="14340" max="14346" width="11.42578125" style="152"/>
    <col min="14347" max="14347" width="13.28515625" style="152" customWidth="1"/>
    <col min="14348" max="14589" width="11.42578125" style="152"/>
    <col min="14590" max="14590" width="36.7109375" style="152" customWidth="1"/>
    <col min="14591" max="14591" width="12.7109375" style="152" customWidth="1"/>
    <col min="14592" max="14592" width="10.7109375" style="152" customWidth="1"/>
    <col min="14593" max="14593" width="12.7109375" style="152" customWidth="1"/>
    <col min="14594" max="14595" width="10.7109375" style="152" customWidth="1"/>
    <col min="14596" max="14602" width="11.42578125" style="152"/>
    <col min="14603" max="14603" width="13.28515625" style="152" customWidth="1"/>
    <col min="14604" max="14845" width="11.42578125" style="152"/>
    <col min="14846" max="14846" width="36.7109375" style="152" customWidth="1"/>
    <col min="14847" max="14847" width="12.7109375" style="152" customWidth="1"/>
    <col min="14848" max="14848" width="10.7109375" style="152" customWidth="1"/>
    <col min="14849" max="14849" width="12.7109375" style="152" customWidth="1"/>
    <col min="14850" max="14851" width="10.7109375" style="152" customWidth="1"/>
    <col min="14852" max="14858" width="11.42578125" style="152"/>
    <col min="14859" max="14859" width="13.28515625" style="152" customWidth="1"/>
    <col min="14860" max="15101" width="11.42578125" style="152"/>
    <col min="15102" max="15102" width="36.7109375" style="152" customWidth="1"/>
    <col min="15103" max="15103" width="12.7109375" style="152" customWidth="1"/>
    <col min="15104" max="15104" width="10.7109375" style="152" customWidth="1"/>
    <col min="15105" max="15105" width="12.7109375" style="152" customWidth="1"/>
    <col min="15106" max="15107" width="10.7109375" style="152" customWidth="1"/>
    <col min="15108" max="15114" width="11.42578125" style="152"/>
    <col min="15115" max="15115" width="13.28515625" style="152" customWidth="1"/>
    <col min="15116" max="15357" width="11.42578125" style="152"/>
    <col min="15358" max="15358" width="36.7109375" style="152" customWidth="1"/>
    <col min="15359" max="15359" width="12.7109375" style="152" customWidth="1"/>
    <col min="15360" max="15360" width="10.7109375" style="152" customWidth="1"/>
    <col min="15361" max="15361" width="12.7109375" style="152" customWidth="1"/>
    <col min="15362" max="15363" width="10.7109375" style="152" customWidth="1"/>
    <col min="15364" max="15370" width="11.42578125" style="152"/>
    <col min="15371" max="15371" width="13.28515625" style="152" customWidth="1"/>
    <col min="15372" max="15613" width="11.42578125" style="152"/>
    <col min="15614" max="15614" width="36.7109375" style="152" customWidth="1"/>
    <col min="15615" max="15615" width="12.7109375" style="152" customWidth="1"/>
    <col min="15616" max="15616" width="10.7109375" style="152" customWidth="1"/>
    <col min="15617" max="15617" width="12.7109375" style="152" customWidth="1"/>
    <col min="15618" max="15619" width="10.7109375" style="152" customWidth="1"/>
    <col min="15620" max="15626" width="11.42578125" style="152"/>
    <col min="15627" max="15627" width="13.28515625" style="152" customWidth="1"/>
    <col min="15628" max="15869" width="11.42578125" style="152"/>
    <col min="15870" max="15870" width="36.7109375" style="152" customWidth="1"/>
    <col min="15871" max="15871" width="12.7109375" style="152" customWidth="1"/>
    <col min="15872" max="15872" width="10.7109375" style="152" customWidth="1"/>
    <col min="15873" max="15873" width="12.7109375" style="152" customWidth="1"/>
    <col min="15874" max="15875" width="10.7109375" style="152" customWidth="1"/>
    <col min="15876" max="15882" width="11.42578125" style="152"/>
    <col min="15883" max="15883" width="13.28515625" style="152" customWidth="1"/>
    <col min="15884" max="16125" width="11.42578125" style="152"/>
    <col min="16126" max="16126" width="36.7109375" style="152" customWidth="1"/>
    <col min="16127" max="16127" width="12.7109375" style="152" customWidth="1"/>
    <col min="16128" max="16128" width="10.7109375" style="152" customWidth="1"/>
    <col min="16129" max="16129" width="12.7109375" style="152" customWidth="1"/>
    <col min="16130" max="16131" width="10.7109375" style="152" customWidth="1"/>
    <col min="16132" max="16138" width="11.42578125" style="152"/>
    <col min="16139" max="16139" width="13.28515625" style="152" customWidth="1"/>
    <col min="16140" max="16384" width="11.42578125" style="152"/>
  </cols>
  <sheetData>
    <row r="1" spans="2:10" ht="15" customHeight="1" x14ac:dyDescent="0.25">
      <c r="B1" s="151"/>
    </row>
    <row r="2" spans="2:10" ht="15" customHeight="1" x14ac:dyDescent="0.25"/>
    <row r="3" spans="2:10" ht="15" customHeight="1" x14ac:dyDescent="0.25"/>
    <row r="4" spans="2:10" ht="15" customHeight="1" x14ac:dyDescent="0.25"/>
    <row r="5" spans="2:10" ht="36" customHeight="1" x14ac:dyDescent="0.25">
      <c r="B5" s="44" t="s">
        <v>116</v>
      </c>
      <c r="C5" s="44"/>
      <c r="D5" s="44"/>
      <c r="E5" s="44"/>
      <c r="G5" s="44" t="s">
        <v>117</v>
      </c>
      <c r="H5" s="44"/>
      <c r="I5" s="44"/>
      <c r="J5" s="44"/>
    </row>
    <row r="6" spans="2:10" ht="41.25" customHeight="1" x14ac:dyDescent="0.25">
      <c r="B6" s="117" t="s">
        <v>63</v>
      </c>
      <c r="C6" s="46" t="str">
        <f>actualizaciones!$A$3</f>
        <v>enero 2013</v>
      </c>
      <c r="D6" s="46" t="str">
        <f>actualizaciones!$A$2</f>
        <v>enero 2014</v>
      </c>
      <c r="E6" s="68" t="s">
        <v>118</v>
      </c>
      <c r="F6" s="153"/>
      <c r="G6" s="117" t="s">
        <v>63</v>
      </c>
      <c r="H6" s="46" t="str">
        <f>actualizaciones!$A$3</f>
        <v>enero 2013</v>
      </c>
      <c r="I6" s="46" t="str">
        <f>actualizaciones!$A$2</f>
        <v>enero 2014</v>
      </c>
      <c r="J6" s="68" t="s">
        <v>118</v>
      </c>
    </row>
    <row r="7" spans="2:10" x14ac:dyDescent="0.25">
      <c r="B7" s="119" t="s">
        <v>64</v>
      </c>
      <c r="C7" s="120"/>
      <c r="D7" s="120"/>
      <c r="E7" s="120"/>
      <c r="F7" s="153"/>
      <c r="G7" s="119" t="s">
        <v>64</v>
      </c>
      <c r="H7" s="120"/>
      <c r="I7" s="120"/>
      <c r="J7" s="120"/>
    </row>
    <row r="8" spans="2:10" ht="15" customHeight="1" x14ac:dyDescent="0.25">
      <c r="B8" s="154" t="s">
        <v>119</v>
      </c>
      <c r="C8" s="155">
        <v>9.5773791876667662</v>
      </c>
      <c r="D8" s="155">
        <v>9.42</v>
      </c>
      <c r="E8" s="156">
        <f>(D8-C8)</f>
        <v>-0.15737918766676628</v>
      </c>
      <c r="F8" s="153"/>
      <c r="G8" s="154" t="s">
        <v>119</v>
      </c>
      <c r="H8" s="155">
        <v>9.5957141675170305</v>
      </c>
      <c r="I8" s="155">
        <v>9.4427924958577556</v>
      </c>
      <c r="J8" s="156">
        <f>(I8-H8)</f>
        <v>-0.15292167165927495</v>
      </c>
    </row>
    <row r="9" spans="2:10" ht="15" customHeight="1" x14ac:dyDescent="0.25">
      <c r="B9" s="119" t="s">
        <v>66</v>
      </c>
      <c r="C9" s="157"/>
      <c r="D9" s="157"/>
      <c r="E9" s="157"/>
      <c r="F9" s="153"/>
      <c r="G9" s="119" t="s">
        <v>66</v>
      </c>
      <c r="H9" s="157"/>
      <c r="I9" s="157"/>
      <c r="J9" s="157"/>
    </row>
    <row r="10" spans="2:10" ht="15" customHeight="1" x14ac:dyDescent="0.25">
      <c r="B10" s="147" t="s">
        <v>67</v>
      </c>
      <c r="C10" s="158">
        <v>9.1422668815506256</v>
      </c>
      <c r="D10" s="158">
        <v>9.08</v>
      </c>
      <c r="E10" s="159">
        <f>(D10-C10)</f>
        <v>-6.2266881550625541E-2</v>
      </c>
      <c r="F10" s="153"/>
      <c r="G10" s="147" t="s">
        <v>67</v>
      </c>
      <c r="H10" s="158">
        <v>9.3850536067839663</v>
      </c>
      <c r="I10" s="158">
        <v>9.3391075439048628</v>
      </c>
      <c r="J10" s="159">
        <f>(I10-H10)</f>
        <v>-4.5946062879103522E-2</v>
      </c>
    </row>
    <row r="11" spans="2:10" hidden="1" x14ac:dyDescent="0.25">
      <c r="B11" s="147"/>
      <c r="C11" s="158"/>
      <c r="D11" s="158"/>
      <c r="E11" s="159"/>
      <c r="F11" s="153"/>
      <c r="G11" s="160" t="s">
        <v>68</v>
      </c>
      <c r="H11" s="161">
        <v>8.2485603321280294</v>
      </c>
      <c r="I11" s="161">
        <v>8.4161940152552326</v>
      </c>
      <c r="J11" s="162">
        <f>(I11-H11)</f>
        <v>0.16763368312720317</v>
      </c>
    </row>
    <row r="12" spans="2:10" hidden="1" x14ac:dyDescent="0.25">
      <c r="B12" s="147"/>
      <c r="C12" s="158"/>
      <c r="D12" s="158"/>
      <c r="E12" s="159"/>
      <c r="F12" s="153"/>
      <c r="G12" s="160" t="s">
        <v>69</v>
      </c>
      <c r="H12" s="161">
        <v>9.7498026564162412</v>
      </c>
      <c r="I12" s="161">
        <v>9.4954979619151914</v>
      </c>
      <c r="J12" s="162">
        <f>(I12-H12)</f>
        <v>-0.25430469450104987</v>
      </c>
    </row>
    <row r="13" spans="2:10" ht="15" customHeight="1" x14ac:dyDescent="0.25">
      <c r="B13" s="160" t="s">
        <v>68</v>
      </c>
      <c r="C13" s="161">
        <v>8.3004992657856089</v>
      </c>
      <c r="D13" s="161">
        <v>8.17</v>
      </c>
      <c r="E13" s="162">
        <f>(D13-C13)</f>
        <v>-0.130499265785609</v>
      </c>
      <c r="F13" s="153"/>
      <c r="G13" s="160" t="s">
        <v>70</v>
      </c>
      <c r="H13" s="161">
        <f>'pernocta municipio y catego'!J13/'Alojados tipología y categoría'!J13</f>
        <v>9.4435580810840349</v>
      </c>
      <c r="I13" s="161">
        <f>'pernocta municipio y catego'!L13/'Alojados tipología y categoría'!L13</f>
        <v>9.3502250770000259</v>
      </c>
      <c r="J13" s="162">
        <f>(I13-H13)</f>
        <v>-9.3333004084009019E-2</v>
      </c>
    </row>
    <row r="14" spans="2:10" ht="15" customHeight="1" x14ac:dyDescent="0.25">
      <c r="B14" s="160" t="s">
        <v>69</v>
      </c>
      <c r="C14" s="161">
        <v>9.1722884877441491</v>
      </c>
      <c r="D14" s="161">
        <v>9.19</v>
      </c>
      <c r="E14" s="162">
        <f>(D14-C14)</f>
        <v>1.7711512255850437E-2</v>
      </c>
      <c r="F14" s="153"/>
      <c r="G14" s="160" t="s">
        <v>71</v>
      </c>
      <c r="H14" s="161">
        <v>9.4006718780282963</v>
      </c>
      <c r="I14" s="161">
        <v>9.5544561165706536</v>
      </c>
      <c r="J14" s="162">
        <f>(I14-H14)</f>
        <v>0.15378423854235734</v>
      </c>
    </row>
    <row r="15" spans="2:10" ht="15" customHeight="1" x14ac:dyDescent="0.25">
      <c r="B15" s="160" t="s">
        <v>71</v>
      </c>
      <c r="C15" s="161">
        <v>10.061227345882024</v>
      </c>
      <c r="D15" s="161">
        <v>9.83</v>
      </c>
      <c r="E15" s="162">
        <f>(D15-C15)</f>
        <v>-0.23122734588202398</v>
      </c>
      <c r="F15" s="153"/>
      <c r="G15" s="160" t="s">
        <v>72</v>
      </c>
      <c r="H15" s="161">
        <v>7.7470790378006873</v>
      </c>
      <c r="I15" s="161">
        <v>7.0607594936708864</v>
      </c>
      <c r="J15" s="162">
        <f>(I15-H15)</f>
        <v>-0.6863195441298009</v>
      </c>
    </row>
    <row r="16" spans="2:10" ht="15" customHeight="1" x14ac:dyDescent="0.25">
      <c r="B16" s="160" t="s">
        <v>72</v>
      </c>
      <c r="C16" s="161">
        <v>8.7965801886792452</v>
      </c>
      <c r="D16" s="161">
        <v>8.1152720889409018</v>
      </c>
      <c r="E16" s="162">
        <f>(D16-C16)</f>
        <v>-0.68130809973834339</v>
      </c>
      <c r="F16" s="153"/>
      <c r="G16" s="119" t="s">
        <v>73</v>
      </c>
      <c r="H16" s="157"/>
      <c r="I16" s="157"/>
      <c r="J16" s="157"/>
    </row>
    <row r="17" spans="2:12" ht="15" customHeight="1" x14ac:dyDescent="0.25">
      <c r="B17" s="119" t="s">
        <v>73</v>
      </c>
      <c r="C17" s="157"/>
      <c r="D17" s="157"/>
      <c r="E17" s="157"/>
      <c r="F17" s="153"/>
      <c r="G17" s="147" t="s">
        <v>74</v>
      </c>
      <c r="H17" s="158">
        <v>9.7998877604590966</v>
      </c>
      <c r="I17" s="158">
        <v>9.5400096658381663</v>
      </c>
      <c r="J17" s="159">
        <f>(I17-H17)</f>
        <v>-0.25987809462093026</v>
      </c>
    </row>
    <row r="18" spans="2:12" ht="15" customHeight="1" x14ac:dyDescent="0.25">
      <c r="B18" s="147" t="s">
        <v>74</v>
      </c>
      <c r="C18" s="158">
        <v>10.524642663715355</v>
      </c>
      <c r="D18" s="158">
        <v>10.220000000000001</v>
      </c>
      <c r="E18" s="159">
        <f>(D18-C18)</f>
        <v>-0.30464266371535409</v>
      </c>
      <c r="F18" s="153"/>
      <c r="G18" s="60" t="s">
        <v>103</v>
      </c>
      <c r="H18" s="60"/>
      <c r="I18" s="60"/>
      <c r="J18" s="60"/>
    </row>
    <row r="19" spans="2:12" ht="20.25" customHeight="1" x14ac:dyDescent="0.25">
      <c r="B19" s="60" t="s">
        <v>103</v>
      </c>
      <c r="C19" s="60"/>
      <c r="D19" s="60"/>
      <c r="E19" s="60"/>
      <c r="F19" s="153"/>
      <c r="G19" s="60"/>
      <c r="H19" s="60"/>
      <c r="I19" s="60"/>
      <c r="J19" s="60"/>
    </row>
    <row r="20" spans="2:12" ht="20.100000000000001" customHeight="1" x14ac:dyDescent="0.25"/>
    <row r="21" spans="2:12" ht="51.75" customHeight="1" x14ac:dyDescent="0.25">
      <c r="B21" s="44" t="s">
        <v>120</v>
      </c>
      <c r="C21" s="44"/>
      <c r="D21" s="44"/>
      <c r="E21" s="44"/>
      <c r="G21" s="44" t="s">
        <v>121</v>
      </c>
      <c r="H21" s="44"/>
      <c r="I21" s="44"/>
      <c r="J21" s="44"/>
    </row>
    <row r="22" spans="2:12" ht="25.5" x14ac:dyDescent="0.25">
      <c r="B22" s="117" t="s">
        <v>63</v>
      </c>
      <c r="C22" s="46" t="str">
        <f>actualizaciones!$A$3</f>
        <v>enero 2013</v>
      </c>
      <c r="D22" s="46" t="str">
        <f>actualizaciones!$A$2</f>
        <v>enero 2014</v>
      </c>
      <c r="E22" s="68" t="s">
        <v>118</v>
      </c>
      <c r="F22" s="153"/>
      <c r="G22" s="117" t="s">
        <v>63</v>
      </c>
      <c r="H22" s="46" t="str">
        <f>actualizaciones!$A$3</f>
        <v>enero 2013</v>
      </c>
      <c r="I22" s="46" t="str">
        <f>actualizaciones!$A$2</f>
        <v>enero 2014</v>
      </c>
      <c r="J22" s="68" t="s">
        <v>118</v>
      </c>
      <c r="L22" s="62" t="s">
        <v>45</v>
      </c>
    </row>
    <row r="23" spans="2:12" ht="15" customHeight="1" x14ac:dyDescent="0.25">
      <c r="B23" s="119" t="s">
        <v>64</v>
      </c>
      <c r="C23" s="120"/>
      <c r="D23" s="120"/>
      <c r="E23" s="120"/>
      <c r="F23" s="153"/>
      <c r="G23" s="119" t="s">
        <v>64</v>
      </c>
      <c r="H23" s="120"/>
      <c r="I23" s="120"/>
      <c r="J23" s="120"/>
    </row>
    <row r="24" spans="2:12" ht="15" customHeight="1" x14ac:dyDescent="0.25">
      <c r="B24" s="154" t="s">
        <v>119</v>
      </c>
      <c r="C24" s="155">
        <v>9.7440203380120316</v>
      </c>
      <c r="D24" s="155">
        <v>10.01</v>
      </c>
      <c r="E24" s="156">
        <f>(D24-C24)</f>
        <v>0.26597966198796819</v>
      </c>
      <c r="F24" s="153"/>
      <c r="G24" s="154" t="s">
        <v>119</v>
      </c>
      <c r="H24" s="155">
        <v>2.1538276649441173</v>
      </c>
      <c r="I24" s="155">
        <v>2.7969352764680671</v>
      </c>
      <c r="J24" s="156">
        <f>(I24-H24)</f>
        <v>0.6431076115239498</v>
      </c>
    </row>
    <row r="25" spans="2:12" ht="15" customHeight="1" x14ac:dyDescent="0.25">
      <c r="B25" s="119" t="s">
        <v>66</v>
      </c>
      <c r="C25" s="157"/>
      <c r="D25" s="157"/>
      <c r="E25" s="157"/>
      <c r="F25" s="153"/>
      <c r="G25" s="119" t="s">
        <v>66</v>
      </c>
      <c r="H25" s="157"/>
      <c r="I25" s="157"/>
      <c r="J25" s="157"/>
    </row>
    <row r="26" spans="2:12" ht="15" customHeight="1" x14ac:dyDescent="0.25">
      <c r="B26" s="147" t="s">
        <v>67</v>
      </c>
      <c r="C26" s="158">
        <v>9.305251720391162</v>
      </c>
      <c r="D26" s="158">
        <v>9.4700000000000006</v>
      </c>
      <c r="E26" s="159">
        <f>(D26-C26)</f>
        <v>0.16474827960883864</v>
      </c>
      <c r="F26" s="153"/>
      <c r="G26" s="147" t="s">
        <v>67</v>
      </c>
      <c r="H26" s="158">
        <v>2.1538276649441173</v>
      </c>
      <c r="I26" s="158">
        <v>2.7969352764680671</v>
      </c>
      <c r="J26" s="159">
        <f>(I26-H26)</f>
        <v>0.6431076115239498</v>
      </c>
    </row>
    <row r="27" spans="2:12" ht="15" customHeight="1" x14ac:dyDescent="0.25">
      <c r="B27" s="160" t="s">
        <v>70</v>
      </c>
      <c r="C27" s="161">
        <v>9.5507409269721073</v>
      </c>
      <c r="D27" s="161">
        <v>9.6817860075313575</v>
      </c>
      <c r="E27" s="162">
        <f>(D27-C27)</f>
        <v>0.13104508055925024</v>
      </c>
      <c r="F27" s="153"/>
      <c r="G27" s="160" t="s">
        <v>70</v>
      </c>
      <c r="H27" s="161">
        <v>2.0758413651445724</v>
      </c>
      <c r="I27" s="161">
        <v>2.7151946674746252</v>
      </c>
      <c r="J27" s="162">
        <f>(I27-H27)</f>
        <v>0.63935330233005283</v>
      </c>
    </row>
    <row r="28" spans="2:12" ht="15" customHeight="1" x14ac:dyDescent="0.25">
      <c r="B28" s="160" t="s">
        <v>71</v>
      </c>
      <c r="C28" s="161">
        <v>9.4289160501769054</v>
      </c>
      <c r="D28" s="161">
        <v>9.36</v>
      </c>
      <c r="E28" s="162">
        <f>(D28-C28)</f>
        <v>-6.8916050176905941E-2</v>
      </c>
      <c r="F28" s="153"/>
      <c r="G28" s="160" t="s">
        <v>71</v>
      </c>
      <c r="H28" s="161">
        <v>2.3239722551175772</v>
      </c>
      <c r="I28" s="161">
        <v>2.8664997364259355</v>
      </c>
      <c r="J28" s="162">
        <f>(I28-H28)</f>
        <v>0.54252748130835826</v>
      </c>
    </row>
    <row r="29" spans="2:12" ht="15" customHeight="1" x14ac:dyDescent="0.25">
      <c r="B29" s="160" t="s">
        <v>72</v>
      </c>
      <c r="C29" s="161">
        <v>2.771613832853026</v>
      </c>
      <c r="D29" s="161">
        <v>4.6488011283497883</v>
      </c>
      <c r="E29" s="162">
        <f>(D29-C29)</f>
        <v>1.8771872954967623</v>
      </c>
      <c r="F29" s="153"/>
      <c r="G29" s="160" t="s">
        <v>78</v>
      </c>
      <c r="H29" s="161">
        <v>1.926391382405745</v>
      </c>
      <c r="I29" s="161">
        <v>3.0020456870098875</v>
      </c>
      <c r="J29" s="162">
        <f>(I29-H29)</f>
        <v>1.0756543046041425</v>
      </c>
    </row>
    <row r="30" spans="2:12" ht="15" customHeight="1" x14ac:dyDescent="0.25">
      <c r="B30" s="119" t="s">
        <v>73</v>
      </c>
      <c r="C30" s="157"/>
      <c r="D30" s="157"/>
      <c r="E30" s="157"/>
      <c r="F30" s="153"/>
      <c r="G30" s="160" t="s">
        <v>79</v>
      </c>
      <c r="H30" s="161">
        <v>2.3877358490566039</v>
      </c>
      <c r="I30" s="161">
        <v>2.4143968871595329</v>
      </c>
      <c r="J30" s="162">
        <f>(I30-H30)</f>
        <v>2.666103810292908E-2</v>
      </c>
    </row>
    <row r="31" spans="2:12" ht="15" customHeight="1" x14ac:dyDescent="0.25">
      <c r="B31" s="147" t="s">
        <v>74</v>
      </c>
      <c r="C31" s="158">
        <v>11.002354407589502</v>
      </c>
      <c r="D31" s="158">
        <v>11.8</v>
      </c>
      <c r="E31" s="159">
        <f>(D31-C31)</f>
        <v>0.79764559241049859</v>
      </c>
      <c r="F31" s="153"/>
      <c r="G31" s="119" t="s">
        <v>73</v>
      </c>
      <c r="H31" s="120"/>
      <c r="I31" s="120"/>
      <c r="J31" s="163"/>
    </row>
    <row r="32" spans="2:12" ht="23.25" customHeight="1" x14ac:dyDescent="0.25">
      <c r="B32" s="60" t="s">
        <v>103</v>
      </c>
      <c r="C32" s="60"/>
      <c r="D32" s="60"/>
      <c r="E32" s="60"/>
      <c r="F32" s="153"/>
      <c r="G32" s="147" t="s">
        <v>74</v>
      </c>
      <c r="H32" s="158" t="s">
        <v>87</v>
      </c>
      <c r="I32" s="158" t="s">
        <v>87</v>
      </c>
      <c r="J32" s="159" t="str">
        <f>IFERROR((I32-H32)/H32,"-")</f>
        <v>-</v>
      </c>
    </row>
    <row r="33" spans="2:10" ht="22.5" customHeight="1" x14ac:dyDescent="0.25">
      <c r="B33" s="153"/>
      <c r="C33" s="153"/>
      <c r="D33" s="153"/>
      <c r="E33" s="153"/>
      <c r="F33" s="153"/>
      <c r="G33" s="60" t="s">
        <v>103</v>
      </c>
      <c r="H33" s="60"/>
      <c r="I33" s="60"/>
      <c r="J33" s="60"/>
    </row>
    <row r="36" spans="2:10" x14ac:dyDescent="0.25">
      <c r="B36" s="44" t="s">
        <v>122</v>
      </c>
      <c r="C36" s="44"/>
      <c r="D36" s="44"/>
      <c r="E36" s="44"/>
    </row>
    <row r="37" spans="2:10" ht="21" customHeight="1" x14ac:dyDescent="0.25">
      <c r="B37" s="138"/>
      <c r="C37" s="138"/>
      <c r="D37" s="138"/>
      <c r="E37" s="138"/>
    </row>
    <row r="38" spans="2:10" ht="38.25" customHeight="1" x14ac:dyDescent="0.25">
      <c r="B38" s="117" t="s">
        <v>63</v>
      </c>
      <c r="C38" s="46" t="str">
        <f>actualizaciones!$A$3</f>
        <v>enero 2013</v>
      </c>
      <c r="D38" s="46" t="str">
        <f>actualizaciones!$A$2</f>
        <v>enero 2014</v>
      </c>
      <c r="E38" s="68" t="s">
        <v>118</v>
      </c>
    </row>
    <row r="39" spans="2:10" ht="15" customHeight="1" x14ac:dyDescent="0.25">
      <c r="B39" s="119" t="s">
        <v>64</v>
      </c>
      <c r="C39" s="120"/>
      <c r="D39" s="120"/>
      <c r="E39" s="120"/>
    </row>
    <row r="40" spans="2:10" ht="15" customHeight="1" x14ac:dyDescent="0.25">
      <c r="B40" s="154" t="s">
        <v>119</v>
      </c>
      <c r="C40" s="155">
        <v>8.9797141421041093</v>
      </c>
      <c r="D40" s="155">
        <v>8.91</v>
      </c>
      <c r="E40" s="156">
        <f>($D$40-$C$40)</f>
        <v>-6.97141421041092E-2</v>
      </c>
    </row>
    <row r="41" spans="2:10" ht="15" customHeight="1" x14ac:dyDescent="0.25">
      <c r="B41" s="119" t="s">
        <v>66</v>
      </c>
      <c r="C41" s="157"/>
      <c r="D41" s="157"/>
      <c r="E41" s="157"/>
    </row>
    <row r="42" spans="2:10" ht="15" customHeight="1" x14ac:dyDescent="0.25">
      <c r="B42" s="147" t="s">
        <v>67</v>
      </c>
      <c r="C42" s="158">
        <v>8.3328484838824082</v>
      </c>
      <c r="D42" s="158">
        <v>8.42</v>
      </c>
      <c r="E42" s="159">
        <f>($D$42-$C$42)</f>
        <v>8.7151516117591754E-2</v>
      </c>
    </row>
    <row r="43" spans="2:10" ht="15" customHeight="1" x14ac:dyDescent="0.25">
      <c r="B43" s="160" t="s">
        <v>68</v>
      </c>
      <c r="C43" s="161">
        <v>7.4321240418466452</v>
      </c>
      <c r="D43" s="161">
        <v>7.47</v>
      </c>
      <c r="E43" s="162">
        <f>($D$43-$C$43)</f>
        <v>3.7875958153354539E-2</v>
      </c>
    </row>
    <row r="44" spans="2:10" ht="15" customHeight="1" x14ac:dyDescent="0.25">
      <c r="B44" s="160" t="s">
        <v>69</v>
      </c>
      <c r="C44" s="161">
        <v>8.9125608529199276</v>
      </c>
      <c r="D44" s="161">
        <v>9.07</v>
      </c>
      <c r="E44" s="162">
        <f>($D$44-$C$44)</f>
        <v>0.15743914708007267</v>
      </c>
    </row>
    <row r="45" spans="2:10" ht="15" customHeight="1" x14ac:dyDescent="0.25">
      <c r="B45" s="160" t="s">
        <v>71</v>
      </c>
      <c r="C45" s="161">
        <v>8.3793096548274129</v>
      </c>
      <c r="D45" s="161">
        <v>8.2899999999999991</v>
      </c>
      <c r="E45" s="162">
        <f>($D$45-$C$45)</f>
        <v>-8.9309654827413709E-2</v>
      </c>
    </row>
    <row r="46" spans="2:10" ht="15" customHeight="1" x14ac:dyDescent="0.25">
      <c r="B46" s="160" t="s">
        <v>78</v>
      </c>
      <c r="C46" s="161">
        <v>4.0795790858270307</v>
      </c>
      <c r="D46" s="161">
        <v>4.6100000000000003</v>
      </c>
      <c r="E46" s="162">
        <f>($D$46-$C$46)</f>
        <v>0.53042091417296966</v>
      </c>
    </row>
    <row r="47" spans="2:10" ht="15" customHeight="1" x14ac:dyDescent="0.25">
      <c r="B47" s="160" t="s">
        <v>79</v>
      </c>
      <c r="C47" s="161">
        <v>4.7232021709633649</v>
      </c>
      <c r="D47" s="161">
        <v>4.09</v>
      </c>
      <c r="E47" s="162">
        <f>($D$47-$C$47)</f>
        <v>-0.63320217096336506</v>
      </c>
    </row>
    <row r="48" spans="2:10" ht="15" customHeight="1" x14ac:dyDescent="0.25">
      <c r="B48" s="119" t="s">
        <v>73</v>
      </c>
      <c r="C48" s="157"/>
      <c r="D48" s="157"/>
      <c r="E48" s="157"/>
    </row>
    <row r="49" spans="2:5" ht="15" customHeight="1" x14ac:dyDescent="0.25">
      <c r="B49" s="147" t="s">
        <v>74</v>
      </c>
      <c r="C49" s="158">
        <v>10.164394459122159</v>
      </c>
      <c r="D49" s="158">
        <v>9.82</v>
      </c>
      <c r="E49" s="159">
        <f>($D$49-$C$49)</f>
        <v>-0.34439445912215838</v>
      </c>
    </row>
    <row r="50" spans="2:5" ht="20.25" customHeight="1" x14ac:dyDescent="0.25">
      <c r="B50" s="60" t="s">
        <v>103</v>
      </c>
      <c r="C50" s="60"/>
      <c r="D50" s="60"/>
      <c r="E50" s="60"/>
    </row>
  </sheetData>
  <mergeCells count="10">
    <mergeCell ref="B32:E32"/>
    <mergeCell ref="G33:J33"/>
    <mergeCell ref="B36:E37"/>
    <mergeCell ref="B50:E50"/>
    <mergeCell ref="B5:E5"/>
    <mergeCell ref="G5:J5"/>
    <mergeCell ref="G18:J19"/>
    <mergeCell ref="B19:E19"/>
    <mergeCell ref="B21:E21"/>
    <mergeCell ref="G21:J21"/>
  </mergeCells>
  <hyperlinks>
    <hyperlink ref="L22" location="'Gráfico EM munic y ca '!A1" tooltip="Ir a gráfica" display="Gráfica"/>
  </hyperlinks>
  <printOptions horizontalCentered="1" verticalCentered="1"/>
  <pageMargins left="0.78740157480314965" right="0.78740157480314965" top="0.47" bottom="0.46" header="0" footer="0.19685039370078741"/>
  <pageSetup paperSize="9" scale="7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4" min="1" max="10" man="1"/>
  </rowBreaks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x14ac:dyDescent="0.25"/>
    <row r="21" spans="2:19" ht="15" customHeight="1" x14ac:dyDescent="0.25">
      <c r="S21" s="62" t="s">
        <v>60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EM municipio y catego'!A1" tooltip="Ir a tabla" display="Tabla"/>
  </hyperlinks>
  <printOptions horizontalCentered="1" verticalCentered="1"/>
  <pageMargins left="0.96" right="0.44" top="0.46" bottom="0.46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0" min="1" max="16" man="1"/>
  </rowBreaks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>
    <tabColor rgb="FF000099"/>
    <pageSetUpPr autoPageBreaks="0" fitToPage="1"/>
  </sheetPr>
  <dimension ref="A1:K33"/>
  <sheetViews>
    <sheetView showGridLines="0" showRowColHeaders="0" showOutlineSymbols="0" zoomScaleNormal="100" workbookViewId="0">
      <selection activeCell="B1" sqref="B1"/>
    </sheetView>
  </sheetViews>
  <sheetFormatPr baseColWidth="10" defaultRowHeight="12" x14ac:dyDescent="0.25"/>
  <cols>
    <col min="1" max="1" width="15.7109375" style="164" customWidth="1"/>
    <col min="2" max="2" width="20.7109375" style="164" customWidth="1"/>
    <col min="3" max="3" width="10.7109375" style="164" customWidth="1"/>
    <col min="4" max="4" width="9.85546875" style="164" customWidth="1"/>
    <col min="5" max="7" width="10.7109375" style="164" customWidth="1"/>
    <col min="8" max="256" width="11.42578125" style="164"/>
    <col min="257" max="257" width="13.5703125" style="164" customWidth="1"/>
    <col min="258" max="258" width="23.7109375" style="164" customWidth="1"/>
    <col min="259" max="263" width="10.7109375" style="164" customWidth="1"/>
    <col min="264" max="512" width="11.42578125" style="164"/>
    <col min="513" max="513" width="13.5703125" style="164" customWidth="1"/>
    <col min="514" max="514" width="23.7109375" style="164" customWidth="1"/>
    <col min="515" max="519" width="10.7109375" style="164" customWidth="1"/>
    <col min="520" max="768" width="11.42578125" style="164"/>
    <col min="769" max="769" width="13.5703125" style="164" customWidth="1"/>
    <col min="770" max="770" width="23.7109375" style="164" customWidth="1"/>
    <col min="771" max="775" width="10.7109375" style="164" customWidth="1"/>
    <col min="776" max="1024" width="11.42578125" style="164"/>
    <col min="1025" max="1025" width="13.5703125" style="164" customWidth="1"/>
    <col min="1026" max="1026" width="23.7109375" style="164" customWidth="1"/>
    <col min="1027" max="1031" width="10.7109375" style="164" customWidth="1"/>
    <col min="1032" max="1280" width="11.42578125" style="164"/>
    <col min="1281" max="1281" width="13.5703125" style="164" customWidth="1"/>
    <col min="1282" max="1282" width="23.7109375" style="164" customWidth="1"/>
    <col min="1283" max="1287" width="10.7109375" style="164" customWidth="1"/>
    <col min="1288" max="1536" width="11.42578125" style="164"/>
    <col min="1537" max="1537" width="13.5703125" style="164" customWidth="1"/>
    <col min="1538" max="1538" width="23.7109375" style="164" customWidth="1"/>
    <col min="1539" max="1543" width="10.7109375" style="164" customWidth="1"/>
    <col min="1544" max="1792" width="11.42578125" style="164"/>
    <col min="1793" max="1793" width="13.5703125" style="164" customWidth="1"/>
    <col min="1794" max="1794" width="23.7109375" style="164" customWidth="1"/>
    <col min="1795" max="1799" width="10.7109375" style="164" customWidth="1"/>
    <col min="1800" max="2048" width="11.42578125" style="164"/>
    <col min="2049" max="2049" width="13.5703125" style="164" customWidth="1"/>
    <col min="2050" max="2050" width="23.7109375" style="164" customWidth="1"/>
    <col min="2051" max="2055" width="10.7109375" style="164" customWidth="1"/>
    <col min="2056" max="2304" width="11.42578125" style="164"/>
    <col min="2305" max="2305" width="13.5703125" style="164" customWidth="1"/>
    <col min="2306" max="2306" width="23.7109375" style="164" customWidth="1"/>
    <col min="2307" max="2311" width="10.7109375" style="164" customWidth="1"/>
    <col min="2312" max="2560" width="11.42578125" style="164"/>
    <col min="2561" max="2561" width="13.5703125" style="164" customWidth="1"/>
    <col min="2562" max="2562" width="23.7109375" style="164" customWidth="1"/>
    <col min="2563" max="2567" width="10.7109375" style="164" customWidth="1"/>
    <col min="2568" max="2816" width="11.42578125" style="164"/>
    <col min="2817" max="2817" width="13.5703125" style="164" customWidth="1"/>
    <col min="2818" max="2818" width="23.7109375" style="164" customWidth="1"/>
    <col min="2819" max="2823" width="10.7109375" style="164" customWidth="1"/>
    <col min="2824" max="3072" width="11.42578125" style="164"/>
    <col min="3073" max="3073" width="13.5703125" style="164" customWidth="1"/>
    <col min="3074" max="3074" width="23.7109375" style="164" customWidth="1"/>
    <col min="3075" max="3079" width="10.7109375" style="164" customWidth="1"/>
    <col min="3080" max="3328" width="11.42578125" style="164"/>
    <col min="3329" max="3329" width="13.5703125" style="164" customWidth="1"/>
    <col min="3330" max="3330" width="23.7109375" style="164" customWidth="1"/>
    <col min="3331" max="3335" width="10.7109375" style="164" customWidth="1"/>
    <col min="3336" max="3584" width="11.42578125" style="164"/>
    <col min="3585" max="3585" width="13.5703125" style="164" customWidth="1"/>
    <col min="3586" max="3586" width="23.7109375" style="164" customWidth="1"/>
    <col min="3587" max="3591" width="10.7109375" style="164" customWidth="1"/>
    <col min="3592" max="3840" width="11.42578125" style="164"/>
    <col min="3841" max="3841" width="13.5703125" style="164" customWidth="1"/>
    <col min="3842" max="3842" width="23.7109375" style="164" customWidth="1"/>
    <col min="3843" max="3847" width="10.7109375" style="164" customWidth="1"/>
    <col min="3848" max="4096" width="11.42578125" style="164"/>
    <col min="4097" max="4097" width="13.5703125" style="164" customWidth="1"/>
    <col min="4098" max="4098" width="23.7109375" style="164" customWidth="1"/>
    <col min="4099" max="4103" width="10.7109375" style="164" customWidth="1"/>
    <col min="4104" max="4352" width="11.42578125" style="164"/>
    <col min="4353" max="4353" width="13.5703125" style="164" customWidth="1"/>
    <col min="4354" max="4354" width="23.7109375" style="164" customWidth="1"/>
    <col min="4355" max="4359" width="10.7109375" style="164" customWidth="1"/>
    <col min="4360" max="4608" width="11.42578125" style="164"/>
    <col min="4609" max="4609" width="13.5703125" style="164" customWidth="1"/>
    <col min="4610" max="4610" width="23.7109375" style="164" customWidth="1"/>
    <col min="4611" max="4615" width="10.7109375" style="164" customWidth="1"/>
    <col min="4616" max="4864" width="11.42578125" style="164"/>
    <col min="4865" max="4865" width="13.5703125" style="164" customWidth="1"/>
    <col min="4866" max="4866" width="23.7109375" style="164" customWidth="1"/>
    <col min="4867" max="4871" width="10.7109375" style="164" customWidth="1"/>
    <col min="4872" max="5120" width="11.42578125" style="164"/>
    <col min="5121" max="5121" width="13.5703125" style="164" customWidth="1"/>
    <col min="5122" max="5122" width="23.7109375" style="164" customWidth="1"/>
    <col min="5123" max="5127" width="10.7109375" style="164" customWidth="1"/>
    <col min="5128" max="5376" width="11.42578125" style="164"/>
    <col min="5377" max="5377" width="13.5703125" style="164" customWidth="1"/>
    <col min="5378" max="5378" width="23.7109375" style="164" customWidth="1"/>
    <col min="5379" max="5383" width="10.7109375" style="164" customWidth="1"/>
    <col min="5384" max="5632" width="11.42578125" style="164"/>
    <col min="5633" max="5633" width="13.5703125" style="164" customWidth="1"/>
    <col min="5634" max="5634" width="23.7109375" style="164" customWidth="1"/>
    <col min="5635" max="5639" width="10.7109375" style="164" customWidth="1"/>
    <col min="5640" max="5888" width="11.42578125" style="164"/>
    <col min="5889" max="5889" width="13.5703125" style="164" customWidth="1"/>
    <col min="5890" max="5890" width="23.7109375" style="164" customWidth="1"/>
    <col min="5891" max="5895" width="10.7109375" style="164" customWidth="1"/>
    <col min="5896" max="6144" width="11.42578125" style="164"/>
    <col min="6145" max="6145" width="13.5703125" style="164" customWidth="1"/>
    <col min="6146" max="6146" width="23.7109375" style="164" customWidth="1"/>
    <col min="6147" max="6151" width="10.7109375" style="164" customWidth="1"/>
    <col min="6152" max="6400" width="11.42578125" style="164"/>
    <col min="6401" max="6401" width="13.5703125" style="164" customWidth="1"/>
    <col min="6402" max="6402" width="23.7109375" style="164" customWidth="1"/>
    <col min="6403" max="6407" width="10.7109375" style="164" customWidth="1"/>
    <col min="6408" max="6656" width="11.42578125" style="164"/>
    <col min="6657" max="6657" width="13.5703125" style="164" customWidth="1"/>
    <col min="6658" max="6658" width="23.7109375" style="164" customWidth="1"/>
    <col min="6659" max="6663" width="10.7109375" style="164" customWidth="1"/>
    <col min="6664" max="6912" width="11.42578125" style="164"/>
    <col min="6913" max="6913" width="13.5703125" style="164" customWidth="1"/>
    <col min="6914" max="6914" width="23.7109375" style="164" customWidth="1"/>
    <col min="6915" max="6919" width="10.7109375" style="164" customWidth="1"/>
    <col min="6920" max="7168" width="11.42578125" style="164"/>
    <col min="7169" max="7169" width="13.5703125" style="164" customWidth="1"/>
    <col min="7170" max="7170" width="23.7109375" style="164" customWidth="1"/>
    <col min="7171" max="7175" width="10.7109375" style="164" customWidth="1"/>
    <col min="7176" max="7424" width="11.42578125" style="164"/>
    <col min="7425" max="7425" width="13.5703125" style="164" customWidth="1"/>
    <col min="7426" max="7426" width="23.7109375" style="164" customWidth="1"/>
    <col min="7427" max="7431" width="10.7109375" style="164" customWidth="1"/>
    <col min="7432" max="7680" width="11.42578125" style="164"/>
    <col min="7681" max="7681" width="13.5703125" style="164" customWidth="1"/>
    <col min="7682" max="7682" width="23.7109375" style="164" customWidth="1"/>
    <col min="7683" max="7687" width="10.7109375" style="164" customWidth="1"/>
    <col min="7688" max="7936" width="11.42578125" style="164"/>
    <col min="7937" max="7937" width="13.5703125" style="164" customWidth="1"/>
    <col min="7938" max="7938" width="23.7109375" style="164" customWidth="1"/>
    <col min="7939" max="7943" width="10.7109375" style="164" customWidth="1"/>
    <col min="7944" max="8192" width="11.42578125" style="164"/>
    <col min="8193" max="8193" width="13.5703125" style="164" customWidth="1"/>
    <col min="8194" max="8194" width="23.7109375" style="164" customWidth="1"/>
    <col min="8195" max="8199" width="10.7109375" style="164" customWidth="1"/>
    <col min="8200" max="8448" width="11.42578125" style="164"/>
    <col min="8449" max="8449" width="13.5703125" style="164" customWidth="1"/>
    <col min="8450" max="8450" width="23.7109375" style="164" customWidth="1"/>
    <col min="8451" max="8455" width="10.7109375" style="164" customWidth="1"/>
    <col min="8456" max="8704" width="11.42578125" style="164"/>
    <col min="8705" max="8705" width="13.5703125" style="164" customWidth="1"/>
    <col min="8706" max="8706" width="23.7109375" style="164" customWidth="1"/>
    <col min="8707" max="8711" width="10.7109375" style="164" customWidth="1"/>
    <col min="8712" max="8960" width="11.42578125" style="164"/>
    <col min="8961" max="8961" width="13.5703125" style="164" customWidth="1"/>
    <col min="8962" max="8962" width="23.7109375" style="164" customWidth="1"/>
    <col min="8963" max="8967" width="10.7109375" style="164" customWidth="1"/>
    <col min="8968" max="9216" width="11.42578125" style="164"/>
    <col min="9217" max="9217" width="13.5703125" style="164" customWidth="1"/>
    <col min="9218" max="9218" width="23.7109375" style="164" customWidth="1"/>
    <col min="9219" max="9223" width="10.7109375" style="164" customWidth="1"/>
    <col min="9224" max="9472" width="11.42578125" style="164"/>
    <col min="9473" max="9473" width="13.5703125" style="164" customWidth="1"/>
    <col min="9474" max="9474" width="23.7109375" style="164" customWidth="1"/>
    <col min="9475" max="9479" width="10.7109375" style="164" customWidth="1"/>
    <col min="9480" max="9728" width="11.42578125" style="164"/>
    <col min="9729" max="9729" width="13.5703125" style="164" customWidth="1"/>
    <col min="9730" max="9730" width="23.7109375" style="164" customWidth="1"/>
    <col min="9731" max="9735" width="10.7109375" style="164" customWidth="1"/>
    <col min="9736" max="9984" width="11.42578125" style="164"/>
    <col min="9985" max="9985" width="13.5703125" style="164" customWidth="1"/>
    <col min="9986" max="9986" width="23.7109375" style="164" customWidth="1"/>
    <col min="9987" max="9991" width="10.7109375" style="164" customWidth="1"/>
    <col min="9992" max="10240" width="11.42578125" style="164"/>
    <col min="10241" max="10241" width="13.5703125" style="164" customWidth="1"/>
    <col min="10242" max="10242" width="23.7109375" style="164" customWidth="1"/>
    <col min="10243" max="10247" width="10.7109375" style="164" customWidth="1"/>
    <col min="10248" max="10496" width="11.42578125" style="164"/>
    <col min="10497" max="10497" width="13.5703125" style="164" customWidth="1"/>
    <col min="10498" max="10498" width="23.7109375" style="164" customWidth="1"/>
    <col min="10499" max="10503" width="10.7109375" style="164" customWidth="1"/>
    <col min="10504" max="10752" width="11.42578125" style="164"/>
    <col min="10753" max="10753" width="13.5703125" style="164" customWidth="1"/>
    <col min="10754" max="10754" width="23.7109375" style="164" customWidth="1"/>
    <col min="10755" max="10759" width="10.7109375" style="164" customWidth="1"/>
    <col min="10760" max="11008" width="11.42578125" style="164"/>
    <col min="11009" max="11009" width="13.5703125" style="164" customWidth="1"/>
    <col min="11010" max="11010" width="23.7109375" style="164" customWidth="1"/>
    <col min="11011" max="11015" width="10.7109375" style="164" customWidth="1"/>
    <col min="11016" max="11264" width="11.42578125" style="164"/>
    <col min="11265" max="11265" width="13.5703125" style="164" customWidth="1"/>
    <col min="11266" max="11266" width="23.7109375" style="164" customWidth="1"/>
    <col min="11267" max="11271" width="10.7109375" style="164" customWidth="1"/>
    <col min="11272" max="11520" width="11.42578125" style="164"/>
    <col min="11521" max="11521" width="13.5703125" style="164" customWidth="1"/>
    <col min="11522" max="11522" width="23.7109375" style="164" customWidth="1"/>
    <col min="11523" max="11527" width="10.7109375" style="164" customWidth="1"/>
    <col min="11528" max="11776" width="11.42578125" style="164"/>
    <col min="11777" max="11777" width="13.5703125" style="164" customWidth="1"/>
    <col min="11778" max="11778" width="23.7109375" style="164" customWidth="1"/>
    <col min="11779" max="11783" width="10.7109375" style="164" customWidth="1"/>
    <col min="11784" max="12032" width="11.42578125" style="164"/>
    <col min="12033" max="12033" width="13.5703125" style="164" customWidth="1"/>
    <col min="12034" max="12034" width="23.7109375" style="164" customWidth="1"/>
    <col min="12035" max="12039" width="10.7109375" style="164" customWidth="1"/>
    <col min="12040" max="12288" width="11.42578125" style="164"/>
    <col min="12289" max="12289" width="13.5703125" style="164" customWidth="1"/>
    <col min="12290" max="12290" width="23.7109375" style="164" customWidth="1"/>
    <col min="12291" max="12295" width="10.7109375" style="164" customWidth="1"/>
    <col min="12296" max="12544" width="11.42578125" style="164"/>
    <col min="12545" max="12545" width="13.5703125" style="164" customWidth="1"/>
    <col min="12546" max="12546" width="23.7109375" style="164" customWidth="1"/>
    <col min="12547" max="12551" width="10.7109375" style="164" customWidth="1"/>
    <col min="12552" max="12800" width="11.42578125" style="164"/>
    <col min="12801" max="12801" width="13.5703125" style="164" customWidth="1"/>
    <col min="12802" max="12802" width="23.7109375" style="164" customWidth="1"/>
    <col min="12803" max="12807" width="10.7109375" style="164" customWidth="1"/>
    <col min="12808" max="13056" width="11.42578125" style="164"/>
    <col min="13057" max="13057" width="13.5703125" style="164" customWidth="1"/>
    <col min="13058" max="13058" width="23.7109375" style="164" customWidth="1"/>
    <col min="13059" max="13063" width="10.7109375" style="164" customWidth="1"/>
    <col min="13064" max="13312" width="11.42578125" style="164"/>
    <col min="13313" max="13313" width="13.5703125" style="164" customWidth="1"/>
    <col min="13314" max="13314" width="23.7109375" style="164" customWidth="1"/>
    <col min="13315" max="13319" width="10.7109375" style="164" customWidth="1"/>
    <col min="13320" max="13568" width="11.42578125" style="164"/>
    <col min="13569" max="13569" width="13.5703125" style="164" customWidth="1"/>
    <col min="13570" max="13570" width="23.7109375" style="164" customWidth="1"/>
    <col min="13571" max="13575" width="10.7109375" style="164" customWidth="1"/>
    <col min="13576" max="13824" width="11.42578125" style="164"/>
    <col min="13825" max="13825" width="13.5703125" style="164" customWidth="1"/>
    <col min="13826" max="13826" width="23.7109375" style="164" customWidth="1"/>
    <col min="13827" max="13831" width="10.7109375" style="164" customWidth="1"/>
    <col min="13832" max="14080" width="11.42578125" style="164"/>
    <col min="14081" max="14081" width="13.5703125" style="164" customWidth="1"/>
    <col min="14082" max="14082" width="23.7109375" style="164" customWidth="1"/>
    <col min="14083" max="14087" width="10.7109375" style="164" customWidth="1"/>
    <col min="14088" max="14336" width="11.42578125" style="164"/>
    <col min="14337" max="14337" width="13.5703125" style="164" customWidth="1"/>
    <col min="14338" max="14338" width="23.7109375" style="164" customWidth="1"/>
    <col min="14339" max="14343" width="10.7109375" style="164" customWidth="1"/>
    <col min="14344" max="14592" width="11.42578125" style="164"/>
    <col min="14593" max="14593" width="13.5703125" style="164" customWidth="1"/>
    <col min="14594" max="14594" width="23.7109375" style="164" customWidth="1"/>
    <col min="14595" max="14599" width="10.7109375" style="164" customWidth="1"/>
    <col min="14600" max="14848" width="11.42578125" style="164"/>
    <col min="14849" max="14849" width="13.5703125" style="164" customWidth="1"/>
    <col min="14850" max="14850" width="23.7109375" style="164" customWidth="1"/>
    <col min="14851" max="14855" width="10.7109375" style="164" customWidth="1"/>
    <col min="14856" max="15104" width="11.42578125" style="164"/>
    <col min="15105" max="15105" width="13.5703125" style="164" customWidth="1"/>
    <col min="15106" max="15106" width="23.7109375" style="164" customWidth="1"/>
    <col min="15107" max="15111" width="10.7109375" style="164" customWidth="1"/>
    <col min="15112" max="15360" width="11.42578125" style="164"/>
    <col min="15361" max="15361" width="13.5703125" style="164" customWidth="1"/>
    <col min="15362" max="15362" width="23.7109375" style="164" customWidth="1"/>
    <col min="15363" max="15367" width="10.7109375" style="164" customWidth="1"/>
    <col min="15368" max="15616" width="11.42578125" style="164"/>
    <col min="15617" max="15617" width="13.5703125" style="164" customWidth="1"/>
    <col min="15618" max="15618" width="23.7109375" style="164" customWidth="1"/>
    <col min="15619" max="15623" width="10.7109375" style="164" customWidth="1"/>
    <col min="15624" max="15872" width="11.42578125" style="164"/>
    <col min="15873" max="15873" width="13.5703125" style="164" customWidth="1"/>
    <col min="15874" max="15874" width="23.7109375" style="164" customWidth="1"/>
    <col min="15875" max="15879" width="10.7109375" style="164" customWidth="1"/>
    <col min="15880" max="16128" width="11.42578125" style="164"/>
    <col min="16129" max="16129" width="13.5703125" style="164" customWidth="1"/>
    <col min="16130" max="16130" width="23.7109375" style="164" customWidth="1"/>
    <col min="16131" max="16135" width="10.7109375" style="164" customWidth="1"/>
    <col min="16136" max="16384" width="11.42578125" style="164"/>
  </cols>
  <sheetData>
    <row r="1" spans="1:8" ht="15" customHeight="1" x14ac:dyDescent="0.25">
      <c r="B1" s="165"/>
    </row>
    <row r="2" spans="1:8" ht="15" customHeight="1" x14ac:dyDescent="0.25">
      <c r="B2" s="165"/>
    </row>
    <row r="3" spans="1:8" ht="15" customHeight="1" x14ac:dyDescent="0.25">
      <c r="B3" s="165"/>
    </row>
    <row r="4" spans="1:8" ht="15" customHeight="1" x14ac:dyDescent="0.25">
      <c r="B4" s="165"/>
    </row>
    <row r="5" spans="1:8" ht="18" customHeight="1" x14ac:dyDescent="0.25">
      <c r="B5" s="116" t="s">
        <v>123</v>
      </c>
      <c r="C5" s="116"/>
      <c r="D5" s="116"/>
      <c r="E5" s="116"/>
      <c r="F5" s="116"/>
      <c r="G5" s="116"/>
    </row>
    <row r="6" spans="1:8" ht="18" customHeight="1" x14ac:dyDescent="0.25">
      <c r="B6" s="116" t="str">
        <f>actualizaciones!$A$2</f>
        <v>enero 2014</v>
      </c>
      <c r="C6" s="116"/>
      <c r="D6" s="116"/>
      <c r="E6" s="116"/>
      <c r="F6" s="116"/>
      <c r="G6" s="116"/>
    </row>
    <row r="7" spans="1:8" ht="30" customHeight="1" x14ac:dyDescent="0.25">
      <c r="B7" s="66" t="s">
        <v>124</v>
      </c>
      <c r="C7" s="117" t="s">
        <v>98</v>
      </c>
      <c r="D7" s="117" t="s">
        <v>30</v>
      </c>
      <c r="E7" s="117" t="s">
        <v>29</v>
      </c>
      <c r="F7" s="117" t="s">
        <v>27</v>
      </c>
      <c r="G7" s="117" t="s">
        <v>28</v>
      </c>
    </row>
    <row r="8" spans="1:8" ht="15" customHeight="1" x14ac:dyDescent="0.2">
      <c r="B8" s="166" t="s">
        <v>125</v>
      </c>
      <c r="C8" s="167">
        <v>116927</v>
      </c>
      <c r="D8" s="168">
        <v>971</v>
      </c>
      <c r="E8" s="168">
        <v>4905</v>
      </c>
      <c r="F8" s="168">
        <v>45219</v>
      </c>
      <c r="G8" s="168">
        <v>40046</v>
      </c>
    </row>
    <row r="9" spans="1:8" ht="15" customHeight="1" x14ac:dyDescent="0.2">
      <c r="B9" s="166" t="s">
        <v>126</v>
      </c>
      <c r="C9" s="167">
        <v>56224</v>
      </c>
      <c r="D9" s="168">
        <v>10736</v>
      </c>
      <c r="E9" s="168">
        <v>17225</v>
      </c>
      <c r="F9" s="168">
        <v>10825</v>
      </c>
      <c r="G9" s="168">
        <v>5057</v>
      </c>
    </row>
    <row r="10" spans="1:8" ht="15" customHeight="1" x14ac:dyDescent="0.2">
      <c r="A10" s="169"/>
      <c r="B10" s="166" t="s">
        <v>127</v>
      </c>
      <c r="C10" s="167">
        <v>55816</v>
      </c>
      <c r="D10" s="168">
        <v>1021</v>
      </c>
      <c r="E10" s="168">
        <v>17944</v>
      </c>
      <c r="F10" s="168">
        <v>20042</v>
      </c>
      <c r="G10" s="168">
        <v>7170</v>
      </c>
    </row>
    <row r="11" spans="1:8" ht="15" customHeight="1" x14ac:dyDescent="0.2">
      <c r="B11" s="166" t="s">
        <v>128</v>
      </c>
      <c r="C11" s="167">
        <v>79628</v>
      </c>
      <c r="D11" s="168">
        <v>1827</v>
      </c>
      <c r="E11" s="168">
        <v>10272</v>
      </c>
      <c r="F11" s="168">
        <v>24222</v>
      </c>
      <c r="G11" s="168">
        <v>33439</v>
      </c>
    </row>
    <row r="12" spans="1:8" ht="15" customHeight="1" x14ac:dyDescent="0.2">
      <c r="B12" s="166" t="s">
        <v>129</v>
      </c>
      <c r="C12" s="167">
        <v>30370</v>
      </c>
      <c r="D12" s="168">
        <v>724</v>
      </c>
      <c r="E12" s="168">
        <v>2715</v>
      </c>
      <c r="F12" s="168">
        <v>9440</v>
      </c>
      <c r="G12" s="168">
        <v>12588</v>
      </c>
    </row>
    <row r="13" spans="1:8" ht="15" customHeight="1" x14ac:dyDescent="0.2">
      <c r="B13" s="166" t="s">
        <v>130</v>
      </c>
      <c r="C13" s="167">
        <v>18512</v>
      </c>
      <c r="D13" s="168">
        <v>397</v>
      </c>
      <c r="E13" s="168">
        <v>1623</v>
      </c>
      <c r="F13" s="168">
        <v>5232</v>
      </c>
      <c r="G13" s="168">
        <v>8983</v>
      </c>
      <c r="H13" s="170"/>
    </row>
    <row r="14" spans="1:8" ht="15" customHeight="1" x14ac:dyDescent="0.2">
      <c r="B14" s="166" t="s">
        <v>131</v>
      </c>
      <c r="C14" s="167">
        <v>17802</v>
      </c>
      <c r="D14" s="168">
        <v>505</v>
      </c>
      <c r="E14" s="168">
        <v>4577</v>
      </c>
      <c r="F14" s="168">
        <v>4484</v>
      </c>
      <c r="G14" s="168">
        <v>6764</v>
      </c>
      <c r="H14" s="170"/>
    </row>
    <row r="15" spans="1:8" ht="15" customHeight="1" x14ac:dyDescent="0.2">
      <c r="B15" s="166" t="s">
        <v>132</v>
      </c>
      <c r="C15" s="167">
        <v>12944</v>
      </c>
      <c r="D15" s="168">
        <v>201</v>
      </c>
      <c r="E15" s="168">
        <v>1357</v>
      </c>
      <c r="F15" s="168">
        <v>5066</v>
      </c>
      <c r="G15" s="168">
        <v>5104</v>
      </c>
      <c r="H15" s="170"/>
    </row>
    <row r="16" spans="1:8" ht="15" customHeight="1" x14ac:dyDescent="0.2">
      <c r="A16" s="169"/>
      <c r="B16" s="166" t="s">
        <v>133</v>
      </c>
      <c r="C16" s="167">
        <v>16397</v>
      </c>
      <c r="D16" s="168">
        <v>411</v>
      </c>
      <c r="E16" s="168">
        <v>1002</v>
      </c>
      <c r="F16" s="168">
        <v>8292</v>
      </c>
      <c r="G16" s="168">
        <v>3381</v>
      </c>
      <c r="H16" s="169"/>
    </row>
    <row r="17" spans="1:11" ht="15" customHeight="1" x14ac:dyDescent="0.2">
      <c r="A17" s="169"/>
      <c r="B17" s="166" t="s">
        <v>134</v>
      </c>
      <c r="C17" s="167">
        <v>11461</v>
      </c>
      <c r="D17" s="168">
        <v>161</v>
      </c>
      <c r="E17" s="168">
        <v>489</v>
      </c>
      <c r="F17" s="168">
        <v>5164</v>
      </c>
      <c r="G17" s="168">
        <v>4282</v>
      </c>
      <c r="H17" s="169"/>
    </row>
    <row r="18" spans="1:11" ht="15" customHeight="1" x14ac:dyDescent="0.2">
      <c r="B18" s="166" t="s">
        <v>135</v>
      </c>
      <c r="C18" s="167">
        <v>11318</v>
      </c>
      <c r="D18" s="168">
        <v>571</v>
      </c>
      <c r="E18" s="168">
        <v>1196</v>
      </c>
      <c r="F18" s="168">
        <v>4452</v>
      </c>
      <c r="G18" s="168">
        <v>1862</v>
      </c>
      <c r="H18" s="169"/>
    </row>
    <row r="19" spans="1:11" ht="15" customHeight="1" x14ac:dyDescent="0.2">
      <c r="B19" s="166" t="s">
        <v>136</v>
      </c>
      <c r="C19" s="167">
        <v>12442</v>
      </c>
      <c r="D19" s="168">
        <v>167</v>
      </c>
      <c r="E19" s="168">
        <v>223</v>
      </c>
      <c r="F19" s="168">
        <v>6722</v>
      </c>
      <c r="G19" s="168">
        <v>4135</v>
      </c>
    </row>
    <row r="20" spans="1:11" ht="15" customHeight="1" x14ac:dyDescent="0.2">
      <c r="B20" s="166" t="s">
        <v>137</v>
      </c>
      <c r="C20" s="167">
        <v>8264</v>
      </c>
      <c r="D20" s="168">
        <v>212</v>
      </c>
      <c r="E20" s="168">
        <v>440</v>
      </c>
      <c r="F20" s="168">
        <v>3923</v>
      </c>
      <c r="G20" s="168">
        <v>1918</v>
      </c>
      <c r="H20" s="169"/>
    </row>
    <row r="21" spans="1:11" ht="15" customHeight="1" x14ac:dyDescent="0.2">
      <c r="B21" s="166" t="s">
        <v>138</v>
      </c>
      <c r="C21" s="167">
        <v>10061</v>
      </c>
      <c r="D21" s="168">
        <v>637</v>
      </c>
      <c r="E21" s="168">
        <v>519</v>
      </c>
      <c r="F21" s="168">
        <v>3733</v>
      </c>
      <c r="G21" s="168">
        <v>3861</v>
      </c>
    </row>
    <row r="22" spans="1:11" ht="15" customHeight="1" x14ac:dyDescent="0.2">
      <c r="B22" s="166" t="s">
        <v>139</v>
      </c>
      <c r="C22" s="167">
        <v>5776</v>
      </c>
      <c r="D22" s="168">
        <v>144</v>
      </c>
      <c r="E22" s="168">
        <v>306</v>
      </c>
      <c r="F22" s="168">
        <v>2152</v>
      </c>
      <c r="G22" s="168">
        <v>2439</v>
      </c>
    </row>
    <row r="23" spans="1:11" ht="15" customHeight="1" x14ac:dyDescent="0.2">
      <c r="B23" s="166" t="s">
        <v>140</v>
      </c>
      <c r="C23" s="167">
        <v>3605</v>
      </c>
      <c r="D23" s="168">
        <v>167</v>
      </c>
      <c r="E23" s="168">
        <v>306</v>
      </c>
      <c r="F23" s="168">
        <v>1649</v>
      </c>
      <c r="G23" s="168">
        <v>772</v>
      </c>
    </row>
    <row r="24" spans="1:11" ht="15" customHeight="1" x14ac:dyDescent="0.2">
      <c r="B24" s="166" t="s">
        <v>141</v>
      </c>
      <c r="C24" s="167">
        <v>3472</v>
      </c>
      <c r="D24" s="168">
        <v>82</v>
      </c>
      <c r="E24" s="168">
        <v>503</v>
      </c>
      <c r="F24" s="168">
        <v>1610</v>
      </c>
      <c r="G24" s="168">
        <v>886</v>
      </c>
    </row>
    <row r="25" spans="1:11" ht="15" customHeight="1" x14ac:dyDescent="0.2">
      <c r="B25" s="166" t="s">
        <v>142</v>
      </c>
      <c r="C25" s="167">
        <v>8456</v>
      </c>
      <c r="D25" s="168">
        <v>388</v>
      </c>
      <c r="E25" s="168">
        <v>1192</v>
      </c>
      <c r="F25" s="168">
        <v>2968</v>
      </c>
      <c r="G25" s="168">
        <v>1475</v>
      </c>
    </row>
    <row r="26" spans="1:11" ht="15" customHeight="1" x14ac:dyDescent="0.2">
      <c r="B26" s="166" t="s">
        <v>143</v>
      </c>
      <c r="C26" s="167">
        <v>1150</v>
      </c>
      <c r="D26" s="168">
        <v>314</v>
      </c>
      <c r="E26" s="168">
        <v>96</v>
      </c>
      <c r="F26" s="168">
        <v>251</v>
      </c>
      <c r="G26" s="168">
        <v>117</v>
      </c>
    </row>
    <row r="27" spans="1:11" ht="15" customHeight="1" x14ac:dyDescent="0.2">
      <c r="B27" s="166" t="s">
        <v>144</v>
      </c>
      <c r="C27" s="167">
        <v>1031</v>
      </c>
      <c r="D27" s="168">
        <v>380</v>
      </c>
      <c r="E27" s="168">
        <v>170</v>
      </c>
      <c r="F27" s="168">
        <v>131</v>
      </c>
      <c r="G27" s="168">
        <v>179</v>
      </c>
    </row>
    <row r="28" spans="1:11" ht="15" customHeight="1" x14ac:dyDescent="0.2">
      <c r="B28" s="166" t="s">
        <v>145</v>
      </c>
      <c r="C28" s="167">
        <v>3233</v>
      </c>
      <c r="D28" s="168">
        <v>475</v>
      </c>
      <c r="E28" s="168">
        <v>386</v>
      </c>
      <c r="F28" s="168">
        <v>363</v>
      </c>
      <c r="G28" s="168">
        <v>1239</v>
      </c>
    </row>
    <row r="29" spans="1:11" ht="15" customHeight="1" x14ac:dyDescent="0.25">
      <c r="B29" s="119" t="s">
        <v>146</v>
      </c>
      <c r="C29" s="171">
        <v>349037</v>
      </c>
      <c r="D29" s="171">
        <v>7928</v>
      </c>
      <c r="E29" s="171">
        <v>39949</v>
      </c>
      <c r="F29" s="171">
        <v>130893</v>
      </c>
      <c r="G29" s="171">
        <v>107201</v>
      </c>
    </row>
    <row r="30" spans="1:11" ht="15" customHeight="1" x14ac:dyDescent="0.25">
      <c r="B30" s="76" t="s">
        <v>98</v>
      </c>
      <c r="C30" s="172">
        <v>405261</v>
      </c>
      <c r="D30" s="172">
        <v>18664</v>
      </c>
      <c r="E30" s="172">
        <v>57174</v>
      </c>
      <c r="F30" s="172">
        <v>141718</v>
      </c>
      <c r="G30" s="172">
        <v>112258</v>
      </c>
      <c r="H30" s="173"/>
      <c r="I30" s="173"/>
      <c r="J30" s="173"/>
      <c r="K30" s="173"/>
    </row>
    <row r="31" spans="1:11" ht="15" customHeight="1" x14ac:dyDescent="0.25">
      <c r="B31" s="60" t="s">
        <v>147</v>
      </c>
      <c r="C31" s="83"/>
      <c r="D31" s="83"/>
      <c r="E31" s="83"/>
      <c r="F31" s="83"/>
      <c r="G31" s="83"/>
    </row>
    <row r="32" spans="1:11" ht="14.25" customHeight="1" x14ac:dyDescent="0.25"/>
    <row r="33" ht="35.25" customHeight="1" x14ac:dyDescent="0.25"/>
  </sheetData>
  <mergeCells count="3">
    <mergeCell ref="B5:G5"/>
    <mergeCell ref="B6:G6"/>
    <mergeCell ref="B31:G31"/>
  </mergeCells>
  <conditionalFormatting sqref="H16:H18 H20 A16:A17 B8:B9 B11:B28">
    <cfRule type="containsText" dxfId="84" priority="35" operator="containsText" text="SUIZA">
      <formula>NOT(ISERROR(SEARCH("SUIZA",A8)))</formula>
    </cfRule>
    <cfRule type="containsText" dxfId="83" priority="36" operator="containsText" text="AUSTRIA">
      <formula>NOT(ISERROR(SEARCH("AUSTRIA",A8)))</formula>
    </cfRule>
    <cfRule type="containsText" dxfId="82" priority="37" operator="containsText" text="IRLANDA">
      <formula>NOT(ISERROR(SEARCH("IRLANDA",A8)))</formula>
    </cfRule>
    <cfRule type="containsText" dxfId="81" priority="38" operator="containsText" text="PAÍSES DEL ESTE">
      <formula>NOT(ISERROR(SEARCH("PAÍSES DEL ESTE",A8)))</formula>
    </cfRule>
    <cfRule type="containsText" dxfId="80" priority="39" operator="containsText" text="RUSIA">
      <formula>NOT(ISERROR(SEARCH("RUSIA",A8)))</formula>
    </cfRule>
    <cfRule type="containsText" dxfId="79" priority="40" operator="containsText" text="HOLANDA">
      <formula>NOT(ISERROR(SEARCH("HOLANDA",A8)))</formula>
    </cfRule>
    <cfRule type="containsText" dxfId="78" priority="41" operator="containsText" text="FRANCIA">
      <formula>NOT(ISERROR(SEARCH("FRANCIA",A8)))</formula>
    </cfRule>
    <cfRule type="containsText" dxfId="77" priority="42" operator="containsText" text="ITALIA">
      <formula>NOT(ISERROR(SEARCH("ITALIA",A8)))</formula>
    </cfRule>
    <cfRule type="containsText" dxfId="76" priority="43" operator="containsText" text="BÉLGICA">
      <formula>NOT(ISERROR(SEARCH("BÉLGICA",A8)))</formula>
    </cfRule>
    <cfRule type="containsText" dxfId="75" priority="44" operator="containsText" text="ESPAÑA">
      <formula>NOT(ISERROR(SEARCH("ESPAÑA",A8)))</formula>
    </cfRule>
    <cfRule type="containsText" dxfId="74" priority="45" operator="containsText" text="ALEMANIA">
      <formula>NOT(ISERROR(SEARCH("ALEMANIA",A8)))</formula>
    </cfRule>
    <cfRule type="containsText" dxfId="73" priority="46" operator="containsText" text="PAÍSES NÓRDICOS">
      <formula>NOT(ISERROR(SEARCH("PAÍSES NÓRDICOS",A8)))</formula>
    </cfRule>
    <cfRule type="containsText" dxfId="72" priority="47" operator="containsText" text="REINO UNIDO">
      <formula>NOT(ISERROR(SEARCH("REINO UNIDO",A8)))</formula>
    </cfRule>
    <cfRule type="containsText" dxfId="71" priority="48" operator="containsText" text="DINAMARCA">
      <formula>NOT(ISERROR(SEARCH("DINAMARCA",A8)))</formula>
    </cfRule>
    <cfRule type="containsText" dxfId="70" priority="49" operator="containsText" text="NORUEGA">
      <formula>NOT(ISERROR(SEARCH("NORUEGA",A8)))</formula>
    </cfRule>
    <cfRule type="containsText" dxfId="69" priority="50" operator="containsText" text="FINLANDIA">
      <formula>NOT(ISERROR(SEARCH("FINLANDIA",A8)))</formula>
    </cfRule>
    <cfRule type="containsText" dxfId="68" priority="51" operator="containsText" text="SUECIA">
      <formula>NOT(ISERROR(SEARCH("SUECIA",A8)))</formula>
    </cfRule>
  </conditionalFormatting>
  <conditionalFormatting sqref="A10">
    <cfRule type="containsText" dxfId="67" priority="18" operator="containsText" text="SUIZA">
      <formula>NOT(ISERROR(SEARCH("SUIZA",A10)))</formula>
    </cfRule>
    <cfRule type="containsText" dxfId="66" priority="19" operator="containsText" text="AUSTRIA">
      <formula>NOT(ISERROR(SEARCH("AUSTRIA",A10)))</formula>
    </cfRule>
    <cfRule type="containsText" dxfId="65" priority="20" operator="containsText" text="IRLANDA">
      <formula>NOT(ISERROR(SEARCH("IRLANDA",A10)))</formula>
    </cfRule>
    <cfRule type="containsText" dxfId="64" priority="21" operator="containsText" text="PAÍSES DEL ESTE">
      <formula>NOT(ISERROR(SEARCH("PAÍSES DEL ESTE",A10)))</formula>
    </cfRule>
    <cfRule type="containsText" dxfId="63" priority="22" operator="containsText" text="RUSIA">
      <formula>NOT(ISERROR(SEARCH("RUSIA",A10)))</formula>
    </cfRule>
    <cfRule type="containsText" dxfId="62" priority="23" operator="containsText" text="HOLANDA">
      <formula>NOT(ISERROR(SEARCH("HOLANDA",A10)))</formula>
    </cfRule>
    <cfRule type="containsText" dxfId="61" priority="24" operator="containsText" text="FRANCIA">
      <formula>NOT(ISERROR(SEARCH("FRANCIA",A10)))</formula>
    </cfRule>
    <cfRule type="containsText" dxfId="60" priority="25" operator="containsText" text="ITALIA">
      <formula>NOT(ISERROR(SEARCH("ITALIA",A10)))</formula>
    </cfRule>
    <cfRule type="containsText" dxfId="59" priority="26" operator="containsText" text="BÉLGICA">
      <formula>NOT(ISERROR(SEARCH("BÉLGICA",A10)))</formula>
    </cfRule>
    <cfRule type="containsText" dxfId="58" priority="27" operator="containsText" text="ESPAÑA">
      <formula>NOT(ISERROR(SEARCH("ESPAÑA",A10)))</formula>
    </cfRule>
    <cfRule type="containsText" dxfId="57" priority="28" operator="containsText" text="ALEMANIA">
      <formula>NOT(ISERROR(SEARCH("ALEMANIA",A10)))</formula>
    </cfRule>
    <cfRule type="containsText" dxfId="56" priority="29" operator="containsText" text="PAÍSES NÓRDICOS">
      <formula>NOT(ISERROR(SEARCH("PAÍSES NÓRDICOS",A10)))</formula>
    </cfRule>
    <cfRule type="containsText" dxfId="55" priority="30" operator="containsText" text="REINO UNIDO">
      <formula>NOT(ISERROR(SEARCH("REINO UNIDO",A10)))</formula>
    </cfRule>
    <cfRule type="containsText" dxfId="54" priority="31" operator="containsText" text="DINAMARCA">
      <formula>NOT(ISERROR(SEARCH("DINAMARCA",A10)))</formula>
    </cfRule>
    <cfRule type="containsText" dxfId="53" priority="32" operator="containsText" text="NORUEGA">
      <formula>NOT(ISERROR(SEARCH("NORUEGA",A10)))</formula>
    </cfRule>
    <cfRule type="containsText" dxfId="52" priority="33" operator="containsText" text="FINLANDIA">
      <formula>NOT(ISERROR(SEARCH("FINLANDIA",A10)))</formula>
    </cfRule>
    <cfRule type="containsText" dxfId="51" priority="34" operator="containsText" text="SUECIA">
      <formula>NOT(ISERROR(SEARCH("SUECIA",A10)))</formula>
    </cfRule>
  </conditionalFormatting>
  <conditionalFormatting sqref="B10">
    <cfRule type="containsText" dxfId="50" priority="1" operator="containsText" text="SUIZA">
      <formula>NOT(ISERROR(SEARCH("SUIZA",B10)))</formula>
    </cfRule>
    <cfRule type="containsText" dxfId="49" priority="2" operator="containsText" text="AUSTRIA">
      <formula>NOT(ISERROR(SEARCH("AUSTRIA",B10)))</formula>
    </cfRule>
    <cfRule type="containsText" dxfId="48" priority="3" operator="containsText" text="IRLANDA">
      <formula>NOT(ISERROR(SEARCH("IRLANDA",B10)))</formula>
    </cfRule>
    <cfRule type="containsText" dxfId="47" priority="4" operator="containsText" text="PAÍSES DEL ESTE">
      <formula>NOT(ISERROR(SEARCH("PAÍSES DEL ESTE",B10)))</formula>
    </cfRule>
    <cfRule type="containsText" dxfId="46" priority="5" operator="containsText" text="RUSIA">
      <formula>NOT(ISERROR(SEARCH("RUSIA",B10)))</formula>
    </cfRule>
    <cfRule type="containsText" dxfId="45" priority="6" operator="containsText" text="HOLANDA">
      <formula>NOT(ISERROR(SEARCH("HOLANDA",B10)))</formula>
    </cfRule>
    <cfRule type="containsText" dxfId="44" priority="7" operator="containsText" text="FRANCIA">
      <formula>NOT(ISERROR(SEARCH("FRANCIA",B10)))</formula>
    </cfRule>
    <cfRule type="containsText" dxfId="43" priority="8" operator="containsText" text="ITALIA">
      <formula>NOT(ISERROR(SEARCH("ITALIA",B10)))</formula>
    </cfRule>
    <cfRule type="containsText" dxfId="42" priority="9" operator="containsText" text="BÉLGICA">
      <formula>NOT(ISERROR(SEARCH("BÉLGICA",B10)))</formula>
    </cfRule>
    <cfRule type="containsText" dxfId="41" priority="10" operator="containsText" text="ESPAÑA">
      <formula>NOT(ISERROR(SEARCH("ESPAÑA",B10)))</formula>
    </cfRule>
    <cfRule type="containsText" dxfId="40" priority="11" operator="containsText" text="ALEMANIA">
      <formula>NOT(ISERROR(SEARCH("ALEMANIA",B10)))</formula>
    </cfRule>
    <cfRule type="containsText" dxfId="39" priority="12" operator="containsText" text="PAÍSES NÓRDICOS">
      <formula>NOT(ISERROR(SEARCH("PAÍSES NÓRDICOS",B10)))</formula>
    </cfRule>
    <cfRule type="containsText" dxfId="38" priority="13" operator="containsText" text="REINO UNIDO">
      <formula>NOT(ISERROR(SEARCH("REINO UNIDO",B10)))</formula>
    </cfRule>
    <cfRule type="containsText" dxfId="37" priority="14" operator="containsText" text="DINAMARCA">
      <formula>NOT(ISERROR(SEARCH("DINAMARCA",B10)))</formula>
    </cfRule>
    <cfRule type="containsText" dxfId="36" priority="15" operator="containsText" text="NORUEGA">
      <formula>NOT(ISERROR(SEARCH("NORUEGA",B10)))</formula>
    </cfRule>
    <cfRule type="containsText" dxfId="35" priority="16" operator="containsText" text="FINLANDIA">
      <formula>NOT(ISERROR(SEARCH("FINLANDIA",B10)))</formula>
    </cfRule>
    <cfRule type="containsText" dxfId="34" priority="17" operator="containsText" text="SUECIA">
      <formula>NOT(ISERROR(SEARCH("SUECIA",B10)))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5">
    <tabColor rgb="FF000099"/>
    <pageSetUpPr fitToPage="1"/>
  </sheetPr>
  <dimension ref="B5:G31"/>
  <sheetViews>
    <sheetView showGridLines="0" showRowColHeaders="0" zoomScaleNormal="100" workbookViewId="0">
      <selection activeCell="B1" sqref="B1"/>
    </sheetView>
  </sheetViews>
  <sheetFormatPr baseColWidth="10" defaultRowHeight="15" x14ac:dyDescent="0.25"/>
  <cols>
    <col min="1" max="1" width="15.7109375" customWidth="1"/>
    <col min="2" max="2" width="20.7109375" customWidth="1"/>
    <col min="3" max="7" width="10.7109375" customWidth="1"/>
  </cols>
  <sheetData>
    <row r="5" spans="2:7" ht="36" customHeight="1" x14ac:dyDescent="0.25">
      <c r="B5" s="116" t="s">
        <v>148</v>
      </c>
      <c r="C5" s="116"/>
      <c r="D5" s="116"/>
      <c r="E5" s="116"/>
      <c r="F5" s="116"/>
      <c r="G5" s="116"/>
    </row>
    <row r="6" spans="2:7" ht="18" customHeight="1" x14ac:dyDescent="0.25">
      <c r="B6" s="116" t="str">
        <f>actualizaciones!$A$2</f>
        <v>enero 2014</v>
      </c>
      <c r="C6" s="116"/>
      <c r="D6" s="116"/>
      <c r="E6" s="116"/>
      <c r="F6" s="116"/>
      <c r="G6" s="116"/>
    </row>
    <row r="7" spans="2:7" ht="30" customHeight="1" x14ac:dyDescent="0.25">
      <c r="B7" s="66" t="s">
        <v>124</v>
      </c>
      <c r="C7" s="117" t="s">
        <v>98</v>
      </c>
      <c r="D7" s="117" t="s">
        <v>30</v>
      </c>
      <c r="E7" s="117" t="s">
        <v>29</v>
      </c>
      <c r="F7" s="117" t="s">
        <v>27</v>
      </c>
      <c r="G7" s="117" t="s">
        <v>28</v>
      </c>
    </row>
    <row r="8" spans="2:7" ht="15" customHeight="1" x14ac:dyDescent="0.25">
      <c r="B8" s="166" t="str">
        <f>'Nacionalidad-Zona (datos)'!B8</f>
        <v>Reino Unido</v>
      </c>
      <c r="C8" s="174">
        <v>3.2550048127444997E-2</v>
      </c>
      <c r="D8" s="175">
        <v>0.29466666666666663</v>
      </c>
      <c r="E8" s="175">
        <v>8.4936960849369525E-2</v>
      </c>
      <c r="F8" s="175">
        <v>3.3742541663809078E-2</v>
      </c>
      <c r="G8" s="175">
        <v>-2.9131289993277187E-3</v>
      </c>
    </row>
    <row r="9" spans="2:7" ht="15" customHeight="1" x14ac:dyDescent="0.25">
      <c r="B9" s="166" t="str">
        <f>'Nacionalidad-Zona (datos)'!B9</f>
        <v>España</v>
      </c>
      <c r="C9" s="174">
        <v>-9.6338680124722798E-2</v>
      </c>
      <c r="D9" s="175">
        <v>-6.3829787234042534E-2</v>
      </c>
      <c r="E9" s="175">
        <v>-0.10263089346183907</v>
      </c>
      <c r="F9" s="175">
        <v>-0.1021068347710683</v>
      </c>
      <c r="G9" s="175">
        <v>-0.14025841550493034</v>
      </c>
    </row>
    <row r="10" spans="2:7" ht="15" customHeight="1" x14ac:dyDescent="0.25">
      <c r="B10" s="166" t="str">
        <f>'Nacionalidad-Zona (datos)'!B10</f>
        <v>Alemania</v>
      </c>
      <c r="C10" s="174">
        <v>0.1210733510082751</v>
      </c>
      <c r="D10" s="175">
        <v>0.33989501312335957</v>
      </c>
      <c r="E10" s="175">
        <v>2.1518843219856532E-2</v>
      </c>
      <c r="F10" s="175">
        <v>0.17211532838177668</v>
      </c>
      <c r="G10" s="175">
        <v>0.16301703163017023</v>
      </c>
    </row>
    <row r="11" spans="2:7" ht="15" customHeight="1" x14ac:dyDescent="0.25">
      <c r="B11" s="166" t="str">
        <f>'Nacionalidad-Zona (datos)'!B11</f>
        <v>Países Nórdicos</v>
      </c>
      <c r="C11" s="174">
        <v>9.630608676496899E-2</v>
      </c>
      <c r="D11" s="175">
        <v>1.3944954128440368</v>
      </c>
      <c r="E11" s="175">
        <v>7.4027603513174389E-2</v>
      </c>
      <c r="F11" s="175">
        <v>9.6414991852254106E-2</v>
      </c>
      <c r="G11" s="175">
        <v>7.3414227015921929E-2</v>
      </c>
    </row>
    <row r="12" spans="2:7" ht="15" customHeight="1" x14ac:dyDescent="0.25">
      <c r="B12" s="166" t="str">
        <f>'Nacionalidad-Zona (datos)'!B12</f>
        <v>Suecia</v>
      </c>
      <c r="C12" s="174">
        <v>0.14863842662632365</v>
      </c>
      <c r="D12" s="175">
        <v>1.8844621513944224</v>
      </c>
      <c r="E12" s="175">
        <v>0.12562189054726369</v>
      </c>
      <c r="F12" s="175">
        <v>6.4621630765760774E-2</v>
      </c>
      <c r="G12" s="175">
        <v>8.3677685950413139E-2</v>
      </c>
    </row>
    <row r="13" spans="2:7" ht="15" customHeight="1" x14ac:dyDescent="0.25">
      <c r="B13" s="166" t="str">
        <f>'Nacionalidad-Zona (datos)'!B13</f>
        <v>Noruega</v>
      </c>
      <c r="C13" s="174">
        <v>9.4413242684008303E-2</v>
      </c>
      <c r="D13" s="175">
        <v>0.78828828828828823</v>
      </c>
      <c r="E13" s="175">
        <v>-0.20983446932814021</v>
      </c>
      <c r="F13" s="175">
        <v>0.1577782695286567</v>
      </c>
      <c r="G13" s="175">
        <v>0.10451248001967284</v>
      </c>
    </row>
    <row r="14" spans="2:7" ht="15" customHeight="1" x14ac:dyDescent="0.25">
      <c r="B14" s="166" t="str">
        <f>'Nacionalidad-Zona (datos)'!B14</f>
        <v>Finlandia</v>
      </c>
      <c r="C14" s="174">
        <v>2.2339631309940877E-2</v>
      </c>
      <c r="D14" s="175">
        <v>2.279220779220779</v>
      </c>
      <c r="E14" s="175">
        <v>8.3826663509353638E-2</v>
      </c>
      <c r="F14" s="175">
        <v>3.1041618762934098E-2</v>
      </c>
      <c r="G14" s="175">
        <v>9.8230232180548827E-2</v>
      </c>
    </row>
    <row r="15" spans="2:7" ht="15" customHeight="1" x14ac:dyDescent="0.25">
      <c r="B15" s="166" t="str">
        <f>'Nacionalidad-Zona (datos)'!B15</f>
        <v>Dinamarca</v>
      </c>
      <c r="C15" s="174">
        <v>9.0939738727349395E-2</v>
      </c>
      <c r="D15" s="175">
        <v>0.47794117647058831</v>
      </c>
      <c r="E15" s="175">
        <v>0.55085714285714293</v>
      </c>
      <c r="F15" s="175">
        <v>0.16272664677530413</v>
      </c>
      <c r="G15" s="175">
        <v>-2.6697177726926036E-2</v>
      </c>
    </row>
    <row r="16" spans="2:7" ht="15" customHeight="1" x14ac:dyDescent="0.25">
      <c r="B16" s="166" t="str">
        <f>'Nacionalidad-Zona (datos)'!B16</f>
        <v>Rusia</v>
      </c>
      <c r="C16" s="174">
        <v>0.29784707930979892</v>
      </c>
      <c r="D16" s="175">
        <v>0.20527859237536661</v>
      </c>
      <c r="E16" s="175">
        <v>0.93810444874274657</v>
      </c>
      <c r="F16" s="175">
        <v>0.28458559256390403</v>
      </c>
      <c r="G16" s="175">
        <v>0.19301340860973881</v>
      </c>
    </row>
    <row r="17" spans="2:7" ht="15" customHeight="1" x14ac:dyDescent="0.25">
      <c r="B17" s="166" t="str">
        <f>'Nacionalidad-Zona (datos)'!B17</f>
        <v>Holanda</v>
      </c>
      <c r="C17" s="174">
        <v>-0.10123902132998741</v>
      </c>
      <c r="D17" s="175">
        <v>0.20149253731343286</v>
      </c>
      <c r="E17" s="175">
        <v>0.147887323943662</v>
      </c>
      <c r="F17" s="175">
        <v>-0.17521162753553743</v>
      </c>
      <c r="G17" s="175">
        <v>-6.0352831940575502E-3</v>
      </c>
    </row>
    <row r="18" spans="2:7" ht="15" customHeight="1" x14ac:dyDescent="0.25">
      <c r="B18" s="166" t="str">
        <f>'Nacionalidad-Zona (datos)'!B18</f>
        <v>Francia</v>
      </c>
      <c r="C18" s="174">
        <v>5.411194933407848E-2</v>
      </c>
      <c r="D18" s="175">
        <v>0.47927461139896366</v>
      </c>
      <c r="E18" s="175">
        <v>0.26560846560846563</v>
      </c>
      <c r="F18" s="175">
        <v>-0.11173184357541899</v>
      </c>
      <c r="G18" s="175">
        <v>-1.6895459345300901E-2</v>
      </c>
    </row>
    <row r="19" spans="2:7" ht="15" customHeight="1" x14ac:dyDescent="0.25">
      <c r="B19" s="166" t="str">
        <f>'Nacionalidad-Zona (datos)'!B19</f>
        <v>Bélgica</v>
      </c>
      <c r="C19" s="174">
        <v>-9.2371396719223009E-3</v>
      </c>
      <c r="D19" s="175">
        <v>7.0512820512820484E-2</v>
      </c>
      <c r="E19" s="175">
        <v>0.33532934131736525</v>
      </c>
      <c r="F19" s="175">
        <v>9.5501955671447147E-2</v>
      </c>
      <c r="G19" s="175">
        <v>-8.2334664891256071E-2</v>
      </c>
    </row>
    <row r="20" spans="2:7" ht="15" customHeight="1" x14ac:dyDescent="0.25">
      <c r="B20" s="166" t="str">
        <f>'Nacionalidad-Zona (datos)'!B20</f>
        <v>Países del Este</v>
      </c>
      <c r="C20" s="174">
        <v>0.26438188494492043</v>
      </c>
      <c r="D20" s="175">
        <v>-0.27397260273972601</v>
      </c>
      <c r="E20" s="175">
        <v>1.4858757062146895</v>
      </c>
      <c r="F20" s="175">
        <v>3.1825355076275708E-2</v>
      </c>
      <c r="G20" s="175">
        <v>0.40512820512820502</v>
      </c>
    </row>
    <row r="21" spans="2:7" ht="15" customHeight="1" x14ac:dyDescent="0.25">
      <c r="B21" s="166" t="str">
        <f>'Nacionalidad-Zona (datos)'!B21</f>
        <v>Italia</v>
      </c>
      <c r="C21" s="174">
        <v>-4.2356748524652543E-2</v>
      </c>
      <c r="D21" s="175">
        <v>0.69414893617021267</v>
      </c>
      <c r="E21" s="175">
        <v>0.19585253456221197</v>
      </c>
      <c r="F21" s="175">
        <v>-0.16356710732691015</v>
      </c>
      <c r="G21" s="175">
        <v>-1.5302218821729108E-2</v>
      </c>
    </row>
    <row r="22" spans="2:7" ht="15" customHeight="1" x14ac:dyDescent="0.25">
      <c r="B22" s="166" t="str">
        <f>'Nacionalidad-Zona (datos)'!B22</f>
        <v>Irlanda</v>
      </c>
      <c r="C22" s="174">
        <v>9.2697692016647792E-2</v>
      </c>
      <c r="D22" s="175">
        <v>1.5714285714285716</v>
      </c>
      <c r="E22" s="175">
        <v>0.19999999999999996</v>
      </c>
      <c r="F22" s="175">
        <v>0.4965229485396383</v>
      </c>
      <c r="G22" s="175">
        <v>-0.12517934002869435</v>
      </c>
    </row>
    <row r="23" spans="2:7" ht="15" customHeight="1" x14ac:dyDescent="0.25">
      <c r="B23" s="166" t="str">
        <f>'Nacionalidad-Zona (datos)'!B23</f>
        <v>Suiza</v>
      </c>
      <c r="C23" s="174">
        <v>9.8415600243753731E-2</v>
      </c>
      <c r="D23" s="175">
        <v>0.4152542372881356</v>
      </c>
      <c r="E23" s="175">
        <v>0.21428571428571419</v>
      </c>
      <c r="F23" s="175">
        <v>9.4226940942269355E-2</v>
      </c>
      <c r="G23" s="175">
        <v>4.8913043478260976E-2</v>
      </c>
    </row>
    <row r="24" spans="2:7" ht="15" customHeight="1" x14ac:dyDescent="0.25">
      <c r="B24" s="166" t="str">
        <f>'Nacionalidad-Zona (datos)'!B24</f>
        <v>Austria</v>
      </c>
      <c r="C24" s="174">
        <v>0.22124516355962021</v>
      </c>
      <c r="D24" s="175">
        <v>3.7974683544303778E-2</v>
      </c>
      <c r="E24" s="175">
        <v>7.4786324786324743E-2</v>
      </c>
      <c r="F24" s="175">
        <v>0.24516627996906415</v>
      </c>
      <c r="G24" s="175">
        <v>0.39968404423380721</v>
      </c>
    </row>
    <row r="25" spans="2:7" ht="15" customHeight="1" x14ac:dyDescent="0.25">
      <c r="B25" s="166" t="str">
        <f>'Nacionalidad-Zona (datos)'!B25</f>
        <v>Resto de Europa</v>
      </c>
      <c r="C25" s="174">
        <v>0.18830803822372122</v>
      </c>
      <c r="D25" s="175">
        <v>0.3519163763066202</v>
      </c>
      <c r="E25" s="175">
        <v>1.151624548736462</v>
      </c>
      <c r="F25" s="175">
        <v>0.22543352601156075</v>
      </c>
      <c r="G25" s="175">
        <v>-9.8410757946210237E-2</v>
      </c>
    </row>
    <row r="26" spans="2:7" ht="15" customHeight="1" x14ac:dyDescent="0.25">
      <c r="B26" s="166" t="str">
        <f>'Nacionalidad-Zona (datos)'!B26</f>
        <v>Usa</v>
      </c>
      <c r="C26" s="174">
        <v>0.4838709677419355</v>
      </c>
      <c r="D26" s="175">
        <v>3.243243243243243</v>
      </c>
      <c r="E26" s="175">
        <v>0.54838709677419351</v>
      </c>
      <c r="F26" s="175">
        <v>3.292181069958855E-2</v>
      </c>
      <c r="G26" s="175">
        <v>-0.20408163265306123</v>
      </c>
    </row>
    <row r="27" spans="2:7" ht="15" customHeight="1" x14ac:dyDescent="0.25">
      <c r="B27" s="166" t="str">
        <f>'Nacionalidad-Zona (datos)'!B27</f>
        <v>Resto de América</v>
      </c>
      <c r="C27" s="174">
        <v>-3.101503759398494E-2</v>
      </c>
      <c r="D27" s="175">
        <v>0.25827814569536423</v>
      </c>
      <c r="E27" s="175">
        <v>-1.7341040462427793E-2</v>
      </c>
      <c r="F27" s="175">
        <v>-0.33163265306122447</v>
      </c>
      <c r="G27" s="175">
        <v>4.6783625730994149E-2</v>
      </c>
    </row>
    <row r="28" spans="2:7" ht="15" customHeight="1" x14ac:dyDescent="0.25">
      <c r="B28" s="166" t="str">
        <f>'Nacionalidad-Zona (datos)'!B28</f>
        <v>Resto del Mundo</v>
      </c>
      <c r="C28" s="174">
        <v>-0.18891118916206728</v>
      </c>
      <c r="D28" s="175">
        <v>0.59395973154362425</v>
      </c>
      <c r="E28" s="175">
        <v>-0.33448275862068966</v>
      </c>
      <c r="F28" s="175">
        <v>-0.48290598290598286</v>
      </c>
      <c r="G28" s="175">
        <v>1.6029411764705883</v>
      </c>
    </row>
    <row r="29" spans="2:7" ht="15" customHeight="1" x14ac:dyDescent="0.25">
      <c r="B29" s="119" t="s">
        <v>146</v>
      </c>
      <c r="C29" s="176">
        <v>7.1530099436048156E-2</v>
      </c>
      <c r="D29" s="176">
        <v>0.53227676845767302</v>
      </c>
      <c r="E29" s="176">
        <v>8.9686587927225059E-2</v>
      </c>
      <c r="F29" s="176">
        <v>6.534867821330903E-2</v>
      </c>
      <c r="G29" s="176">
        <v>4.1848486321006906E-2</v>
      </c>
    </row>
    <row r="30" spans="2:7" ht="15" customHeight="1" x14ac:dyDescent="0.25">
      <c r="B30" s="76" t="s">
        <v>98</v>
      </c>
      <c r="C30" s="177">
        <v>4.4608266422652143E-2</v>
      </c>
      <c r="D30" s="177">
        <v>0.12149981973320512</v>
      </c>
      <c r="E30" s="177">
        <v>2.3596390718991778E-2</v>
      </c>
      <c r="F30" s="177">
        <v>5.0385413578416749E-2</v>
      </c>
      <c r="G30" s="177">
        <v>3.2001250264302117E-2</v>
      </c>
    </row>
    <row r="31" spans="2:7" ht="15" customHeight="1" x14ac:dyDescent="0.25">
      <c r="B31" s="60" t="s">
        <v>59</v>
      </c>
      <c r="C31" s="83"/>
      <c r="D31" s="83"/>
      <c r="E31" s="83"/>
      <c r="F31" s="83"/>
      <c r="G31" s="83"/>
    </row>
  </sheetData>
  <mergeCells count="3">
    <mergeCell ref="B5:G5"/>
    <mergeCell ref="B6:G6"/>
    <mergeCell ref="B31:G31"/>
  </mergeCells>
  <conditionalFormatting sqref="B8:B28">
    <cfRule type="containsText" dxfId="33" priority="1" operator="containsText" text="SUIZA">
      <formula>NOT(ISERROR(SEARCH("SUIZA",B8)))</formula>
    </cfRule>
    <cfRule type="containsText" dxfId="32" priority="2" operator="containsText" text="AUSTRIA">
      <formula>NOT(ISERROR(SEARCH("AUSTRIA",B8)))</formula>
    </cfRule>
    <cfRule type="containsText" dxfId="31" priority="3" operator="containsText" text="IRLANDA">
      <formula>NOT(ISERROR(SEARCH("IRLANDA",B8)))</formula>
    </cfRule>
    <cfRule type="containsText" dxfId="30" priority="4" operator="containsText" text="PAÍSES DEL ESTE">
      <formula>NOT(ISERROR(SEARCH("PAÍSES DEL ESTE",B8)))</formula>
    </cfRule>
    <cfRule type="containsText" dxfId="29" priority="5" operator="containsText" text="RUSIA">
      <formula>NOT(ISERROR(SEARCH("RUSIA",B8)))</formula>
    </cfRule>
    <cfRule type="containsText" dxfId="28" priority="6" operator="containsText" text="HOLANDA">
      <formula>NOT(ISERROR(SEARCH("HOLANDA",B8)))</formula>
    </cfRule>
    <cfRule type="containsText" dxfId="27" priority="7" operator="containsText" text="FRANCIA">
      <formula>NOT(ISERROR(SEARCH("FRANCIA",B8)))</formula>
    </cfRule>
    <cfRule type="containsText" dxfId="26" priority="8" operator="containsText" text="ITALIA">
      <formula>NOT(ISERROR(SEARCH("ITALIA",B8)))</formula>
    </cfRule>
    <cfRule type="containsText" dxfId="25" priority="9" operator="containsText" text="BÉLGICA">
      <formula>NOT(ISERROR(SEARCH("BÉLGICA",B8)))</formula>
    </cfRule>
    <cfRule type="containsText" dxfId="24" priority="10" operator="containsText" text="ESPAÑA">
      <formula>NOT(ISERROR(SEARCH("ESPAÑA",B8)))</formula>
    </cfRule>
    <cfRule type="containsText" dxfId="23" priority="11" operator="containsText" text="ALEMANIA">
      <formula>NOT(ISERROR(SEARCH("ALEMANIA",B8)))</formula>
    </cfRule>
    <cfRule type="containsText" dxfId="22" priority="12" operator="containsText" text="PAÍSES NÓRDICOS">
      <formula>NOT(ISERROR(SEARCH("PAÍSES NÓRDICOS",B8)))</formula>
    </cfRule>
    <cfRule type="containsText" dxfId="21" priority="13" operator="containsText" text="REINO UNIDO">
      <formula>NOT(ISERROR(SEARCH("REINO UNIDO",B8)))</formula>
    </cfRule>
    <cfRule type="containsText" dxfId="20" priority="14" operator="containsText" text="DINAMARCA">
      <formula>NOT(ISERROR(SEARCH("DINAMARCA",B8)))</formula>
    </cfRule>
    <cfRule type="containsText" dxfId="19" priority="15" operator="containsText" text="NORUEGA">
      <formula>NOT(ISERROR(SEARCH("NORUEGA",B8)))</formula>
    </cfRule>
    <cfRule type="containsText" dxfId="18" priority="16" operator="containsText" text="FINLANDIA">
      <formula>NOT(ISERROR(SEARCH("FINLANDIA",B8)))</formula>
    </cfRule>
    <cfRule type="containsText" dxfId="17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0099"/>
    <pageSetUpPr autoPageBreaks="0" fitToPage="1"/>
  </sheetPr>
  <dimension ref="B1:K33"/>
  <sheetViews>
    <sheetView showGridLines="0" showRowColHeaders="0" showOutlineSymbols="0" zoomScaleNormal="100" workbookViewId="0">
      <selection activeCell="B1" sqref="B1"/>
    </sheetView>
  </sheetViews>
  <sheetFormatPr baseColWidth="10" defaultRowHeight="12" x14ac:dyDescent="0.25"/>
  <cols>
    <col min="1" max="1" width="15.7109375" style="164" customWidth="1"/>
    <col min="2" max="2" width="20.7109375" style="164" customWidth="1"/>
    <col min="3" max="7" width="10.7109375" style="164" customWidth="1"/>
    <col min="8" max="256" width="11.42578125" style="164"/>
    <col min="257" max="257" width="13.5703125" style="164" customWidth="1"/>
    <col min="258" max="258" width="23.7109375" style="164" customWidth="1"/>
    <col min="259" max="263" width="10.7109375" style="164" customWidth="1"/>
    <col min="264" max="512" width="11.42578125" style="164"/>
    <col min="513" max="513" width="13.5703125" style="164" customWidth="1"/>
    <col min="514" max="514" width="23.7109375" style="164" customWidth="1"/>
    <col min="515" max="519" width="10.7109375" style="164" customWidth="1"/>
    <col min="520" max="768" width="11.42578125" style="164"/>
    <col min="769" max="769" width="13.5703125" style="164" customWidth="1"/>
    <col min="770" max="770" width="23.7109375" style="164" customWidth="1"/>
    <col min="771" max="775" width="10.7109375" style="164" customWidth="1"/>
    <col min="776" max="1024" width="11.42578125" style="164"/>
    <col min="1025" max="1025" width="13.5703125" style="164" customWidth="1"/>
    <col min="1026" max="1026" width="23.7109375" style="164" customWidth="1"/>
    <col min="1027" max="1031" width="10.7109375" style="164" customWidth="1"/>
    <col min="1032" max="1280" width="11.42578125" style="164"/>
    <col min="1281" max="1281" width="13.5703125" style="164" customWidth="1"/>
    <col min="1282" max="1282" width="23.7109375" style="164" customWidth="1"/>
    <col min="1283" max="1287" width="10.7109375" style="164" customWidth="1"/>
    <col min="1288" max="1536" width="11.42578125" style="164"/>
    <col min="1537" max="1537" width="13.5703125" style="164" customWidth="1"/>
    <col min="1538" max="1538" width="23.7109375" style="164" customWidth="1"/>
    <col min="1539" max="1543" width="10.7109375" style="164" customWidth="1"/>
    <col min="1544" max="1792" width="11.42578125" style="164"/>
    <col min="1793" max="1793" width="13.5703125" style="164" customWidth="1"/>
    <col min="1794" max="1794" width="23.7109375" style="164" customWidth="1"/>
    <col min="1795" max="1799" width="10.7109375" style="164" customWidth="1"/>
    <col min="1800" max="2048" width="11.42578125" style="164"/>
    <col min="2049" max="2049" width="13.5703125" style="164" customWidth="1"/>
    <col min="2050" max="2050" width="23.7109375" style="164" customWidth="1"/>
    <col min="2051" max="2055" width="10.7109375" style="164" customWidth="1"/>
    <col min="2056" max="2304" width="11.42578125" style="164"/>
    <col min="2305" max="2305" width="13.5703125" style="164" customWidth="1"/>
    <col min="2306" max="2306" width="23.7109375" style="164" customWidth="1"/>
    <col min="2307" max="2311" width="10.7109375" style="164" customWidth="1"/>
    <col min="2312" max="2560" width="11.42578125" style="164"/>
    <col min="2561" max="2561" width="13.5703125" style="164" customWidth="1"/>
    <col min="2562" max="2562" width="23.7109375" style="164" customWidth="1"/>
    <col min="2563" max="2567" width="10.7109375" style="164" customWidth="1"/>
    <col min="2568" max="2816" width="11.42578125" style="164"/>
    <col min="2817" max="2817" width="13.5703125" style="164" customWidth="1"/>
    <col min="2818" max="2818" width="23.7109375" style="164" customWidth="1"/>
    <col min="2819" max="2823" width="10.7109375" style="164" customWidth="1"/>
    <col min="2824" max="3072" width="11.42578125" style="164"/>
    <col min="3073" max="3073" width="13.5703125" style="164" customWidth="1"/>
    <col min="3074" max="3074" width="23.7109375" style="164" customWidth="1"/>
    <col min="3075" max="3079" width="10.7109375" style="164" customWidth="1"/>
    <col min="3080" max="3328" width="11.42578125" style="164"/>
    <col min="3329" max="3329" width="13.5703125" style="164" customWidth="1"/>
    <col min="3330" max="3330" width="23.7109375" style="164" customWidth="1"/>
    <col min="3331" max="3335" width="10.7109375" style="164" customWidth="1"/>
    <col min="3336" max="3584" width="11.42578125" style="164"/>
    <col min="3585" max="3585" width="13.5703125" style="164" customWidth="1"/>
    <col min="3586" max="3586" width="23.7109375" style="164" customWidth="1"/>
    <col min="3587" max="3591" width="10.7109375" style="164" customWidth="1"/>
    <col min="3592" max="3840" width="11.42578125" style="164"/>
    <col min="3841" max="3841" width="13.5703125" style="164" customWidth="1"/>
    <col min="3842" max="3842" width="23.7109375" style="164" customWidth="1"/>
    <col min="3843" max="3847" width="10.7109375" style="164" customWidth="1"/>
    <col min="3848" max="4096" width="11.42578125" style="164"/>
    <col min="4097" max="4097" width="13.5703125" style="164" customWidth="1"/>
    <col min="4098" max="4098" width="23.7109375" style="164" customWidth="1"/>
    <col min="4099" max="4103" width="10.7109375" style="164" customWidth="1"/>
    <col min="4104" max="4352" width="11.42578125" style="164"/>
    <col min="4353" max="4353" width="13.5703125" style="164" customWidth="1"/>
    <col min="4354" max="4354" width="23.7109375" style="164" customWidth="1"/>
    <col min="4355" max="4359" width="10.7109375" style="164" customWidth="1"/>
    <col min="4360" max="4608" width="11.42578125" style="164"/>
    <col min="4609" max="4609" width="13.5703125" style="164" customWidth="1"/>
    <col min="4610" max="4610" width="23.7109375" style="164" customWidth="1"/>
    <col min="4611" max="4615" width="10.7109375" style="164" customWidth="1"/>
    <col min="4616" max="4864" width="11.42578125" style="164"/>
    <col min="4865" max="4865" width="13.5703125" style="164" customWidth="1"/>
    <col min="4866" max="4866" width="23.7109375" style="164" customWidth="1"/>
    <col min="4867" max="4871" width="10.7109375" style="164" customWidth="1"/>
    <col min="4872" max="5120" width="11.42578125" style="164"/>
    <col min="5121" max="5121" width="13.5703125" style="164" customWidth="1"/>
    <col min="5122" max="5122" width="23.7109375" style="164" customWidth="1"/>
    <col min="5123" max="5127" width="10.7109375" style="164" customWidth="1"/>
    <col min="5128" max="5376" width="11.42578125" style="164"/>
    <col min="5377" max="5377" width="13.5703125" style="164" customWidth="1"/>
    <col min="5378" max="5378" width="23.7109375" style="164" customWidth="1"/>
    <col min="5379" max="5383" width="10.7109375" style="164" customWidth="1"/>
    <col min="5384" max="5632" width="11.42578125" style="164"/>
    <col min="5633" max="5633" width="13.5703125" style="164" customWidth="1"/>
    <col min="5634" max="5634" width="23.7109375" style="164" customWidth="1"/>
    <col min="5635" max="5639" width="10.7109375" style="164" customWidth="1"/>
    <col min="5640" max="5888" width="11.42578125" style="164"/>
    <col min="5889" max="5889" width="13.5703125" style="164" customWidth="1"/>
    <col min="5890" max="5890" width="23.7109375" style="164" customWidth="1"/>
    <col min="5891" max="5895" width="10.7109375" style="164" customWidth="1"/>
    <col min="5896" max="6144" width="11.42578125" style="164"/>
    <col min="6145" max="6145" width="13.5703125" style="164" customWidth="1"/>
    <col min="6146" max="6146" width="23.7109375" style="164" customWidth="1"/>
    <col min="6147" max="6151" width="10.7109375" style="164" customWidth="1"/>
    <col min="6152" max="6400" width="11.42578125" style="164"/>
    <col min="6401" max="6401" width="13.5703125" style="164" customWidth="1"/>
    <col min="6402" max="6402" width="23.7109375" style="164" customWidth="1"/>
    <col min="6403" max="6407" width="10.7109375" style="164" customWidth="1"/>
    <col min="6408" max="6656" width="11.42578125" style="164"/>
    <col min="6657" max="6657" width="13.5703125" style="164" customWidth="1"/>
    <col min="6658" max="6658" width="23.7109375" style="164" customWidth="1"/>
    <col min="6659" max="6663" width="10.7109375" style="164" customWidth="1"/>
    <col min="6664" max="6912" width="11.42578125" style="164"/>
    <col min="6913" max="6913" width="13.5703125" style="164" customWidth="1"/>
    <col min="6914" max="6914" width="23.7109375" style="164" customWidth="1"/>
    <col min="6915" max="6919" width="10.7109375" style="164" customWidth="1"/>
    <col min="6920" max="7168" width="11.42578125" style="164"/>
    <col min="7169" max="7169" width="13.5703125" style="164" customWidth="1"/>
    <col min="7170" max="7170" width="23.7109375" style="164" customWidth="1"/>
    <col min="7171" max="7175" width="10.7109375" style="164" customWidth="1"/>
    <col min="7176" max="7424" width="11.42578125" style="164"/>
    <col min="7425" max="7425" width="13.5703125" style="164" customWidth="1"/>
    <col min="7426" max="7426" width="23.7109375" style="164" customWidth="1"/>
    <col min="7427" max="7431" width="10.7109375" style="164" customWidth="1"/>
    <col min="7432" max="7680" width="11.42578125" style="164"/>
    <col min="7681" max="7681" width="13.5703125" style="164" customWidth="1"/>
    <col min="7682" max="7682" width="23.7109375" style="164" customWidth="1"/>
    <col min="7683" max="7687" width="10.7109375" style="164" customWidth="1"/>
    <col min="7688" max="7936" width="11.42578125" style="164"/>
    <col min="7937" max="7937" width="13.5703125" style="164" customWidth="1"/>
    <col min="7938" max="7938" width="23.7109375" style="164" customWidth="1"/>
    <col min="7939" max="7943" width="10.7109375" style="164" customWidth="1"/>
    <col min="7944" max="8192" width="11.42578125" style="164"/>
    <col min="8193" max="8193" width="13.5703125" style="164" customWidth="1"/>
    <col min="8194" max="8194" width="23.7109375" style="164" customWidth="1"/>
    <col min="8195" max="8199" width="10.7109375" style="164" customWidth="1"/>
    <col min="8200" max="8448" width="11.42578125" style="164"/>
    <col min="8449" max="8449" width="13.5703125" style="164" customWidth="1"/>
    <col min="8450" max="8450" width="23.7109375" style="164" customWidth="1"/>
    <col min="8451" max="8455" width="10.7109375" style="164" customWidth="1"/>
    <col min="8456" max="8704" width="11.42578125" style="164"/>
    <col min="8705" max="8705" width="13.5703125" style="164" customWidth="1"/>
    <col min="8706" max="8706" width="23.7109375" style="164" customWidth="1"/>
    <col min="8707" max="8711" width="10.7109375" style="164" customWidth="1"/>
    <col min="8712" max="8960" width="11.42578125" style="164"/>
    <col min="8961" max="8961" width="13.5703125" style="164" customWidth="1"/>
    <col min="8962" max="8962" width="23.7109375" style="164" customWidth="1"/>
    <col min="8963" max="8967" width="10.7109375" style="164" customWidth="1"/>
    <col min="8968" max="9216" width="11.42578125" style="164"/>
    <col min="9217" max="9217" width="13.5703125" style="164" customWidth="1"/>
    <col min="9218" max="9218" width="23.7109375" style="164" customWidth="1"/>
    <col min="9219" max="9223" width="10.7109375" style="164" customWidth="1"/>
    <col min="9224" max="9472" width="11.42578125" style="164"/>
    <col min="9473" max="9473" width="13.5703125" style="164" customWidth="1"/>
    <col min="9474" max="9474" width="23.7109375" style="164" customWidth="1"/>
    <col min="9475" max="9479" width="10.7109375" style="164" customWidth="1"/>
    <col min="9480" max="9728" width="11.42578125" style="164"/>
    <col min="9729" max="9729" width="13.5703125" style="164" customWidth="1"/>
    <col min="9730" max="9730" width="23.7109375" style="164" customWidth="1"/>
    <col min="9731" max="9735" width="10.7109375" style="164" customWidth="1"/>
    <col min="9736" max="9984" width="11.42578125" style="164"/>
    <col min="9985" max="9985" width="13.5703125" style="164" customWidth="1"/>
    <col min="9986" max="9986" width="23.7109375" style="164" customWidth="1"/>
    <col min="9987" max="9991" width="10.7109375" style="164" customWidth="1"/>
    <col min="9992" max="10240" width="11.42578125" style="164"/>
    <col min="10241" max="10241" width="13.5703125" style="164" customWidth="1"/>
    <col min="10242" max="10242" width="23.7109375" style="164" customWidth="1"/>
    <col min="10243" max="10247" width="10.7109375" style="164" customWidth="1"/>
    <col min="10248" max="10496" width="11.42578125" style="164"/>
    <col min="10497" max="10497" width="13.5703125" style="164" customWidth="1"/>
    <col min="10498" max="10498" width="23.7109375" style="164" customWidth="1"/>
    <col min="10499" max="10503" width="10.7109375" style="164" customWidth="1"/>
    <col min="10504" max="10752" width="11.42578125" style="164"/>
    <col min="10753" max="10753" width="13.5703125" style="164" customWidth="1"/>
    <col min="10754" max="10754" width="23.7109375" style="164" customWidth="1"/>
    <col min="10755" max="10759" width="10.7109375" style="164" customWidth="1"/>
    <col min="10760" max="11008" width="11.42578125" style="164"/>
    <col min="11009" max="11009" width="13.5703125" style="164" customWidth="1"/>
    <col min="11010" max="11010" width="23.7109375" style="164" customWidth="1"/>
    <col min="11011" max="11015" width="10.7109375" style="164" customWidth="1"/>
    <col min="11016" max="11264" width="11.42578125" style="164"/>
    <col min="11265" max="11265" width="13.5703125" style="164" customWidth="1"/>
    <col min="11266" max="11266" width="23.7109375" style="164" customWidth="1"/>
    <col min="11267" max="11271" width="10.7109375" style="164" customWidth="1"/>
    <col min="11272" max="11520" width="11.42578125" style="164"/>
    <col min="11521" max="11521" width="13.5703125" style="164" customWidth="1"/>
    <col min="11522" max="11522" width="23.7109375" style="164" customWidth="1"/>
    <col min="11523" max="11527" width="10.7109375" style="164" customWidth="1"/>
    <col min="11528" max="11776" width="11.42578125" style="164"/>
    <col min="11777" max="11777" width="13.5703125" style="164" customWidth="1"/>
    <col min="11778" max="11778" width="23.7109375" style="164" customWidth="1"/>
    <col min="11779" max="11783" width="10.7109375" style="164" customWidth="1"/>
    <col min="11784" max="12032" width="11.42578125" style="164"/>
    <col min="12033" max="12033" width="13.5703125" style="164" customWidth="1"/>
    <col min="12034" max="12034" width="23.7109375" style="164" customWidth="1"/>
    <col min="12035" max="12039" width="10.7109375" style="164" customWidth="1"/>
    <col min="12040" max="12288" width="11.42578125" style="164"/>
    <col min="12289" max="12289" width="13.5703125" style="164" customWidth="1"/>
    <col min="12290" max="12290" width="23.7109375" style="164" customWidth="1"/>
    <col min="12291" max="12295" width="10.7109375" style="164" customWidth="1"/>
    <col min="12296" max="12544" width="11.42578125" style="164"/>
    <col min="12545" max="12545" width="13.5703125" style="164" customWidth="1"/>
    <col min="12546" max="12546" width="23.7109375" style="164" customWidth="1"/>
    <col min="12547" max="12551" width="10.7109375" style="164" customWidth="1"/>
    <col min="12552" max="12800" width="11.42578125" style="164"/>
    <col min="12801" max="12801" width="13.5703125" style="164" customWidth="1"/>
    <col min="12802" max="12802" width="23.7109375" style="164" customWidth="1"/>
    <col min="12803" max="12807" width="10.7109375" style="164" customWidth="1"/>
    <col min="12808" max="13056" width="11.42578125" style="164"/>
    <col min="13057" max="13057" width="13.5703125" style="164" customWidth="1"/>
    <col min="13058" max="13058" width="23.7109375" style="164" customWidth="1"/>
    <col min="13059" max="13063" width="10.7109375" style="164" customWidth="1"/>
    <col min="13064" max="13312" width="11.42578125" style="164"/>
    <col min="13313" max="13313" width="13.5703125" style="164" customWidth="1"/>
    <col min="13314" max="13314" width="23.7109375" style="164" customWidth="1"/>
    <col min="13315" max="13319" width="10.7109375" style="164" customWidth="1"/>
    <col min="13320" max="13568" width="11.42578125" style="164"/>
    <col min="13569" max="13569" width="13.5703125" style="164" customWidth="1"/>
    <col min="13570" max="13570" width="23.7109375" style="164" customWidth="1"/>
    <col min="13571" max="13575" width="10.7109375" style="164" customWidth="1"/>
    <col min="13576" max="13824" width="11.42578125" style="164"/>
    <col min="13825" max="13825" width="13.5703125" style="164" customWidth="1"/>
    <col min="13826" max="13826" width="23.7109375" style="164" customWidth="1"/>
    <col min="13827" max="13831" width="10.7109375" style="164" customWidth="1"/>
    <col min="13832" max="14080" width="11.42578125" style="164"/>
    <col min="14081" max="14081" width="13.5703125" style="164" customWidth="1"/>
    <col min="14082" max="14082" width="23.7109375" style="164" customWidth="1"/>
    <col min="14083" max="14087" width="10.7109375" style="164" customWidth="1"/>
    <col min="14088" max="14336" width="11.42578125" style="164"/>
    <col min="14337" max="14337" width="13.5703125" style="164" customWidth="1"/>
    <col min="14338" max="14338" width="23.7109375" style="164" customWidth="1"/>
    <col min="14339" max="14343" width="10.7109375" style="164" customWidth="1"/>
    <col min="14344" max="14592" width="11.42578125" style="164"/>
    <col min="14593" max="14593" width="13.5703125" style="164" customWidth="1"/>
    <col min="14594" max="14594" width="23.7109375" style="164" customWidth="1"/>
    <col min="14595" max="14599" width="10.7109375" style="164" customWidth="1"/>
    <col min="14600" max="14848" width="11.42578125" style="164"/>
    <col min="14849" max="14849" width="13.5703125" style="164" customWidth="1"/>
    <col min="14850" max="14850" width="23.7109375" style="164" customWidth="1"/>
    <col min="14851" max="14855" width="10.7109375" style="164" customWidth="1"/>
    <col min="14856" max="15104" width="11.42578125" style="164"/>
    <col min="15105" max="15105" width="13.5703125" style="164" customWidth="1"/>
    <col min="15106" max="15106" width="23.7109375" style="164" customWidth="1"/>
    <col min="15107" max="15111" width="10.7109375" style="164" customWidth="1"/>
    <col min="15112" max="15360" width="11.42578125" style="164"/>
    <col min="15361" max="15361" width="13.5703125" style="164" customWidth="1"/>
    <col min="15362" max="15362" width="23.7109375" style="164" customWidth="1"/>
    <col min="15363" max="15367" width="10.7109375" style="164" customWidth="1"/>
    <col min="15368" max="15616" width="11.42578125" style="164"/>
    <col min="15617" max="15617" width="13.5703125" style="164" customWidth="1"/>
    <col min="15618" max="15618" width="23.7109375" style="164" customWidth="1"/>
    <col min="15619" max="15623" width="10.7109375" style="164" customWidth="1"/>
    <col min="15624" max="15872" width="11.42578125" style="164"/>
    <col min="15873" max="15873" width="13.5703125" style="164" customWidth="1"/>
    <col min="15874" max="15874" width="23.7109375" style="164" customWidth="1"/>
    <col min="15875" max="15879" width="10.7109375" style="164" customWidth="1"/>
    <col min="15880" max="16128" width="11.42578125" style="164"/>
    <col min="16129" max="16129" width="13.5703125" style="164" customWidth="1"/>
    <col min="16130" max="16130" width="23.7109375" style="164" customWidth="1"/>
    <col min="16131" max="16135" width="10.7109375" style="164" customWidth="1"/>
    <col min="16136" max="16384" width="11.42578125" style="164"/>
  </cols>
  <sheetData>
    <row r="1" spans="2:10" ht="15" customHeight="1" x14ac:dyDescent="0.25">
      <c r="B1" s="165"/>
    </row>
    <row r="2" spans="2:10" ht="15" customHeight="1" x14ac:dyDescent="0.25">
      <c r="B2" s="165"/>
    </row>
    <row r="3" spans="2:10" ht="15" customHeight="1" x14ac:dyDescent="0.25">
      <c r="B3" s="165"/>
    </row>
    <row r="4" spans="2:10" ht="15" customHeight="1" x14ac:dyDescent="0.25">
      <c r="B4" s="165"/>
    </row>
    <row r="5" spans="2:10" ht="36" customHeight="1" x14ac:dyDescent="0.25">
      <c r="B5" s="116" t="s">
        <v>149</v>
      </c>
      <c r="C5" s="116"/>
      <c r="D5" s="116"/>
      <c r="E5" s="116"/>
      <c r="F5" s="116"/>
      <c r="G5" s="116"/>
    </row>
    <row r="6" spans="2:10" ht="18" customHeight="1" x14ac:dyDescent="0.25">
      <c r="B6" s="116" t="str">
        <f>actualizaciones!A2</f>
        <v>enero 2014</v>
      </c>
      <c r="C6" s="116"/>
      <c r="D6" s="116"/>
      <c r="E6" s="116"/>
      <c r="F6" s="116"/>
      <c r="G6" s="116"/>
      <c r="J6" s="178"/>
    </row>
    <row r="7" spans="2:10" ht="30" customHeight="1" x14ac:dyDescent="0.25">
      <c r="B7" s="66" t="s">
        <v>124</v>
      </c>
      <c r="C7" s="117" t="s">
        <v>98</v>
      </c>
      <c r="D7" s="117" t="s">
        <v>30</v>
      </c>
      <c r="E7" s="117" t="s">
        <v>29</v>
      </c>
      <c r="F7" s="117" t="s">
        <v>27</v>
      </c>
      <c r="G7" s="117" t="s">
        <v>28</v>
      </c>
    </row>
    <row r="8" spans="2:10" ht="15" customHeight="1" x14ac:dyDescent="0.2">
      <c r="B8" s="166" t="str">
        <f>'Nacionalidad-Zona (datos)'!B8</f>
        <v>Reino Unido</v>
      </c>
      <c r="C8" s="174">
        <f>'Nacionalidad-Zona (datos)'!C8/'Nacionalidad-Zona (datos)'!C$30</f>
        <v>0.28852270512089739</v>
      </c>
      <c r="D8" s="175">
        <f>'Nacionalidad-Zona (datos)'!D8/'Nacionalidad-Zona (datos)'!D$30</f>
        <v>5.2025289327046718E-2</v>
      </c>
      <c r="E8" s="175">
        <f>'Nacionalidad-Zona (datos)'!E8/'Nacionalidad-Zona (datos)'!E$30</f>
        <v>8.5790744044495756E-2</v>
      </c>
      <c r="F8" s="175">
        <f>'Nacionalidad-Zona (datos)'!F8/'Nacionalidad-Zona (datos)'!F$30</f>
        <v>0.31907732257017457</v>
      </c>
      <c r="G8" s="175">
        <f>'Nacionalidad-Zona (datos)'!G8/'Nacionalidad-Zona (datos)'!G$30</f>
        <v>0.35673181421368633</v>
      </c>
    </row>
    <row r="9" spans="2:10" ht="15" customHeight="1" x14ac:dyDescent="0.2">
      <c r="B9" s="166" t="str">
        <f>'Nacionalidad-Zona (datos)'!B9</f>
        <v>España</v>
      </c>
      <c r="C9" s="174">
        <f>'Nacionalidad-Zona (datos)'!C9/'Nacionalidad-Zona (datos)'!C$30</f>
        <v>0.13873528417488976</v>
      </c>
      <c r="D9" s="175">
        <f>'Nacionalidad-Zona (datos)'!D9/'Nacionalidad-Zona (datos)'!D$30</f>
        <v>0.57522503214744969</v>
      </c>
      <c r="E9" s="175">
        <f>'Nacionalidad-Zona (datos)'!E9/'Nacionalidad-Zona (datos)'!E$30</f>
        <v>0.30127330604820374</v>
      </c>
      <c r="F9" s="175">
        <f>'Nacionalidad-Zona (datos)'!F9/'Nacionalidad-Zona (datos)'!F$30</f>
        <v>7.6384086707404847E-2</v>
      </c>
      <c r="G9" s="175">
        <f>'Nacionalidad-Zona (datos)'!G9/'Nacionalidad-Zona (datos)'!G$30</f>
        <v>4.504801439541057E-2</v>
      </c>
    </row>
    <row r="10" spans="2:10" ht="15" customHeight="1" x14ac:dyDescent="0.2">
      <c r="B10" s="166" t="str">
        <f>'Nacionalidad-Zona (datos)'!B10</f>
        <v>Alemania</v>
      </c>
      <c r="C10" s="174">
        <f>'Nacionalidad-Zona (datos)'!C10/'Nacionalidad-Zona (datos)'!C$30</f>
        <v>0.13772852556747381</v>
      </c>
      <c r="D10" s="175">
        <f>'Nacionalidad-Zona (datos)'!D10/'Nacionalidad-Zona (datos)'!D$30</f>
        <v>5.4704243463351905E-2</v>
      </c>
      <c r="E10" s="175">
        <f>'Nacionalidad-Zona (datos)'!E10/'Nacionalidad-Zona (datos)'!E$30</f>
        <v>0.31384895232098509</v>
      </c>
      <c r="F10" s="175">
        <f>'Nacionalidad-Zona (datos)'!F10/'Nacionalidad-Zona (datos)'!F$30</f>
        <v>0.14142169660875825</v>
      </c>
      <c r="G10" s="175">
        <f>'Nacionalidad-Zona (datos)'!G10/'Nacionalidad-Zona (datos)'!G$30</f>
        <v>6.3870726362486419E-2</v>
      </c>
    </row>
    <row r="11" spans="2:10" ht="15" customHeight="1" x14ac:dyDescent="0.2">
      <c r="B11" s="166" t="str">
        <f>'Nacionalidad-Zona (datos)'!B11</f>
        <v>Países Nórdicos</v>
      </c>
      <c r="C11" s="174">
        <f>'Nacionalidad-Zona (datos)'!C11/'Nacionalidad-Zona (datos)'!C$30</f>
        <v>0.1964857215473485</v>
      </c>
      <c r="D11" s="175">
        <f>'Nacionalidad-Zona (datos)'!D11/'Nacionalidad-Zona (datos)'!D$30</f>
        <v>9.7888984140591509E-2</v>
      </c>
      <c r="E11" s="175">
        <f>'Nacionalidad-Zona (datos)'!E11/'Nacionalidad-Zona (datos)'!E$30</f>
        <v>0.17966208416413054</v>
      </c>
      <c r="F11" s="175">
        <f>'Nacionalidad-Zona (datos)'!F11/'Nacionalidad-Zona (datos)'!F$30</f>
        <v>0.17091689129115567</v>
      </c>
      <c r="G11" s="175">
        <f>'Nacionalidad-Zona (datos)'!G11/'Nacionalidad-Zona (datos)'!G$30</f>
        <v>0.29787632061857505</v>
      </c>
    </row>
    <row r="12" spans="2:10" ht="15" customHeight="1" x14ac:dyDescent="0.2">
      <c r="B12" s="166" t="str">
        <f>'Nacionalidad-Zona (datos)'!B12</f>
        <v>Suecia</v>
      </c>
      <c r="C12" s="174">
        <f>'Nacionalidad-Zona (datos)'!C12/'Nacionalidad-Zona (datos)'!C$30</f>
        <v>7.493936006672243E-2</v>
      </c>
      <c r="D12" s="175">
        <f>'Nacionalidad-Zona (datos)'!D12/'Nacionalidad-Zona (datos)'!D$30</f>
        <v>3.8791255893699098E-2</v>
      </c>
      <c r="E12" s="175">
        <f>'Nacionalidad-Zona (datos)'!E12/'Nacionalidad-Zona (datos)'!E$30</f>
        <v>4.7486619792213247E-2</v>
      </c>
      <c r="F12" s="175">
        <f>'Nacionalidad-Zona (datos)'!F12/'Nacionalidad-Zona (datos)'!F$30</f>
        <v>6.6611157368859281E-2</v>
      </c>
      <c r="G12" s="175">
        <f>'Nacionalidad-Zona (datos)'!G12/'Nacionalidad-Zona (datos)'!G$30</f>
        <v>0.11213454720376276</v>
      </c>
    </row>
    <row r="13" spans="2:10" ht="15" customHeight="1" x14ac:dyDescent="0.2">
      <c r="B13" s="166" t="str">
        <f>'Nacionalidad-Zona (datos)'!B13</f>
        <v>Noruega</v>
      </c>
      <c r="C13" s="174">
        <f>'Nacionalidad-Zona (datos)'!C13/'Nacionalidad-Zona (datos)'!C$30</f>
        <v>4.5679204265892843E-2</v>
      </c>
      <c r="D13" s="175">
        <f>'Nacionalidad-Zona (datos)'!D13/'Nacionalidad-Zona (datos)'!D$30</f>
        <v>2.1270895842263181E-2</v>
      </c>
      <c r="E13" s="175">
        <f>'Nacionalidad-Zona (datos)'!E13/'Nacionalidad-Zona (datos)'!E$30</f>
        <v>2.8387029069157309E-2</v>
      </c>
      <c r="F13" s="175">
        <f>'Nacionalidad-Zona (datos)'!F13/'Nacionalidad-Zona (datos)'!F$30</f>
        <v>3.6918387219689805E-2</v>
      </c>
      <c r="G13" s="175">
        <f>'Nacionalidad-Zona (datos)'!G13/'Nacionalidad-Zona (datos)'!G$30</f>
        <v>8.0021023000587929E-2</v>
      </c>
    </row>
    <row r="14" spans="2:10" ht="15" customHeight="1" x14ac:dyDescent="0.2">
      <c r="B14" s="166" t="str">
        <f>'Nacionalidad-Zona (datos)'!B14</f>
        <v>Finlandia</v>
      </c>
      <c r="C14" s="174">
        <f>'Nacionalidad-Zona (datos)'!C14/'Nacionalidad-Zona (datos)'!C$30</f>
        <v>4.3927246885340561E-2</v>
      </c>
      <c r="D14" s="175">
        <f>'Nacionalidad-Zona (datos)'!D14/'Nacionalidad-Zona (datos)'!D$30</f>
        <v>2.7057436776682382E-2</v>
      </c>
      <c r="E14" s="175">
        <f>'Nacionalidad-Zona (datos)'!E14/'Nacionalidad-Zona (datos)'!E$30</f>
        <v>8.0053870640500929E-2</v>
      </c>
      <c r="F14" s="175">
        <f>'Nacionalidad-Zona (datos)'!F14/'Nacionalidad-Zona (datos)'!F$30</f>
        <v>3.1640299750208163E-2</v>
      </c>
      <c r="G14" s="175">
        <f>'Nacionalidad-Zona (datos)'!G14/'Nacionalidad-Zona (datos)'!G$30</f>
        <v>6.0254057617274495E-2</v>
      </c>
    </row>
    <row r="15" spans="2:10" ht="15" customHeight="1" x14ac:dyDescent="0.2">
      <c r="B15" s="166" t="str">
        <f>'Nacionalidad-Zona (datos)'!B15</f>
        <v>Dinamarca</v>
      </c>
      <c r="C15" s="174">
        <f>'Nacionalidad-Zona (datos)'!C15/'Nacionalidad-Zona (datos)'!C$30</f>
        <v>3.1939910329392661E-2</v>
      </c>
      <c r="D15" s="175">
        <f>'Nacionalidad-Zona (datos)'!D15/'Nacionalidad-Zona (datos)'!D$30</f>
        <v>1.076939562794685E-2</v>
      </c>
      <c r="E15" s="175">
        <f>'Nacionalidad-Zona (datos)'!E15/'Nacionalidad-Zona (datos)'!E$30</f>
        <v>2.373456466225907E-2</v>
      </c>
      <c r="F15" s="175">
        <f>'Nacionalidad-Zona (datos)'!F15/'Nacionalidad-Zona (datos)'!F$30</f>
        <v>3.5747046952398422E-2</v>
      </c>
      <c r="G15" s="175">
        <f>'Nacionalidad-Zona (datos)'!G15/'Nacionalidad-Zona (datos)'!G$30</f>
        <v>4.5466692796949884E-2</v>
      </c>
    </row>
    <row r="16" spans="2:10" ht="15" customHeight="1" x14ac:dyDescent="0.2">
      <c r="B16" s="166" t="str">
        <f>'Nacionalidad-Zona (datos)'!B16</f>
        <v>Rusia</v>
      </c>
      <c r="C16" s="174">
        <f>'Nacionalidad-Zona (datos)'!C16/'Nacionalidad-Zona (datos)'!C$30</f>
        <v>4.046034530833216E-2</v>
      </c>
      <c r="D16" s="175">
        <f>'Nacionalidad-Zona (datos)'!D16/'Nacionalidad-Zona (datos)'!D$30</f>
        <v>2.2021003000428634E-2</v>
      </c>
      <c r="E16" s="175">
        <f>'Nacionalidad-Zona (datos)'!E16/'Nacionalidad-Zona (datos)'!E$30</f>
        <v>1.752544863049638E-2</v>
      </c>
      <c r="F16" s="175">
        <f>'Nacionalidad-Zona (datos)'!F16/'Nacionalidad-Zona (datos)'!F$30</f>
        <v>5.8510563231205633E-2</v>
      </c>
      <c r="G16" s="175">
        <f>'Nacionalidad-Zona (datos)'!G16/'Nacionalidad-Zona (datos)'!G$30</f>
        <v>3.0118120757540664E-2</v>
      </c>
    </row>
    <row r="17" spans="2:11" ht="15" customHeight="1" x14ac:dyDescent="0.2">
      <c r="B17" s="166" t="str">
        <f>'Nacionalidad-Zona (datos)'!B17</f>
        <v>Holanda</v>
      </c>
      <c r="C17" s="174">
        <f>'Nacionalidad-Zona (datos)'!C17/'Nacionalidad-Zona (datos)'!C$30</f>
        <v>2.8280540195084157E-2</v>
      </c>
      <c r="D17" s="175">
        <f>'Nacionalidad-Zona (datos)'!D17/'Nacionalidad-Zona (datos)'!D$30</f>
        <v>8.6262323189027004E-3</v>
      </c>
      <c r="E17" s="175">
        <f>'Nacionalidad-Zona (datos)'!E17/'Nacionalidad-Zona (datos)'!E$30</f>
        <v>8.5528387029069151E-3</v>
      </c>
      <c r="F17" s="175">
        <f>'Nacionalidad-Zona (datos)'!F17/'Nacionalidad-Zona (datos)'!F$30</f>
        <v>3.6438561086100565E-2</v>
      </c>
      <c r="G17" s="175">
        <f>'Nacionalidad-Zona (datos)'!G17/'Nacionalidad-Zona (datos)'!G$30</f>
        <v>3.8144274795560228E-2</v>
      </c>
    </row>
    <row r="18" spans="2:11" ht="15" customHeight="1" x14ac:dyDescent="0.2">
      <c r="B18" s="166" t="str">
        <f>'Nacionalidad-Zona (datos)'!B18</f>
        <v>Francia</v>
      </c>
      <c r="C18" s="174">
        <f>'Nacionalidad-Zona (datos)'!C18/'Nacionalidad-Zona (datos)'!C$30</f>
        <v>2.7927681173367285E-2</v>
      </c>
      <c r="D18" s="175">
        <f>'Nacionalidad-Zona (datos)'!D18/'Nacionalidad-Zona (datos)'!D$30</f>
        <v>3.0593656236605229E-2</v>
      </c>
      <c r="E18" s="175">
        <f>'Nacionalidad-Zona (datos)'!E18/'Nacionalidad-Zona (datos)'!E$30</f>
        <v>2.0918599363346977E-2</v>
      </c>
      <c r="F18" s="175">
        <f>'Nacionalidad-Zona (datos)'!F18/'Nacionalidad-Zona (datos)'!F$30</f>
        <v>3.1414499216754398E-2</v>
      </c>
      <c r="G18" s="175">
        <f>'Nacionalidad-Zona (datos)'!G18/'Nacionalidad-Zona (datos)'!G$30</f>
        <v>1.6586791141833989E-2</v>
      </c>
    </row>
    <row r="19" spans="2:11" ht="15" customHeight="1" x14ac:dyDescent="0.2">
      <c r="B19" s="166" t="str">
        <f>'Nacionalidad-Zona (datos)'!B19</f>
        <v>Bélgica</v>
      </c>
      <c r="C19" s="174">
        <f>'Nacionalidad-Zona (datos)'!C19/'Nacionalidad-Zona (datos)'!C$30</f>
        <v>3.0701202434974005E-2</v>
      </c>
      <c r="D19" s="175">
        <f>'Nacionalidad-Zona (datos)'!D19/'Nacionalidad-Zona (datos)'!D$30</f>
        <v>8.9477068152593233E-3</v>
      </c>
      <c r="E19" s="175">
        <f>'Nacionalidad-Zona (datos)'!E19/'Nacionalidad-Zona (datos)'!E$30</f>
        <v>3.9003742960086753E-3</v>
      </c>
      <c r="F19" s="175">
        <f>'Nacionalidad-Zona (datos)'!F19/'Nacionalidad-Zona (datos)'!F$30</f>
        <v>4.7432224558630519E-2</v>
      </c>
      <c r="G19" s="175">
        <f>'Nacionalidad-Zona (datos)'!G19/'Nacionalidad-Zona (datos)'!G$30</f>
        <v>3.683479128436281E-2</v>
      </c>
    </row>
    <row r="20" spans="2:11" ht="15" customHeight="1" x14ac:dyDescent="0.2">
      <c r="B20" s="166" t="str">
        <f>'Nacionalidad-Zona (datos)'!B20</f>
        <v>Países del Este</v>
      </c>
      <c r="C20" s="174">
        <f>'Nacionalidad-Zona (datos)'!C20/'Nacionalidad-Zona (datos)'!C$30</f>
        <v>2.0391796891386045E-2</v>
      </c>
      <c r="D20" s="175">
        <f>'Nacionalidad-Zona (datos)'!D20/'Nacionalidad-Zona (datos)'!D$30</f>
        <v>1.1358765537933991E-2</v>
      </c>
      <c r="E20" s="175">
        <f>'Nacionalidad-Zona (datos)'!E20/'Nacionalidad-Zona (datos)'!E$30</f>
        <v>7.6958057858467132E-3</v>
      </c>
      <c r="F20" s="175">
        <f>'Nacionalidad-Zona (datos)'!F20/'Nacionalidad-Zona (datos)'!F$30</f>
        <v>2.7681734148096927E-2</v>
      </c>
      <c r="G20" s="175">
        <f>'Nacionalidad-Zona (datos)'!G20/'Nacionalidad-Zona (datos)'!G$30</f>
        <v>1.7085642003242529E-2</v>
      </c>
    </row>
    <row r="21" spans="2:11" ht="15" customHeight="1" x14ac:dyDescent="0.2">
      <c r="B21" s="166" t="str">
        <f>'Nacionalidad-Zona (datos)'!B21</f>
        <v>Italia</v>
      </c>
      <c r="C21" s="174">
        <f>'Nacionalidad-Zona (datos)'!C21/'Nacionalidad-Zona (datos)'!C$30</f>
        <v>2.4825976346107816E-2</v>
      </c>
      <c r="D21" s="175">
        <f>'Nacionalidad-Zona (datos)'!D21/'Nacionalidad-Zona (datos)'!D$30</f>
        <v>3.4129875696528075E-2</v>
      </c>
      <c r="E21" s="175">
        <f>'Nacionalidad-Zona (datos)'!E21/'Nacionalidad-Zona (datos)'!E$30</f>
        <v>9.0775527337601004E-3</v>
      </c>
      <c r="F21" s="175">
        <f>'Nacionalidad-Zona (datos)'!F21/'Nacionalidad-Zona (datos)'!F$30</f>
        <v>2.6341043480715223E-2</v>
      </c>
      <c r="G21" s="175">
        <f>'Nacionalidad-Zona (datos)'!G21/'Nacionalidad-Zona (datos)'!G$30</f>
        <v>3.4393985283899586E-2</v>
      </c>
    </row>
    <row r="22" spans="2:11" ht="15" customHeight="1" x14ac:dyDescent="0.2">
      <c r="B22" s="166" t="str">
        <f>'Nacionalidad-Zona (datos)'!B22</f>
        <v>Irlanda</v>
      </c>
      <c r="C22" s="174">
        <f>'Nacionalidad-Zona (datos)'!C22/'Nacionalidad-Zona (datos)'!C$30</f>
        <v>1.4252543422633809E-2</v>
      </c>
      <c r="D22" s="175">
        <f>'Nacionalidad-Zona (datos)'!D22/'Nacionalidad-Zona (datos)'!D$30</f>
        <v>7.715387912558937E-3</v>
      </c>
      <c r="E22" s="175">
        <f>'Nacionalidad-Zona (datos)'!E22/'Nacionalidad-Zona (datos)'!E$30</f>
        <v>5.3520831147024868E-3</v>
      </c>
      <c r="F22" s="175">
        <f>'Nacionalidad-Zona (datos)'!F22/'Nacionalidad-Zona (datos)'!F$30</f>
        <v>1.5185085874765379E-2</v>
      </c>
      <c r="G22" s="175">
        <f>'Nacionalidad-Zona (datos)'!G22/'Nacionalidad-Zona (datos)'!G$30</f>
        <v>2.1726736624561278E-2</v>
      </c>
    </row>
    <row r="23" spans="2:11" ht="15" customHeight="1" x14ac:dyDescent="0.2">
      <c r="B23" s="166" t="str">
        <f>'Nacionalidad-Zona (datos)'!B23</f>
        <v>Suiza</v>
      </c>
      <c r="C23" s="174">
        <f>'Nacionalidad-Zona (datos)'!C23/'Nacionalidad-Zona (datos)'!C$30</f>
        <v>8.8955019111140714E-3</v>
      </c>
      <c r="D23" s="175">
        <f>'Nacionalidad-Zona (datos)'!D23/'Nacionalidad-Zona (datos)'!D$30</f>
        <v>8.9477068152593233E-3</v>
      </c>
      <c r="E23" s="175">
        <f>'Nacionalidad-Zona (datos)'!E23/'Nacionalidad-Zona (datos)'!E$30</f>
        <v>5.3520831147024868E-3</v>
      </c>
      <c r="F23" s="175">
        <f>'Nacionalidad-Zona (datos)'!F23/'Nacionalidad-Zona (datos)'!F$30</f>
        <v>1.1635783739539085E-2</v>
      </c>
      <c r="G23" s="175">
        <f>'Nacionalidad-Zona (datos)'!G23/'Nacionalidad-Zona (datos)'!G$30</f>
        <v>6.8770154465606012E-3</v>
      </c>
    </row>
    <row r="24" spans="2:11" ht="15" customHeight="1" x14ac:dyDescent="0.2">
      <c r="B24" s="166" t="str">
        <f>'Nacionalidad-Zona (datos)'!B24</f>
        <v>Austria</v>
      </c>
      <c r="C24" s="174">
        <f>'Nacionalidad-Zona (datos)'!C24/'Nacionalidad-Zona (datos)'!C$30</f>
        <v>8.5673183454613201E-3</v>
      </c>
      <c r="D24" s="175">
        <f>'Nacionalidad-Zona (datos)'!D24/'Nacionalidad-Zona (datos)'!D$30</f>
        <v>4.3934847835405055E-3</v>
      </c>
      <c r="E24" s="175">
        <f>'Nacionalidad-Zona (datos)'!E24/'Nacionalidad-Zona (datos)'!E$30</f>
        <v>8.7977052506384018E-3</v>
      </c>
      <c r="F24" s="175">
        <f>'Nacionalidad-Zona (datos)'!F24/'Nacionalidad-Zona (datos)'!F$30</f>
        <v>1.1360589339392314E-2</v>
      </c>
      <c r="G24" s="175">
        <f>'Nacionalidad-Zona (datos)'!G24/'Nacionalidad-Zona (datos)'!G$30</f>
        <v>7.8925332715708459E-3</v>
      </c>
    </row>
    <row r="25" spans="2:11" ht="15" customHeight="1" x14ac:dyDescent="0.2">
      <c r="B25" s="166" t="str">
        <f>'Nacionalidad-Zona (datos)'!B25</f>
        <v>Resto de Europa</v>
      </c>
      <c r="C25" s="174">
        <f>'Nacionalidad-Zona (datos)'!C25/'Nacionalidad-Zona (datos)'!C$30</f>
        <v>2.0865565647817087E-2</v>
      </c>
      <c r="D25" s="175">
        <f>'Nacionalidad-Zona (datos)'!D25/'Nacionalidad-Zona (datos)'!D$30</f>
        <v>2.0788684097728247E-2</v>
      </c>
      <c r="E25" s="175">
        <f>'Nacionalidad-Zona (datos)'!E25/'Nacionalidad-Zona (datos)'!E$30</f>
        <v>2.084863749256655E-2</v>
      </c>
      <c r="F25" s="175">
        <f>'Nacionalidad-Zona (datos)'!F25/'Nacionalidad-Zona (datos)'!F$30</f>
        <v>2.0942999477836267E-2</v>
      </c>
      <c r="G25" s="175">
        <f>'Nacionalidad-Zona (datos)'!G25/'Nacionalidad-Zona (datos)'!G$30</f>
        <v>1.3139375367457108E-2</v>
      </c>
    </row>
    <row r="26" spans="2:11" ht="15" customHeight="1" x14ac:dyDescent="0.2">
      <c r="B26" s="166" t="str">
        <f>'Nacionalidad-Zona (datos)'!B26</f>
        <v>Usa</v>
      </c>
      <c r="C26" s="174">
        <f>'Nacionalidad-Zona (datos)'!C26/'Nacionalidad-Zona (datos)'!C$30</f>
        <v>2.8376774473734211E-3</v>
      </c>
      <c r="D26" s="175">
        <f>'Nacionalidad-Zona (datos)'!D26/'Nacionalidad-Zona (datos)'!D$30</f>
        <v>1.6823831975996573E-2</v>
      </c>
      <c r="E26" s="175">
        <f>'Nacionalidad-Zona (datos)'!E26/'Nacionalidad-Zona (datos)'!E$30</f>
        <v>1.679084898730192E-3</v>
      </c>
      <c r="F26" s="175">
        <f>'Nacionalidad-Zona (datos)'!F26/'Nacionalidad-Zona (datos)'!F$30</f>
        <v>1.7711229342779323E-3</v>
      </c>
      <c r="G26" s="175">
        <f>'Nacionalidad-Zona (datos)'!G26/'Nacionalidad-Zona (datos)'!G$30</f>
        <v>1.0422419782999876E-3</v>
      </c>
    </row>
    <row r="27" spans="2:11" ht="15" customHeight="1" x14ac:dyDescent="0.2">
      <c r="B27" s="166" t="str">
        <f>'Nacionalidad-Zona (datos)'!B27</f>
        <v>Resto de América</v>
      </c>
      <c r="C27" s="174">
        <f>'Nacionalidad-Zona (datos)'!C27/'Nacionalidad-Zona (datos)'!C$30</f>
        <v>2.5440395202104321E-3</v>
      </c>
      <c r="D27" s="175">
        <f>'Nacionalidad-Zona (datos)'!D27/'Nacionalidad-Zona (datos)'!D$30</f>
        <v>2.0360051435919416E-2</v>
      </c>
      <c r="E27" s="175">
        <f>'Nacionalidad-Zona (datos)'!E27/'Nacionalidad-Zona (datos)'!E$30</f>
        <v>2.9733795081680484E-3</v>
      </c>
      <c r="F27" s="175">
        <f>'Nacionalidad-Zona (datos)'!F27/'Nacionalidad-Zona (datos)'!F$30</f>
        <v>9.2437093382633114E-4</v>
      </c>
      <c r="G27" s="175">
        <f>'Nacionalidad-Zona (datos)'!G27/'Nacionalidad-Zona (datos)'!G$30</f>
        <v>1.594541146288015E-3</v>
      </c>
    </row>
    <row r="28" spans="2:11" ht="15" customHeight="1" x14ac:dyDescent="0.2">
      <c r="B28" s="166" t="str">
        <f>'Nacionalidad-Zona (datos)'!B28</f>
        <v>Resto del Mundo</v>
      </c>
      <c r="C28" s="174">
        <f>'Nacionalidad-Zona (datos)'!C28/'Nacionalidad-Zona (datos)'!C$30</f>
        <v>7.9775749455289306E-3</v>
      </c>
      <c r="D28" s="175">
        <f>'Nacionalidad-Zona (datos)'!D28/'Nacionalidad-Zona (datos)'!D$30</f>
        <v>2.545006429489927E-2</v>
      </c>
      <c r="E28" s="175">
        <f>'Nacionalidad-Zona (datos)'!E28/'Nacionalidad-Zona (datos)'!E$30</f>
        <v>6.7513205303109808E-3</v>
      </c>
      <c r="F28" s="175">
        <f>'Nacionalidad-Zona (datos)'!F28/'Nacionalidad-Zona (datos)'!F$30</f>
        <v>2.5614248013660934E-3</v>
      </c>
      <c r="G28" s="175">
        <f>'Nacionalidad-Zona (datos)'!G28/'Nacionalidad-Zona (datos)'!G$30</f>
        <v>1.103707530866397E-2</v>
      </c>
    </row>
    <row r="29" spans="2:11" ht="15" customHeight="1" x14ac:dyDescent="0.25">
      <c r="B29" s="119" t="s">
        <v>146</v>
      </c>
      <c r="C29" s="176">
        <f>'Nacionalidad-Zona (datos)'!C29/'Nacionalidad-Zona (datos)'!C$30</f>
        <v>0.86126471582511022</v>
      </c>
      <c r="D29" s="176">
        <f>'Nacionalidad-Zona (datos)'!D29/'Nacionalidad-Zona (datos)'!D$30</f>
        <v>0.42477496785255037</v>
      </c>
      <c r="E29" s="176">
        <f>'Nacionalidad-Zona (datos)'!E29/'Nacionalidad-Zona (datos)'!E$30</f>
        <v>0.69872669395179632</v>
      </c>
      <c r="F29" s="176">
        <f>'Nacionalidad-Zona (datos)'!F29/'Nacionalidad-Zona (datos)'!F$30</f>
        <v>0.92361591329259518</v>
      </c>
      <c r="G29" s="176">
        <f>'Nacionalidad-Zona (datos)'!G29/'Nacionalidad-Zona (datos)'!G$30</f>
        <v>0.95495198560458938</v>
      </c>
    </row>
    <row r="30" spans="2:11" ht="15" customHeight="1" x14ac:dyDescent="0.25">
      <c r="B30" s="76" t="s">
        <v>98</v>
      </c>
      <c r="C30" s="177">
        <f>'Nacionalidad-Zona (datos)'!C30/'Nacionalidad-Zona (datos)'!C$30</f>
        <v>1</v>
      </c>
      <c r="D30" s="177">
        <f>'Nacionalidad-Zona (datos)'!D30/'Nacionalidad-Zona (datos)'!D$30</f>
        <v>1</v>
      </c>
      <c r="E30" s="177">
        <f>'Nacionalidad-Zona (datos)'!E30/'Nacionalidad-Zona (datos)'!E$30</f>
        <v>1</v>
      </c>
      <c r="F30" s="177">
        <f>'Nacionalidad-Zona (datos)'!F30/'Nacionalidad-Zona (datos)'!F$30</f>
        <v>1</v>
      </c>
      <c r="G30" s="177">
        <f>'Nacionalidad-Zona (datos)'!G30/'Nacionalidad-Zona (datos)'!G$30</f>
        <v>1</v>
      </c>
      <c r="H30" s="173"/>
      <c r="I30" s="173"/>
      <c r="J30" s="173"/>
      <c r="K30" s="173"/>
    </row>
    <row r="31" spans="2:11" ht="15" customHeight="1" x14ac:dyDescent="0.25">
      <c r="B31" s="60" t="s">
        <v>75</v>
      </c>
      <c r="C31" s="83"/>
      <c r="D31" s="83"/>
      <c r="E31" s="83"/>
      <c r="F31" s="83"/>
      <c r="G31" s="83"/>
    </row>
    <row r="32" spans="2:11" ht="14.25" customHeight="1" x14ac:dyDescent="0.25"/>
    <row r="33" ht="35.25" customHeight="1" x14ac:dyDescent="0.25"/>
  </sheetData>
  <mergeCells count="3">
    <mergeCell ref="B5:G5"/>
    <mergeCell ref="B6:G6"/>
    <mergeCell ref="B31:G31"/>
  </mergeCells>
  <conditionalFormatting sqref="B8:B28">
    <cfRule type="containsText" dxfId="16" priority="1" operator="containsText" text="SUIZA">
      <formula>NOT(ISERROR(SEARCH("SUIZA",B8)))</formula>
    </cfRule>
    <cfRule type="containsText" dxfId="15" priority="2" operator="containsText" text="AUSTRIA">
      <formula>NOT(ISERROR(SEARCH("AUSTRIA",B8)))</formula>
    </cfRule>
    <cfRule type="containsText" dxfId="14" priority="3" operator="containsText" text="IRLANDA">
      <formula>NOT(ISERROR(SEARCH("IRLANDA",B8)))</formula>
    </cfRule>
    <cfRule type="containsText" dxfId="13" priority="4" operator="containsText" text="PAÍSES DEL ESTE">
      <formula>NOT(ISERROR(SEARCH("PAÍSES DEL ESTE",B8)))</formula>
    </cfRule>
    <cfRule type="containsText" dxfId="12" priority="5" operator="containsText" text="RUSIA">
      <formula>NOT(ISERROR(SEARCH("RUSIA",B8)))</formula>
    </cfRule>
    <cfRule type="containsText" dxfId="11" priority="6" operator="containsText" text="HOLANDA">
      <formula>NOT(ISERROR(SEARCH("HOLANDA",B8)))</formula>
    </cfRule>
    <cfRule type="containsText" dxfId="10" priority="7" operator="containsText" text="FRANCIA">
      <formula>NOT(ISERROR(SEARCH("FRANCIA",B8)))</formula>
    </cfRule>
    <cfRule type="containsText" dxfId="9" priority="8" operator="containsText" text="ITALIA">
      <formula>NOT(ISERROR(SEARCH("ITALIA",B8)))</formula>
    </cfRule>
    <cfRule type="containsText" dxfId="8" priority="9" operator="containsText" text="BÉLGICA">
      <formula>NOT(ISERROR(SEARCH("BÉLGICA",B8)))</formula>
    </cfRule>
    <cfRule type="containsText" dxfId="7" priority="10" operator="containsText" text="ESPAÑA">
      <formula>NOT(ISERROR(SEARCH("ESPAÑA",B8)))</formula>
    </cfRule>
    <cfRule type="containsText" dxfId="6" priority="11" operator="containsText" text="ALEMANIA">
      <formula>NOT(ISERROR(SEARCH("ALEMANIA",B8)))</formula>
    </cfRule>
    <cfRule type="containsText" dxfId="5" priority="12" operator="containsText" text="PAÍSES NÓRDICOS">
      <formula>NOT(ISERROR(SEARCH("PAÍSES NÓRDICOS",B8)))</formula>
    </cfRule>
    <cfRule type="containsText" dxfId="4" priority="13" operator="containsText" text="REINO UNIDO">
      <formula>NOT(ISERROR(SEARCH("REINO UNIDO",B8)))</formula>
    </cfRule>
    <cfRule type="containsText" dxfId="3" priority="14" operator="containsText" text="DINAMARCA">
      <formula>NOT(ISERROR(SEARCH("DINAMARCA",B8)))</formula>
    </cfRule>
    <cfRule type="containsText" dxfId="2" priority="15" operator="containsText" text="NORUEGA">
      <formula>NOT(ISERROR(SEARCH("NORUEGA",B8)))</formula>
    </cfRule>
    <cfRule type="containsText" dxfId="1" priority="16" operator="containsText" text="FINLANDIA">
      <formula>NOT(ISERROR(SEARCH("FINLANDIA",B8)))</formula>
    </cfRule>
    <cfRule type="containsText" dxfId="0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0099"/>
    <pageSetUpPr autoPageBreaks="0" fitToPage="1"/>
  </sheetPr>
  <dimension ref="B1:H68"/>
  <sheetViews>
    <sheetView showGridLines="0" showRowColHeaders="0" showOutlineSymbols="0" zoomScaleNormal="100" workbookViewId="0">
      <selection activeCell="H24" sqref="H24"/>
    </sheetView>
  </sheetViews>
  <sheetFormatPr baseColWidth="10" defaultRowHeight="12.75" x14ac:dyDescent="0.25"/>
  <cols>
    <col min="1" max="1" width="15.7109375" style="2" customWidth="1"/>
    <col min="2" max="2" width="20.7109375" style="2" customWidth="1"/>
    <col min="3" max="7" width="10.7109375" style="2" customWidth="1"/>
    <col min="8" max="8" width="9.28515625" style="2" customWidth="1"/>
    <col min="9" max="249" width="11.42578125" style="2"/>
    <col min="250" max="250" width="14.7109375" style="2" customWidth="1"/>
    <col min="251" max="251" width="26.85546875" style="2" customWidth="1"/>
    <col min="252" max="252" width="12.7109375" style="2" customWidth="1"/>
    <col min="253" max="253" width="10.5703125" style="2" customWidth="1"/>
    <col min="254" max="254" width="12.7109375" style="2" customWidth="1"/>
    <col min="255" max="255" width="10.7109375" style="2" customWidth="1"/>
    <col min="256" max="256" width="10.5703125" style="2" customWidth="1"/>
    <col min="257" max="257" width="9.28515625" style="2" customWidth="1"/>
    <col min="258" max="505" width="11.42578125" style="2"/>
    <col min="506" max="506" width="14.7109375" style="2" customWidth="1"/>
    <col min="507" max="507" width="26.85546875" style="2" customWidth="1"/>
    <col min="508" max="508" width="12.7109375" style="2" customWidth="1"/>
    <col min="509" max="509" width="10.5703125" style="2" customWidth="1"/>
    <col min="510" max="510" width="12.7109375" style="2" customWidth="1"/>
    <col min="511" max="511" width="10.7109375" style="2" customWidth="1"/>
    <col min="512" max="512" width="10.5703125" style="2" customWidth="1"/>
    <col min="513" max="513" width="9.28515625" style="2" customWidth="1"/>
    <col min="514" max="761" width="11.42578125" style="2"/>
    <col min="762" max="762" width="14.7109375" style="2" customWidth="1"/>
    <col min="763" max="763" width="26.85546875" style="2" customWidth="1"/>
    <col min="764" max="764" width="12.7109375" style="2" customWidth="1"/>
    <col min="765" max="765" width="10.5703125" style="2" customWidth="1"/>
    <col min="766" max="766" width="12.7109375" style="2" customWidth="1"/>
    <col min="767" max="767" width="10.7109375" style="2" customWidth="1"/>
    <col min="768" max="768" width="10.5703125" style="2" customWidth="1"/>
    <col min="769" max="769" width="9.28515625" style="2" customWidth="1"/>
    <col min="770" max="1017" width="11.42578125" style="2"/>
    <col min="1018" max="1018" width="14.7109375" style="2" customWidth="1"/>
    <col min="1019" max="1019" width="26.85546875" style="2" customWidth="1"/>
    <col min="1020" max="1020" width="12.7109375" style="2" customWidth="1"/>
    <col min="1021" max="1021" width="10.5703125" style="2" customWidth="1"/>
    <col min="1022" max="1022" width="12.7109375" style="2" customWidth="1"/>
    <col min="1023" max="1023" width="10.7109375" style="2" customWidth="1"/>
    <col min="1024" max="1024" width="10.5703125" style="2" customWidth="1"/>
    <col min="1025" max="1025" width="9.28515625" style="2" customWidth="1"/>
    <col min="1026" max="1273" width="11.42578125" style="2"/>
    <col min="1274" max="1274" width="14.7109375" style="2" customWidth="1"/>
    <col min="1275" max="1275" width="26.85546875" style="2" customWidth="1"/>
    <col min="1276" max="1276" width="12.7109375" style="2" customWidth="1"/>
    <col min="1277" max="1277" width="10.5703125" style="2" customWidth="1"/>
    <col min="1278" max="1278" width="12.7109375" style="2" customWidth="1"/>
    <col min="1279" max="1279" width="10.7109375" style="2" customWidth="1"/>
    <col min="1280" max="1280" width="10.5703125" style="2" customWidth="1"/>
    <col min="1281" max="1281" width="9.28515625" style="2" customWidth="1"/>
    <col min="1282" max="1529" width="11.42578125" style="2"/>
    <col min="1530" max="1530" width="14.7109375" style="2" customWidth="1"/>
    <col min="1531" max="1531" width="26.85546875" style="2" customWidth="1"/>
    <col min="1532" max="1532" width="12.7109375" style="2" customWidth="1"/>
    <col min="1533" max="1533" width="10.5703125" style="2" customWidth="1"/>
    <col min="1534" max="1534" width="12.7109375" style="2" customWidth="1"/>
    <col min="1535" max="1535" width="10.7109375" style="2" customWidth="1"/>
    <col min="1536" max="1536" width="10.5703125" style="2" customWidth="1"/>
    <col min="1537" max="1537" width="9.28515625" style="2" customWidth="1"/>
    <col min="1538" max="1785" width="11.42578125" style="2"/>
    <col min="1786" max="1786" width="14.7109375" style="2" customWidth="1"/>
    <col min="1787" max="1787" width="26.85546875" style="2" customWidth="1"/>
    <col min="1788" max="1788" width="12.7109375" style="2" customWidth="1"/>
    <col min="1789" max="1789" width="10.5703125" style="2" customWidth="1"/>
    <col min="1790" max="1790" width="12.7109375" style="2" customWidth="1"/>
    <col min="1791" max="1791" width="10.7109375" style="2" customWidth="1"/>
    <col min="1792" max="1792" width="10.5703125" style="2" customWidth="1"/>
    <col min="1793" max="1793" width="9.28515625" style="2" customWidth="1"/>
    <col min="1794" max="2041" width="11.42578125" style="2"/>
    <col min="2042" max="2042" width="14.7109375" style="2" customWidth="1"/>
    <col min="2043" max="2043" width="26.85546875" style="2" customWidth="1"/>
    <col min="2044" max="2044" width="12.7109375" style="2" customWidth="1"/>
    <col min="2045" max="2045" width="10.5703125" style="2" customWidth="1"/>
    <col min="2046" max="2046" width="12.7109375" style="2" customWidth="1"/>
    <col min="2047" max="2047" width="10.7109375" style="2" customWidth="1"/>
    <col min="2048" max="2048" width="10.5703125" style="2" customWidth="1"/>
    <col min="2049" max="2049" width="9.28515625" style="2" customWidth="1"/>
    <col min="2050" max="2297" width="11.42578125" style="2"/>
    <col min="2298" max="2298" width="14.7109375" style="2" customWidth="1"/>
    <col min="2299" max="2299" width="26.85546875" style="2" customWidth="1"/>
    <col min="2300" max="2300" width="12.7109375" style="2" customWidth="1"/>
    <col min="2301" max="2301" width="10.5703125" style="2" customWidth="1"/>
    <col min="2302" max="2302" width="12.7109375" style="2" customWidth="1"/>
    <col min="2303" max="2303" width="10.7109375" style="2" customWidth="1"/>
    <col min="2304" max="2304" width="10.5703125" style="2" customWidth="1"/>
    <col min="2305" max="2305" width="9.28515625" style="2" customWidth="1"/>
    <col min="2306" max="2553" width="11.42578125" style="2"/>
    <col min="2554" max="2554" width="14.7109375" style="2" customWidth="1"/>
    <col min="2555" max="2555" width="26.85546875" style="2" customWidth="1"/>
    <col min="2556" max="2556" width="12.7109375" style="2" customWidth="1"/>
    <col min="2557" max="2557" width="10.5703125" style="2" customWidth="1"/>
    <col min="2558" max="2558" width="12.7109375" style="2" customWidth="1"/>
    <col min="2559" max="2559" width="10.7109375" style="2" customWidth="1"/>
    <col min="2560" max="2560" width="10.5703125" style="2" customWidth="1"/>
    <col min="2561" max="2561" width="9.28515625" style="2" customWidth="1"/>
    <col min="2562" max="2809" width="11.42578125" style="2"/>
    <col min="2810" max="2810" width="14.7109375" style="2" customWidth="1"/>
    <col min="2811" max="2811" width="26.85546875" style="2" customWidth="1"/>
    <col min="2812" max="2812" width="12.7109375" style="2" customWidth="1"/>
    <col min="2813" max="2813" width="10.5703125" style="2" customWidth="1"/>
    <col min="2814" max="2814" width="12.7109375" style="2" customWidth="1"/>
    <col min="2815" max="2815" width="10.7109375" style="2" customWidth="1"/>
    <col min="2816" max="2816" width="10.5703125" style="2" customWidth="1"/>
    <col min="2817" max="2817" width="9.28515625" style="2" customWidth="1"/>
    <col min="2818" max="3065" width="11.42578125" style="2"/>
    <col min="3066" max="3066" width="14.7109375" style="2" customWidth="1"/>
    <col min="3067" max="3067" width="26.85546875" style="2" customWidth="1"/>
    <col min="3068" max="3068" width="12.7109375" style="2" customWidth="1"/>
    <col min="3069" max="3069" width="10.5703125" style="2" customWidth="1"/>
    <col min="3070" max="3070" width="12.7109375" style="2" customWidth="1"/>
    <col min="3071" max="3071" width="10.7109375" style="2" customWidth="1"/>
    <col min="3072" max="3072" width="10.5703125" style="2" customWidth="1"/>
    <col min="3073" max="3073" width="9.28515625" style="2" customWidth="1"/>
    <col min="3074" max="3321" width="11.42578125" style="2"/>
    <col min="3322" max="3322" width="14.7109375" style="2" customWidth="1"/>
    <col min="3323" max="3323" width="26.85546875" style="2" customWidth="1"/>
    <col min="3324" max="3324" width="12.7109375" style="2" customWidth="1"/>
    <col min="3325" max="3325" width="10.5703125" style="2" customWidth="1"/>
    <col min="3326" max="3326" width="12.7109375" style="2" customWidth="1"/>
    <col min="3327" max="3327" width="10.7109375" style="2" customWidth="1"/>
    <col min="3328" max="3328" width="10.5703125" style="2" customWidth="1"/>
    <col min="3329" max="3329" width="9.28515625" style="2" customWidth="1"/>
    <col min="3330" max="3577" width="11.42578125" style="2"/>
    <col min="3578" max="3578" width="14.7109375" style="2" customWidth="1"/>
    <col min="3579" max="3579" width="26.85546875" style="2" customWidth="1"/>
    <col min="3580" max="3580" width="12.7109375" style="2" customWidth="1"/>
    <col min="3581" max="3581" width="10.5703125" style="2" customWidth="1"/>
    <col min="3582" max="3582" width="12.7109375" style="2" customWidth="1"/>
    <col min="3583" max="3583" width="10.7109375" style="2" customWidth="1"/>
    <col min="3584" max="3584" width="10.5703125" style="2" customWidth="1"/>
    <col min="3585" max="3585" width="9.28515625" style="2" customWidth="1"/>
    <col min="3586" max="3833" width="11.42578125" style="2"/>
    <col min="3834" max="3834" width="14.7109375" style="2" customWidth="1"/>
    <col min="3835" max="3835" width="26.85546875" style="2" customWidth="1"/>
    <col min="3836" max="3836" width="12.7109375" style="2" customWidth="1"/>
    <col min="3837" max="3837" width="10.5703125" style="2" customWidth="1"/>
    <col min="3838" max="3838" width="12.7109375" style="2" customWidth="1"/>
    <col min="3839" max="3839" width="10.7109375" style="2" customWidth="1"/>
    <col min="3840" max="3840" width="10.5703125" style="2" customWidth="1"/>
    <col min="3841" max="3841" width="9.28515625" style="2" customWidth="1"/>
    <col min="3842" max="4089" width="11.42578125" style="2"/>
    <col min="4090" max="4090" width="14.7109375" style="2" customWidth="1"/>
    <col min="4091" max="4091" width="26.85546875" style="2" customWidth="1"/>
    <col min="4092" max="4092" width="12.7109375" style="2" customWidth="1"/>
    <col min="4093" max="4093" width="10.5703125" style="2" customWidth="1"/>
    <col min="4094" max="4094" width="12.7109375" style="2" customWidth="1"/>
    <col min="4095" max="4095" width="10.7109375" style="2" customWidth="1"/>
    <col min="4096" max="4096" width="10.5703125" style="2" customWidth="1"/>
    <col min="4097" max="4097" width="9.28515625" style="2" customWidth="1"/>
    <col min="4098" max="4345" width="11.42578125" style="2"/>
    <col min="4346" max="4346" width="14.7109375" style="2" customWidth="1"/>
    <col min="4347" max="4347" width="26.85546875" style="2" customWidth="1"/>
    <col min="4348" max="4348" width="12.7109375" style="2" customWidth="1"/>
    <col min="4349" max="4349" width="10.5703125" style="2" customWidth="1"/>
    <col min="4350" max="4350" width="12.7109375" style="2" customWidth="1"/>
    <col min="4351" max="4351" width="10.7109375" style="2" customWidth="1"/>
    <col min="4352" max="4352" width="10.5703125" style="2" customWidth="1"/>
    <col min="4353" max="4353" width="9.28515625" style="2" customWidth="1"/>
    <col min="4354" max="4601" width="11.42578125" style="2"/>
    <col min="4602" max="4602" width="14.7109375" style="2" customWidth="1"/>
    <col min="4603" max="4603" width="26.85546875" style="2" customWidth="1"/>
    <col min="4604" max="4604" width="12.7109375" style="2" customWidth="1"/>
    <col min="4605" max="4605" width="10.5703125" style="2" customWidth="1"/>
    <col min="4606" max="4606" width="12.7109375" style="2" customWidth="1"/>
    <col min="4607" max="4607" width="10.7109375" style="2" customWidth="1"/>
    <col min="4608" max="4608" width="10.5703125" style="2" customWidth="1"/>
    <col min="4609" max="4609" width="9.28515625" style="2" customWidth="1"/>
    <col min="4610" max="4857" width="11.42578125" style="2"/>
    <col min="4858" max="4858" width="14.7109375" style="2" customWidth="1"/>
    <col min="4859" max="4859" width="26.85546875" style="2" customWidth="1"/>
    <col min="4860" max="4860" width="12.7109375" style="2" customWidth="1"/>
    <col min="4861" max="4861" width="10.5703125" style="2" customWidth="1"/>
    <col min="4862" max="4862" width="12.7109375" style="2" customWidth="1"/>
    <col min="4863" max="4863" width="10.7109375" style="2" customWidth="1"/>
    <col min="4864" max="4864" width="10.5703125" style="2" customWidth="1"/>
    <col min="4865" max="4865" width="9.28515625" style="2" customWidth="1"/>
    <col min="4866" max="5113" width="11.42578125" style="2"/>
    <col min="5114" max="5114" width="14.7109375" style="2" customWidth="1"/>
    <col min="5115" max="5115" width="26.85546875" style="2" customWidth="1"/>
    <col min="5116" max="5116" width="12.7109375" style="2" customWidth="1"/>
    <col min="5117" max="5117" width="10.5703125" style="2" customWidth="1"/>
    <col min="5118" max="5118" width="12.7109375" style="2" customWidth="1"/>
    <col min="5119" max="5119" width="10.7109375" style="2" customWidth="1"/>
    <col min="5120" max="5120" width="10.5703125" style="2" customWidth="1"/>
    <col min="5121" max="5121" width="9.28515625" style="2" customWidth="1"/>
    <col min="5122" max="5369" width="11.42578125" style="2"/>
    <col min="5370" max="5370" width="14.7109375" style="2" customWidth="1"/>
    <col min="5371" max="5371" width="26.85546875" style="2" customWidth="1"/>
    <col min="5372" max="5372" width="12.7109375" style="2" customWidth="1"/>
    <col min="5373" max="5373" width="10.5703125" style="2" customWidth="1"/>
    <col min="5374" max="5374" width="12.7109375" style="2" customWidth="1"/>
    <col min="5375" max="5375" width="10.7109375" style="2" customWidth="1"/>
    <col min="5376" max="5376" width="10.5703125" style="2" customWidth="1"/>
    <col min="5377" max="5377" width="9.28515625" style="2" customWidth="1"/>
    <col min="5378" max="5625" width="11.42578125" style="2"/>
    <col min="5626" max="5626" width="14.7109375" style="2" customWidth="1"/>
    <col min="5627" max="5627" width="26.85546875" style="2" customWidth="1"/>
    <col min="5628" max="5628" width="12.7109375" style="2" customWidth="1"/>
    <col min="5629" max="5629" width="10.5703125" style="2" customWidth="1"/>
    <col min="5630" max="5630" width="12.7109375" style="2" customWidth="1"/>
    <col min="5631" max="5631" width="10.7109375" style="2" customWidth="1"/>
    <col min="5632" max="5632" width="10.5703125" style="2" customWidth="1"/>
    <col min="5633" max="5633" width="9.28515625" style="2" customWidth="1"/>
    <col min="5634" max="5881" width="11.42578125" style="2"/>
    <col min="5882" max="5882" width="14.7109375" style="2" customWidth="1"/>
    <col min="5883" max="5883" width="26.85546875" style="2" customWidth="1"/>
    <col min="5884" max="5884" width="12.7109375" style="2" customWidth="1"/>
    <col min="5885" max="5885" width="10.5703125" style="2" customWidth="1"/>
    <col min="5886" max="5886" width="12.7109375" style="2" customWidth="1"/>
    <col min="5887" max="5887" width="10.7109375" style="2" customWidth="1"/>
    <col min="5888" max="5888" width="10.5703125" style="2" customWidth="1"/>
    <col min="5889" max="5889" width="9.28515625" style="2" customWidth="1"/>
    <col min="5890" max="6137" width="11.42578125" style="2"/>
    <col min="6138" max="6138" width="14.7109375" style="2" customWidth="1"/>
    <col min="6139" max="6139" width="26.85546875" style="2" customWidth="1"/>
    <col min="6140" max="6140" width="12.7109375" style="2" customWidth="1"/>
    <col min="6141" max="6141" width="10.5703125" style="2" customWidth="1"/>
    <col min="6142" max="6142" width="12.7109375" style="2" customWidth="1"/>
    <col min="6143" max="6143" width="10.7109375" style="2" customWidth="1"/>
    <col min="6144" max="6144" width="10.5703125" style="2" customWidth="1"/>
    <col min="6145" max="6145" width="9.28515625" style="2" customWidth="1"/>
    <col min="6146" max="6393" width="11.42578125" style="2"/>
    <col min="6394" max="6394" width="14.7109375" style="2" customWidth="1"/>
    <col min="6395" max="6395" width="26.85546875" style="2" customWidth="1"/>
    <col min="6396" max="6396" width="12.7109375" style="2" customWidth="1"/>
    <col min="6397" max="6397" width="10.5703125" style="2" customWidth="1"/>
    <col min="6398" max="6398" width="12.7109375" style="2" customWidth="1"/>
    <col min="6399" max="6399" width="10.7109375" style="2" customWidth="1"/>
    <col min="6400" max="6400" width="10.5703125" style="2" customWidth="1"/>
    <col min="6401" max="6401" width="9.28515625" style="2" customWidth="1"/>
    <col min="6402" max="6649" width="11.42578125" style="2"/>
    <col min="6650" max="6650" width="14.7109375" style="2" customWidth="1"/>
    <col min="6651" max="6651" width="26.85546875" style="2" customWidth="1"/>
    <col min="6652" max="6652" width="12.7109375" style="2" customWidth="1"/>
    <col min="6653" max="6653" width="10.5703125" style="2" customWidth="1"/>
    <col min="6654" max="6654" width="12.7109375" style="2" customWidth="1"/>
    <col min="6655" max="6655" width="10.7109375" style="2" customWidth="1"/>
    <col min="6656" max="6656" width="10.5703125" style="2" customWidth="1"/>
    <col min="6657" max="6657" width="9.28515625" style="2" customWidth="1"/>
    <col min="6658" max="6905" width="11.42578125" style="2"/>
    <col min="6906" max="6906" width="14.7109375" style="2" customWidth="1"/>
    <col min="6907" max="6907" width="26.85546875" style="2" customWidth="1"/>
    <col min="6908" max="6908" width="12.7109375" style="2" customWidth="1"/>
    <col min="6909" max="6909" width="10.5703125" style="2" customWidth="1"/>
    <col min="6910" max="6910" width="12.7109375" style="2" customWidth="1"/>
    <col min="6911" max="6911" width="10.7109375" style="2" customWidth="1"/>
    <col min="6912" max="6912" width="10.5703125" style="2" customWidth="1"/>
    <col min="6913" max="6913" width="9.28515625" style="2" customWidth="1"/>
    <col min="6914" max="7161" width="11.42578125" style="2"/>
    <col min="7162" max="7162" width="14.7109375" style="2" customWidth="1"/>
    <col min="7163" max="7163" width="26.85546875" style="2" customWidth="1"/>
    <col min="7164" max="7164" width="12.7109375" style="2" customWidth="1"/>
    <col min="7165" max="7165" width="10.5703125" style="2" customWidth="1"/>
    <col min="7166" max="7166" width="12.7109375" style="2" customWidth="1"/>
    <col min="7167" max="7167" width="10.7109375" style="2" customWidth="1"/>
    <col min="7168" max="7168" width="10.5703125" style="2" customWidth="1"/>
    <col min="7169" max="7169" width="9.28515625" style="2" customWidth="1"/>
    <col min="7170" max="7417" width="11.42578125" style="2"/>
    <col min="7418" max="7418" width="14.7109375" style="2" customWidth="1"/>
    <col min="7419" max="7419" width="26.85546875" style="2" customWidth="1"/>
    <col min="7420" max="7420" width="12.7109375" style="2" customWidth="1"/>
    <col min="7421" max="7421" width="10.5703125" style="2" customWidth="1"/>
    <col min="7422" max="7422" width="12.7109375" style="2" customWidth="1"/>
    <col min="7423" max="7423" width="10.7109375" style="2" customWidth="1"/>
    <col min="7424" max="7424" width="10.5703125" style="2" customWidth="1"/>
    <col min="7425" max="7425" width="9.28515625" style="2" customWidth="1"/>
    <col min="7426" max="7673" width="11.42578125" style="2"/>
    <col min="7674" max="7674" width="14.7109375" style="2" customWidth="1"/>
    <col min="7675" max="7675" width="26.85546875" style="2" customWidth="1"/>
    <col min="7676" max="7676" width="12.7109375" style="2" customWidth="1"/>
    <col min="7677" max="7677" width="10.5703125" style="2" customWidth="1"/>
    <col min="7678" max="7678" width="12.7109375" style="2" customWidth="1"/>
    <col min="7679" max="7679" width="10.7109375" style="2" customWidth="1"/>
    <col min="7680" max="7680" width="10.5703125" style="2" customWidth="1"/>
    <col min="7681" max="7681" width="9.28515625" style="2" customWidth="1"/>
    <col min="7682" max="7929" width="11.42578125" style="2"/>
    <col min="7930" max="7930" width="14.7109375" style="2" customWidth="1"/>
    <col min="7931" max="7931" width="26.85546875" style="2" customWidth="1"/>
    <col min="7932" max="7932" width="12.7109375" style="2" customWidth="1"/>
    <col min="7933" max="7933" width="10.5703125" style="2" customWidth="1"/>
    <col min="7934" max="7934" width="12.7109375" style="2" customWidth="1"/>
    <col min="7935" max="7935" width="10.7109375" style="2" customWidth="1"/>
    <col min="7936" max="7936" width="10.5703125" style="2" customWidth="1"/>
    <col min="7937" max="7937" width="9.28515625" style="2" customWidth="1"/>
    <col min="7938" max="8185" width="11.42578125" style="2"/>
    <col min="8186" max="8186" width="14.7109375" style="2" customWidth="1"/>
    <col min="8187" max="8187" width="26.85546875" style="2" customWidth="1"/>
    <col min="8188" max="8188" width="12.7109375" style="2" customWidth="1"/>
    <col min="8189" max="8189" width="10.5703125" style="2" customWidth="1"/>
    <col min="8190" max="8190" width="12.7109375" style="2" customWidth="1"/>
    <col min="8191" max="8191" width="10.7109375" style="2" customWidth="1"/>
    <col min="8192" max="8192" width="10.5703125" style="2" customWidth="1"/>
    <col min="8193" max="8193" width="9.28515625" style="2" customWidth="1"/>
    <col min="8194" max="8441" width="11.42578125" style="2"/>
    <col min="8442" max="8442" width="14.7109375" style="2" customWidth="1"/>
    <col min="8443" max="8443" width="26.85546875" style="2" customWidth="1"/>
    <col min="8444" max="8444" width="12.7109375" style="2" customWidth="1"/>
    <col min="8445" max="8445" width="10.5703125" style="2" customWidth="1"/>
    <col min="8446" max="8446" width="12.7109375" style="2" customWidth="1"/>
    <col min="8447" max="8447" width="10.7109375" style="2" customWidth="1"/>
    <col min="8448" max="8448" width="10.5703125" style="2" customWidth="1"/>
    <col min="8449" max="8449" width="9.28515625" style="2" customWidth="1"/>
    <col min="8450" max="8697" width="11.42578125" style="2"/>
    <col min="8698" max="8698" width="14.7109375" style="2" customWidth="1"/>
    <col min="8699" max="8699" width="26.85546875" style="2" customWidth="1"/>
    <col min="8700" max="8700" width="12.7109375" style="2" customWidth="1"/>
    <col min="8701" max="8701" width="10.5703125" style="2" customWidth="1"/>
    <col min="8702" max="8702" width="12.7109375" style="2" customWidth="1"/>
    <col min="8703" max="8703" width="10.7109375" style="2" customWidth="1"/>
    <col min="8704" max="8704" width="10.5703125" style="2" customWidth="1"/>
    <col min="8705" max="8705" width="9.28515625" style="2" customWidth="1"/>
    <col min="8706" max="8953" width="11.42578125" style="2"/>
    <col min="8954" max="8954" width="14.7109375" style="2" customWidth="1"/>
    <col min="8955" max="8955" width="26.85546875" style="2" customWidth="1"/>
    <col min="8956" max="8956" width="12.7109375" style="2" customWidth="1"/>
    <col min="8957" max="8957" width="10.5703125" style="2" customWidth="1"/>
    <col min="8958" max="8958" width="12.7109375" style="2" customWidth="1"/>
    <col min="8959" max="8959" width="10.7109375" style="2" customWidth="1"/>
    <col min="8960" max="8960" width="10.5703125" style="2" customWidth="1"/>
    <col min="8961" max="8961" width="9.28515625" style="2" customWidth="1"/>
    <col min="8962" max="9209" width="11.42578125" style="2"/>
    <col min="9210" max="9210" width="14.7109375" style="2" customWidth="1"/>
    <col min="9211" max="9211" width="26.85546875" style="2" customWidth="1"/>
    <col min="9212" max="9212" width="12.7109375" style="2" customWidth="1"/>
    <col min="9213" max="9213" width="10.5703125" style="2" customWidth="1"/>
    <col min="9214" max="9214" width="12.7109375" style="2" customWidth="1"/>
    <col min="9215" max="9215" width="10.7109375" style="2" customWidth="1"/>
    <col min="9216" max="9216" width="10.5703125" style="2" customWidth="1"/>
    <col min="9217" max="9217" width="9.28515625" style="2" customWidth="1"/>
    <col min="9218" max="9465" width="11.42578125" style="2"/>
    <col min="9466" max="9466" width="14.7109375" style="2" customWidth="1"/>
    <col min="9467" max="9467" width="26.85546875" style="2" customWidth="1"/>
    <col min="9468" max="9468" width="12.7109375" style="2" customWidth="1"/>
    <col min="9469" max="9469" width="10.5703125" style="2" customWidth="1"/>
    <col min="9470" max="9470" width="12.7109375" style="2" customWidth="1"/>
    <col min="9471" max="9471" width="10.7109375" style="2" customWidth="1"/>
    <col min="9472" max="9472" width="10.5703125" style="2" customWidth="1"/>
    <col min="9473" max="9473" width="9.28515625" style="2" customWidth="1"/>
    <col min="9474" max="9721" width="11.42578125" style="2"/>
    <col min="9722" max="9722" width="14.7109375" style="2" customWidth="1"/>
    <col min="9723" max="9723" width="26.85546875" style="2" customWidth="1"/>
    <col min="9724" max="9724" width="12.7109375" style="2" customWidth="1"/>
    <col min="9725" max="9725" width="10.5703125" style="2" customWidth="1"/>
    <col min="9726" max="9726" width="12.7109375" style="2" customWidth="1"/>
    <col min="9727" max="9727" width="10.7109375" style="2" customWidth="1"/>
    <col min="9728" max="9728" width="10.5703125" style="2" customWidth="1"/>
    <col min="9729" max="9729" width="9.28515625" style="2" customWidth="1"/>
    <col min="9730" max="9977" width="11.42578125" style="2"/>
    <col min="9978" max="9978" width="14.7109375" style="2" customWidth="1"/>
    <col min="9979" max="9979" width="26.85546875" style="2" customWidth="1"/>
    <col min="9980" max="9980" width="12.7109375" style="2" customWidth="1"/>
    <col min="9981" max="9981" width="10.5703125" style="2" customWidth="1"/>
    <col min="9982" max="9982" width="12.7109375" style="2" customWidth="1"/>
    <col min="9983" max="9983" width="10.7109375" style="2" customWidth="1"/>
    <col min="9984" max="9984" width="10.5703125" style="2" customWidth="1"/>
    <col min="9985" max="9985" width="9.28515625" style="2" customWidth="1"/>
    <col min="9986" max="10233" width="11.42578125" style="2"/>
    <col min="10234" max="10234" width="14.7109375" style="2" customWidth="1"/>
    <col min="10235" max="10235" width="26.85546875" style="2" customWidth="1"/>
    <col min="10236" max="10236" width="12.7109375" style="2" customWidth="1"/>
    <col min="10237" max="10237" width="10.5703125" style="2" customWidth="1"/>
    <col min="10238" max="10238" width="12.7109375" style="2" customWidth="1"/>
    <col min="10239" max="10239" width="10.7109375" style="2" customWidth="1"/>
    <col min="10240" max="10240" width="10.5703125" style="2" customWidth="1"/>
    <col min="10241" max="10241" width="9.28515625" style="2" customWidth="1"/>
    <col min="10242" max="10489" width="11.42578125" style="2"/>
    <col min="10490" max="10490" width="14.7109375" style="2" customWidth="1"/>
    <col min="10491" max="10491" width="26.85546875" style="2" customWidth="1"/>
    <col min="10492" max="10492" width="12.7109375" style="2" customWidth="1"/>
    <col min="10493" max="10493" width="10.5703125" style="2" customWidth="1"/>
    <col min="10494" max="10494" width="12.7109375" style="2" customWidth="1"/>
    <col min="10495" max="10495" width="10.7109375" style="2" customWidth="1"/>
    <col min="10496" max="10496" width="10.5703125" style="2" customWidth="1"/>
    <col min="10497" max="10497" width="9.28515625" style="2" customWidth="1"/>
    <col min="10498" max="10745" width="11.42578125" style="2"/>
    <col min="10746" max="10746" width="14.7109375" style="2" customWidth="1"/>
    <col min="10747" max="10747" width="26.85546875" style="2" customWidth="1"/>
    <col min="10748" max="10748" width="12.7109375" style="2" customWidth="1"/>
    <col min="10749" max="10749" width="10.5703125" style="2" customWidth="1"/>
    <col min="10750" max="10750" width="12.7109375" style="2" customWidth="1"/>
    <col min="10751" max="10751" width="10.7109375" style="2" customWidth="1"/>
    <col min="10752" max="10752" width="10.5703125" style="2" customWidth="1"/>
    <col min="10753" max="10753" width="9.28515625" style="2" customWidth="1"/>
    <col min="10754" max="11001" width="11.42578125" style="2"/>
    <col min="11002" max="11002" width="14.7109375" style="2" customWidth="1"/>
    <col min="11003" max="11003" width="26.85546875" style="2" customWidth="1"/>
    <col min="11004" max="11004" width="12.7109375" style="2" customWidth="1"/>
    <col min="11005" max="11005" width="10.5703125" style="2" customWidth="1"/>
    <col min="11006" max="11006" width="12.7109375" style="2" customWidth="1"/>
    <col min="11007" max="11007" width="10.7109375" style="2" customWidth="1"/>
    <col min="11008" max="11008" width="10.5703125" style="2" customWidth="1"/>
    <col min="11009" max="11009" width="9.28515625" style="2" customWidth="1"/>
    <col min="11010" max="11257" width="11.42578125" style="2"/>
    <col min="11258" max="11258" width="14.7109375" style="2" customWidth="1"/>
    <col min="11259" max="11259" width="26.85546875" style="2" customWidth="1"/>
    <col min="11260" max="11260" width="12.7109375" style="2" customWidth="1"/>
    <col min="11261" max="11261" width="10.5703125" style="2" customWidth="1"/>
    <col min="11262" max="11262" width="12.7109375" style="2" customWidth="1"/>
    <col min="11263" max="11263" width="10.7109375" style="2" customWidth="1"/>
    <col min="11264" max="11264" width="10.5703125" style="2" customWidth="1"/>
    <col min="11265" max="11265" width="9.28515625" style="2" customWidth="1"/>
    <col min="11266" max="11513" width="11.42578125" style="2"/>
    <col min="11514" max="11514" width="14.7109375" style="2" customWidth="1"/>
    <col min="11515" max="11515" width="26.85546875" style="2" customWidth="1"/>
    <col min="11516" max="11516" width="12.7109375" style="2" customWidth="1"/>
    <col min="11517" max="11517" width="10.5703125" style="2" customWidth="1"/>
    <col min="11518" max="11518" width="12.7109375" style="2" customWidth="1"/>
    <col min="11519" max="11519" width="10.7109375" style="2" customWidth="1"/>
    <col min="11520" max="11520" width="10.5703125" style="2" customWidth="1"/>
    <col min="11521" max="11521" width="9.28515625" style="2" customWidth="1"/>
    <col min="11522" max="11769" width="11.42578125" style="2"/>
    <col min="11770" max="11770" width="14.7109375" style="2" customWidth="1"/>
    <col min="11771" max="11771" width="26.85546875" style="2" customWidth="1"/>
    <col min="11772" max="11772" width="12.7109375" style="2" customWidth="1"/>
    <col min="11773" max="11773" width="10.5703125" style="2" customWidth="1"/>
    <col min="11774" max="11774" width="12.7109375" style="2" customWidth="1"/>
    <col min="11775" max="11775" width="10.7109375" style="2" customWidth="1"/>
    <col min="11776" max="11776" width="10.5703125" style="2" customWidth="1"/>
    <col min="11777" max="11777" width="9.28515625" style="2" customWidth="1"/>
    <col min="11778" max="12025" width="11.42578125" style="2"/>
    <col min="12026" max="12026" width="14.7109375" style="2" customWidth="1"/>
    <col min="12027" max="12027" width="26.85546875" style="2" customWidth="1"/>
    <col min="12028" max="12028" width="12.7109375" style="2" customWidth="1"/>
    <col min="12029" max="12029" width="10.5703125" style="2" customWidth="1"/>
    <col min="12030" max="12030" width="12.7109375" style="2" customWidth="1"/>
    <col min="12031" max="12031" width="10.7109375" style="2" customWidth="1"/>
    <col min="12032" max="12032" width="10.5703125" style="2" customWidth="1"/>
    <col min="12033" max="12033" width="9.28515625" style="2" customWidth="1"/>
    <col min="12034" max="12281" width="11.42578125" style="2"/>
    <col min="12282" max="12282" width="14.7109375" style="2" customWidth="1"/>
    <col min="12283" max="12283" width="26.85546875" style="2" customWidth="1"/>
    <col min="12284" max="12284" width="12.7109375" style="2" customWidth="1"/>
    <col min="12285" max="12285" width="10.5703125" style="2" customWidth="1"/>
    <col min="12286" max="12286" width="12.7109375" style="2" customWidth="1"/>
    <col min="12287" max="12287" width="10.7109375" style="2" customWidth="1"/>
    <col min="12288" max="12288" width="10.5703125" style="2" customWidth="1"/>
    <col min="12289" max="12289" width="9.28515625" style="2" customWidth="1"/>
    <col min="12290" max="12537" width="11.42578125" style="2"/>
    <col min="12538" max="12538" width="14.7109375" style="2" customWidth="1"/>
    <col min="12539" max="12539" width="26.85546875" style="2" customWidth="1"/>
    <col min="12540" max="12540" width="12.7109375" style="2" customWidth="1"/>
    <col min="12541" max="12541" width="10.5703125" style="2" customWidth="1"/>
    <col min="12542" max="12542" width="12.7109375" style="2" customWidth="1"/>
    <col min="12543" max="12543" width="10.7109375" style="2" customWidth="1"/>
    <col min="12544" max="12544" width="10.5703125" style="2" customWidth="1"/>
    <col min="12545" max="12545" width="9.28515625" style="2" customWidth="1"/>
    <col min="12546" max="12793" width="11.42578125" style="2"/>
    <col min="12794" max="12794" width="14.7109375" style="2" customWidth="1"/>
    <col min="12795" max="12795" width="26.85546875" style="2" customWidth="1"/>
    <col min="12796" max="12796" width="12.7109375" style="2" customWidth="1"/>
    <col min="12797" max="12797" width="10.5703125" style="2" customWidth="1"/>
    <col min="12798" max="12798" width="12.7109375" style="2" customWidth="1"/>
    <col min="12799" max="12799" width="10.7109375" style="2" customWidth="1"/>
    <col min="12800" max="12800" width="10.5703125" style="2" customWidth="1"/>
    <col min="12801" max="12801" width="9.28515625" style="2" customWidth="1"/>
    <col min="12802" max="13049" width="11.42578125" style="2"/>
    <col min="13050" max="13050" width="14.7109375" style="2" customWidth="1"/>
    <col min="13051" max="13051" width="26.85546875" style="2" customWidth="1"/>
    <col min="13052" max="13052" width="12.7109375" style="2" customWidth="1"/>
    <col min="13053" max="13053" width="10.5703125" style="2" customWidth="1"/>
    <col min="13054" max="13054" width="12.7109375" style="2" customWidth="1"/>
    <col min="13055" max="13055" width="10.7109375" style="2" customWidth="1"/>
    <col min="13056" max="13056" width="10.5703125" style="2" customWidth="1"/>
    <col min="13057" max="13057" width="9.28515625" style="2" customWidth="1"/>
    <col min="13058" max="13305" width="11.42578125" style="2"/>
    <col min="13306" max="13306" width="14.7109375" style="2" customWidth="1"/>
    <col min="13307" max="13307" width="26.85546875" style="2" customWidth="1"/>
    <col min="13308" max="13308" width="12.7109375" style="2" customWidth="1"/>
    <col min="13309" max="13309" width="10.5703125" style="2" customWidth="1"/>
    <col min="13310" max="13310" width="12.7109375" style="2" customWidth="1"/>
    <col min="13311" max="13311" width="10.7109375" style="2" customWidth="1"/>
    <col min="13312" max="13312" width="10.5703125" style="2" customWidth="1"/>
    <col min="13313" max="13313" width="9.28515625" style="2" customWidth="1"/>
    <col min="13314" max="13561" width="11.42578125" style="2"/>
    <col min="13562" max="13562" width="14.7109375" style="2" customWidth="1"/>
    <col min="13563" max="13563" width="26.85546875" style="2" customWidth="1"/>
    <col min="13564" max="13564" width="12.7109375" style="2" customWidth="1"/>
    <col min="13565" max="13565" width="10.5703125" style="2" customWidth="1"/>
    <col min="13566" max="13566" width="12.7109375" style="2" customWidth="1"/>
    <col min="13567" max="13567" width="10.7109375" style="2" customWidth="1"/>
    <col min="13568" max="13568" width="10.5703125" style="2" customWidth="1"/>
    <col min="13569" max="13569" width="9.28515625" style="2" customWidth="1"/>
    <col min="13570" max="13817" width="11.42578125" style="2"/>
    <col min="13818" max="13818" width="14.7109375" style="2" customWidth="1"/>
    <col min="13819" max="13819" width="26.85546875" style="2" customWidth="1"/>
    <col min="13820" max="13820" width="12.7109375" style="2" customWidth="1"/>
    <col min="13821" max="13821" width="10.5703125" style="2" customWidth="1"/>
    <col min="13822" max="13822" width="12.7109375" style="2" customWidth="1"/>
    <col min="13823" max="13823" width="10.7109375" style="2" customWidth="1"/>
    <col min="13824" max="13824" width="10.5703125" style="2" customWidth="1"/>
    <col min="13825" max="13825" width="9.28515625" style="2" customWidth="1"/>
    <col min="13826" max="14073" width="11.42578125" style="2"/>
    <col min="14074" max="14074" width="14.7109375" style="2" customWidth="1"/>
    <col min="14075" max="14075" width="26.85546875" style="2" customWidth="1"/>
    <col min="14076" max="14076" width="12.7109375" style="2" customWidth="1"/>
    <col min="14077" max="14077" width="10.5703125" style="2" customWidth="1"/>
    <col min="14078" max="14078" width="12.7109375" style="2" customWidth="1"/>
    <col min="14079" max="14079" width="10.7109375" style="2" customWidth="1"/>
    <col min="14080" max="14080" width="10.5703125" style="2" customWidth="1"/>
    <col min="14081" max="14081" width="9.28515625" style="2" customWidth="1"/>
    <col min="14082" max="14329" width="11.42578125" style="2"/>
    <col min="14330" max="14330" width="14.7109375" style="2" customWidth="1"/>
    <col min="14331" max="14331" width="26.85546875" style="2" customWidth="1"/>
    <col min="14332" max="14332" width="12.7109375" style="2" customWidth="1"/>
    <col min="14333" max="14333" width="10.5703125" style="2" customWidth="1"/>
    <col min="14334" max="14334" width="12.7109375" style="2" customWidth="1"/>
    <col min="14335" max="14335" width="10.7109375" style="2" customWidth="1"/>
    <col min="14336" max="14336" width="10.5703125" style="2" customWidth="1"/>
    <col min="14337" max="14337" width="9.28515625" style="2" customWidth="1"/>
    <col min="14338" max="14585" width="11.42578125" style="2"/>
    <col min="14586" max="14586" width="14.7109375" style="2" customWidth="1"/>
    <col min="14587" max="14587" width="26.85546875" style="2" customWidth="1"/>
    <col min="14588" max="14588" width="12.7109375" style="2" customWidth="1"/>
    <col min="14589" max="14589" width="10.5703125" style="2" customWidth="1"/>
    <col min="14590" max="14590" width="12.7109375" style="2" customWidth="1"/>
    <col min="14591" max="14591" width="10.7109375" style="2" customWidth="1"/>
    <col min="14592" max="14592" width="10.5703125" style="2" customWidth="1"/>
    <col min="14593" max="14593" width="9.28515625" style="2" customWidth="1"/>
    <col min="14594" max="14841" width="11.42578125" style="2"/>
    <col min="14842" max="14842" width="14.7109375" style="2" customWidth="1"/>
    <col min="14843" max="14843" width="26.85546875" style="2" customWidth="1"/>
    <col min="14844" max="14844" width="12.7109375" style="2" customWidth="1"/>
    <col min="14845" max="14845" width="10.5703125" style="2" customWidth="1"/>
    <col min="14846" max="14846" width="12.7109375" style="2" customWidth="1"/>
    <col min="14847" max="14847" width="10.7109375" style="2" customWidth="1"/>
    <col min="14848" max="14848" width="10.5703125" style="2" customWidth="1"/>
    <col min="14849" max="14849" width="9.28515625" style="2" customWidth="1"/>
    <col min="14850" max="15097" width="11.42578125" style="2"/>
    <col min="15098" max="15098" width="14.7109375" style="2" customWidth="1"/>
    <col min="15099" max="15099" width="26.85546875" style="2" customWidth="1"/>
    <col min="15100" max="15100" width="12.7109375" style="2" customWidth="1"/>
    <col min="15101" max="15101" width="10.5703125" style="2" customWidth="1"/>
    <col min="15102" max="15102" width="12.7109375" style="2" customWidth="1"/>
    <col min="15103" max="15103" width="10.7109375" style="2" customWidth="1"/>
    <col min="15104" max="15104" width="10.5703125" style="2" customWidth="1"/>
    <col min="15105" max="15105" width="9.28515625" style="2" customWidth="1"/>
    <col min="15106" max="15353" width="11.42578125" style="2"/>
    <col min="15354" max="15354" width="14.7109375" style="2" customWidth="1"/>
    <col min="15355" max="15355" width="26.85546875" style="2" customWidth="1"/>
    <col min="15356" max="15356" width="12.7109375" style="2" customWidth="1"/>
    <col min="15357" max="15357" width="10.5703125" style="2" customWidth="1"/>
    <col min="15358" max="15358" width="12.7109375" style="2" customWidth="1"/>
    <col min="15359" max="15359" width="10.7109375" style="2" customWidth="1"/>
    <col min="15360" max="15360" width="10.5703125" style="2" customWidth="1"/>
    <col min="15361" max="15361" width="9.28515625" style="2" customWidth="1"/>
    <col min="15362" max="15609" width="11.42578125" style="2"/>
    <col min="15610" max="15610" width="14.7109375" style="2" customWidth="1"/>
    <col min="15611" max="15611" width="26.85546875" style="2" customWidth="1"/>
    <col min="15612" max="15612" width="12.7109375" style="2" customWidth="1"/>
    <col min="15613" max="15613" width="10.5703125" style="2" customWidth="1"/>
    <col min="15614" max="15614" width="12.7109375" style="2" customWidth="1"/>
    <col min="15615" max="15615" width="10.7109375" style="2" customWidth="1"/>
    <col min="15616" max="15616" width="10.5703125" style="2" customWidth="1"/>
    <col min="15617" max="15617" width="9.28515625" style="2" customWidth="1"/>
    <col min="15618" max="15865" width="11.42578125" style="2"/>
    <col min="15866" max="15866" width="14.7109375" style="2" customWidth="1"/>
    <col min="15867" max="15867" width="26.85546875" style="2" customWidth="1"/>
    <col min="15868" max="15868" width="12.7109375" style="2" customWidth="1"/>
    <col min="15869" max="15869" width="10.5703125" style="2" customWidth="1"/>
    <col min="15870" max="15870" width="12.7109375" style="2" customWidth="1"/>
    <col min="15871" max="15871" width="10.7109375" style="2" customWidth="1"/>
    <col min="15872" max="15872" width="10.5703125" style="2" customWidth="1"/>
    <col min="15873" max="15873" width="9.28515625" style="2" customWidth="1"/>
    <col min="15874" max="16121" width="11.42578125" style="2"/>
    <col min="16122" max="16122" width="14.7109375" style="2" customWidth="1"/>
    <col min="16123" max="16123" width="26.85546875" style="2" customWidth="1"/>
    <col min="16124" max="16124" width="12.7109375" style="2" customWidth="1"/>
    <col min="16125" max="16125" width="10.5703125" style="2" customWidth="1"/>
    <col min="16126" max="16126" width="12.7109375" style="2" customWidth="1"/>
    <col min="16127" max="16127" width="10.7109375" style="2" customWidth="1"/>
    <col min="16128" max="16128" width="10.5703125" style="2" customWidth="1"/>
    <col min="16129" max="16129" width="9.28515625" style="2" customWidth="1"/>
    <col min="16130" max="16384" width="11.42578125" style="2"/>
  </cols>
  <sheetData>
    <row r="1" spans="2:8" ht="15" customHeight="1" x14ac:dyDescent="0.25">
      <c r="B1" s="43"/>
    </row>
    <row r="2" spans="2:8" ht="15" customHeight="1" x14ac:dyDescent="0.25">
      <c r="B2" s="43"/>
    </row>
    <row r="3" spans="2:8" ht="15" customHeight="1" x14ac:dyDescent="0.25">
      <c r="B3" s="43"/>
    </row>
    <row r="4" spans="2:8" ht="15" customHeight="1" x14ac:dyDescent="0.25">
      <c r="B4" s="43"/>
    </row>
    <row r="5" spans="2:8" ht="36" customHeight="1" x14ac:dyDescent="0.25">
      <c r="B5" s="116" t="s">
        <v>150</v>
      </c>
      <c r="C5" s="116"/>
      <c r="D5" s="116"/>
      <c r="E5" s="116"/>
      <c r="F5" s="116"/>
      <c r="G5" s="116"/>
    </row>
    <row r="6" spans="2:8" ht="30" customHeight="1" x14ac:dyDescent="0.25">
      <c r="B6" s="179"/>
      <c r="C6" s="46" t="str">
        <f>actualizaciones!$A$4</f>
        <v>I semestre 2013</v>
      </c>
      <c r="D6" s="47" t="s">
        <v>151</v>
      </c>
      <c r="E6" s="46" t="str">
        <f>actualizaciones!$B$4</f>
        <v>I semestre 2014</v>
      </c>
      <c r="F6" s="47" t="s">
        <v>151</v>
      </c>
      <c r="G6" s="180" t="s">
        <v>50</v>
      </c>
      <c r="H6" s="100"/>
    </row>
    <row r="7" spans="2:8" ht="15" customHeight="1" x14ac:dyDescent="0.25">
      <c r="B7" s="181" t="s">
        <v>152</v>
      </c>
      <c r="C7" s="182"/>
      <c r="D7" s="183"/>
      <c r="E7" s="182"/>
      <c r="F7" s="183"/>
      <c r="G7" s="183"/>
      <c r="H7" s="100"/>
    </row>
    <row r="8" spans="2:8" ht="15" customHeight="1" x14ac:dyDescent="0.25">
      <c r="B8" s="184" t="s">
        <v>153</v>
      </c>
      <c r="C8" s="185">
        <v>164252</v>
      </c>
      <c r="D8" s="186">
        <f>C8/$C$8</f>
        <v>1</v>
      </c>
      <c r="E8" s="185">
        <v>162089</v>
      </c>
      <c r="F8" s="186">
        <f>E8/E$8</f>
        <v>1</v>
      </c>
      <c r="G8" s="186">
        <f>(E8-C8)/C8</f>
        <v>-1.316878942113338E-2</v>
      </c>
      <c r="H8" s="100"/>
    </row>
    <row r="9" spans="2:8" ht="15" customHeight="1" x14ac:dyDescent="0.25">
      <c r="B9" s="187" t="s">
        <v>154</v>
      </c>
      <c r="C9" s="56">
        <v>88003</v>
      </c>
      <c r="D9" s="57">
        <f>C9/$C$8</f>
        <v>0.53578038623578406</v>
      </c>
      <c r="E9" s="56">
        <v>90384</v>
      </c>
      <c r="F9" s="57">
        <f>E9/E$8</f>
        <v>0.55761957936689099</v>
      </c>
      <c r="G9" s="58">
        <f>(E9-C9)/C9</f>
        <v>2.7055895821733351E-2</v>
      </c>
      <c r="H9" s="100"/>
    </row>
    <row r="10" spans="2:8" ht="15" customHeight="1" x14ac:dyDescent="0.2">
      <c r="B10" s="188" t="s">
        <v>155</v>
      </c>
      <c r="C10" s="56">
        <v>76249</v>
      </c>
      <c r="D10" s="57">
        <f>C10/$C$8</f>
        <v>0.46421961376421594</v>
      </c>
      <c r="E10" s="56">
        <v>71705</v>
      </c>
      <c r="F10" s="57">
        <f>E10/E$8</f>
        <v>0.44238042063310895</v>
      </c>
      <c r="G10" s="58">
        <f>(E10-C10)/C10</f>
        <v>-5.959422418654671E-2</v>
      </c>
      <c r="H10" s="100"/>
    </row>
    <row r="11" spans="2:8" ht="15" customHeight="1" x14ac:dyDescent="0.25">
      <c r="B11" s="181" t="s">
        <v>156</v>
      </c>
      <c r="C11" s="182"/>
      <c r="D11" s="183"/>
      <c r="E11" s="182"/>
      <c r="F11" s="183"/>
      <c r="G11" s="183"/>
      <c r="H11" s="100"/>
    </row>
    <row r="12" spans="2:8" ht="15" customHeight="1" x14ac:dyDescent="0.25">
      <c r="B12" s="184" t="s">
        <v>153</v>
      </c>
      <c r="C12" s="185">
        <v>2550</v>
      </c>
      <c r="D12" s="186">
        <f>C12/$C$12</f>
        <v>1</v>
      </c>
      <c r="E12" s="185">
        <v>2633</v>
      </c>
      <c r="F12" s="186">
        <f>E12/$E$12</f>
        <v>1</v>
      </c>
      <c r="G12" s="186">
        <f>(E12-C12)/C12</f>
        <v>3.2549019607843135E-2</v>
      </c>
      <c r="H12" s="100"/>
    </row>
    <row r="13" spans="2:8" ht="15" customHeight="1" x14ac:dyDescent="0.25">
      <c r="B13" s="187" t="s">
        <v>154</v>
      </c>
      <c r="C13" s="56">
        <v>2550</v>
      </c>
      <c r="D13" s="57">
        <f>C13/$C$12</f>
        <v>1</v>
      </c>
      <c r="E13" s="56">
        <v>2633</v>
      </c>
      <c r="F13" s="57">
        <f>E13/$E$13</f>
        <v>1</v>
      </c>
      <c r="G13" s="58">
        <f>(E13-C13)/C13</f>
        <v>3.2549019607843135E-2</v>
      </c>
      <c r="H13" s="100"/>
    </row>
    <row r="14" spans="2:8" ht="15" customHeight="1" x14ac:dyDescent="0.2">
      <c r="B14" s="188" t="s">
        <v>155</v>
      </c>
      <c r="C14" s="189" t="s">
        <v>87</v>
      </c>
      <c r="D14" s="104" t="s">
        <v>87</v>
      </c>
      <c r="E14" s="189" t="s">
        <v>87</v>
      </c>
      <c r="F14" s="104" t="s">
        <v>87</v>
      </c>
      <c r="G14" s="190" t="s">
        <v>87</v>
      </c>
      <c r="H14" s="100"/>
    </row>
    <row r="15" spans="2:8" ht="15" customHeight="1" x14ac:dyDescent="0.25">
      <c r="B15" s="181" t="s">
        <v>157</v>
      </c>
      <c r="C15" s="182"/>
      <c r="D15" s="183"/>
      <c r="E15" s="182"/>
      <c r="F15" s="183"/>
      <c r="G15" s="183"/>
      <c r="H15" s="100"/>
    </row>
    <row r="16" spans="2:8" ht="15" customHeight="1" x14ac:dyDescent="0.25">
      <c r="B16" s="184" t="s">
        <v>153</v>
      </c>
      <c r="C16" s="185">
        <v>948</v>
      </c>
      <c r="D16" s="186">
        <f>C16/$C$16</f>
        <v>1</v>
      </c>
      <c r="E16" s="185">
        <v>888</v>
      </c>
      <c r="F16" s="186">
        <f>E16/$E$16</f>
        <v>1</v>
      </c>
      <c r="G16" s="186">
        <f>(E16-C16)/C16</f>
        <v>-6.3291139240506333E-2</v>
      </c>
      <c r="H16" s="100"/>
    </row>
    <row r="17" spans="2:8" ht="15" customHeight="1" x14ac:dyDescent="0.25">
      <c r="B17" s="187" t="s">
        <v>154</v>
      </c>
      <c r="C17" s="56">
        <v>561</v>
      </c>
      <c r="D17" s="57">
        <f>C17/$C$16</f>
        <v>0.59177215189873422</v>
      </c>
      <c r="E17" s="56">
        <v>561</v>
      </c>
      <c r="F17" s="57">
        <f>E17/$E$16</f>
        <v>0.6317567567567568</v>
      </c>
      <c r="G17" s="58">
        <f>(E17-C17)/C17</f>
        <v>0</v>
      </c>
      <c r="H17" s="100"/>
    </row>
    <row r="18" spans="2:8" ht="15" customHeight="1" x14ac:dyDescent="0.2">
      <c r="B18" s="188" t="s">
        <v>155</v>
      </c>
      <c r="C18" s="56">
        <v>387</v>
      </c>
      <c r="D18" s="57">
        <f>C18/$C$16</f>
        <v>0.40822784810126583</v>
      </c>
      <c r="E18" s="56">
        <v>327</v>
      </c>
      <c r="F18" s="57">
        <f>E18/$E$16</f>
        <v>0.36824324324324326</v>
      </c>
      <c r="G18" s="58">
        <f>(E18-C18)/C18</f>
        <v>-0.15503875968992248</v>
      </c>
      <c r="H18" s="100"/>
    </row>
    <row r="19" spans="2:8" ht="15" customHeight="1" x14ac:dyDescent="0.25">
      <c r="B19" s="181" t="s">
        <v>158</v>
      </c>
      <c r="C19" s="182"/>
      <c r="D19" s="183"/>
      <c r="E19" s="182"/>
      <c r="F19" s="183"/>
      <c r="G19" s="183"/>
      <c r="H19" s="100"/>
    </row>
    <row r="20" spans="2:8" ht="15" customHeight="1" x14ac:dyDescent="0.25">
      <c r="B20" s="184" t="s">
        <v>153</v>
      </c>
      <c r="C20" s="185">
        <v>28135</v>
      </c>
      <c r="D20" s="186">
        <f>C20/$C$20</f>
        <v>1</v>
      </c>
      <c r="E20" s="185">
        <v>28085</v>
      </c>
      <c r="F20" s="186">
        <f>E20/$E$20</f>
        <v>1</v>
      </c>
      <c r="G20" s="186">
        <f>(E20-C20)/C20</f>
        <v>-1.7771459036786919E-3</v>
      </c>
      <c r="H20" s="100"/>
    </row>
    <row r="21" spans="2:8" ht="15" customHeight="1" x14ac:dyDescent="0.25">
      <c r="B21" s="187" t="s">
        <v>154</v>
      </c>
      <c r="C21" s="56">
        <v>19027</v>
      </c>
      <c r="D21" s="57">
        <f>C21/$C$20</f>
        <v>0.67627510218588949</v>
      </c>
      <c r="E21" s="56">
        <v>19109</v>
      </c>
      <c r="F21" s="57">
        <f>E21/$E$20</f>
        <v>0.68039878938935372</v>
      </c>
      <c r="G21" s="58">
        <f>(E21-C21)/C21</f>
        <v>4.3096652125926317E-3</v>
      </c>
      <c r="H21" s="100"/>
    </row>
    <row r="22" spans="2:8" ht="15" customHeight="1" x14ac:dyDescent="0.2">
      <c r="B22" s="188" t="s">
        <v>155</v>
      </c>
      <c r="C22" s="56">
        <v>9108</v>
      </c>
      <c r="D22" s="57">
        <f>C22/$C$20</f>
        <v>0.32372489781411051</v>
      </c>
      <c r="E22" s="56">
        <v>8976</v>
      </c>
      <c r="F22" s="57">
        <f>E22/$E$20</f>
        <v>0.31960121061064622</v>
      </c>
      <c r="G22" s="58">
        <f>(E22-C22)/C22</f>
        <v>-1.4492753623188406E-2</v>
      </c>
      <c r="H22" s="100"/>
    </row>
    <row r="23" spans="2:8" ht="15" customHeight="1" x14ac:dyDescent="0.25">
      <c r="B23" s="51" t="s">
        <v>57</v>
      </c>
      <c r="C23" s="52"/>
      <c r="D23" s="191"/>
      <c r="E23" s="52"/>
      <c r="F23" s="191"/>
      <c r="G23" s="192"/>
      <c r="H23" s="100"/>
    </row>
    <row r="24" spans="2:8" ht="15" customHeight="1" x14ac:dyDescent="0.25">
      <c r="B24" s="184" t="s">
        <v>153</v>
      </c>
      <c r="C24" s="185">
        <v>24893</v>
      </c>
      <c r="D24" s="186">
        <f>C24/$C$24</f>
        <v>1</v>
      </c>
      <c r="E24" s="185">
        <v>24718</v>
      </c>
      <c r="F24" s="186">
        <f>E24/$E$24</f>
        <v>1</v>
      </c>
      <c r="G24" s="186">
        <f>(E24-C24)/C24</f>
        <v>-7.0300887799783071E-3</v>
      </c>
      <c r="H24" s="100"/>
    </row>
    <row r="25" spans="2:8" ht="15" customHeight="1" x14ac:dyDescent="0.25">
      <c r="B25" s="187" t="s">
        <v>154</v>
      </c>
      <c r="C25" s="56">
        <v>16607</v>
      </c>
      <c r="D25" s="57">
        <f>C25/$C$24</f>
        <v>0.66713533925199853</v>
      </c>
      <c r="E25" s="56">
        <v>16652</v>
      </c>
      <c r="F25" s="57">
        <f>E25/$E$24</f>
        <v>0.67367910025082933</v>
      </c>
      <c r="G25" s="58">
        <f>(E25-C25)/C25</f>
        <v>2.7097007286084182E-3</v>
      </c>
      <c r="H25" s="100"/>
    </row>
    <row r="26" spans="2:8" ht="15" customHeight="1" x14ac:dyDescent="0.2">
      <c r="B26" s="188" t="s">
        <v>155</v>
      </c>
      <c r="C26" s="56">
        <v>8286</v>
      </c>
      <c r="D26" s="57">
        <f>C26/$C$24</f>
        <v>0.33286466074800147</v>
      </c>
      <c r="E26" s="56">
        <v>8066</v>
      </c>
      <c r="F26" s="57">
        <f>E26/$E$24</f>
        <v>0.32632089974917067</v>
      </c>
      <c r="G26" s="58">
        <f>(E26-C26)/C26</f>
        <v>-2.6550808592807146E-2</v>
      </c>
      <c r="H26" s="100"/>
    </row>
    <row r="27" spans="2:8" ht="15" customHeight="1" x14ac:dyDescent="0.25">
      <c r="B27" s="181" t="s">
        <v>159</v>
      </c>
      <c r="C27" s="182"/>
      <c r="D27" s="183"/>
      <c r="E27" s="182"/>
      <c r="F27" s="183"/>
      <c r="G27" s="183"/>
      <c r="H27" s="100"/>
    </row>
    <row r="28" spans="2:8" ht="15" customHeight="1" x14ac:dyDescent="0.25">
      <c r="B28" s="184" t="s">
        <v>153</v>
      </c>
      <c r="C28" s="185">
        <v>132619</v>
      </c>
      <c r="D28" s="186">
        <f>C28/$C$28</f>
        <v>1</v>
      </c>
      <c r="E28" s="185">
        <v>130483</v>
      </c>
      <c r="F28" s="186">
        <f>E28/$E$28</f>
        <v>1</v>
      </c>
      <c r="G28" s="186">
        <f>(E28-C28)/C28</f>
        <v>-1.6106289445705368E-2</v>
      </c>
      <c r="H28" s="100"/>
    </row>
    <row r="29" spans="2:8" ht="15" customHeight="1" x14ac:dyDescent="0.25">
      <c r="B29" s="187" t="s">
        <v>154</v>
      </c>
      <c r="C29" s="56">
        <v>65865</v>
      </c>
      <c r="D29" s="57">
        <f>C29/$C$28</f>
        <v>0.49664829323098503</v>
      </c>
      <c r="E29" s="56">
        <v>68081</v>
      </c>
      <c r="F29" s="57">
        <f>E29/$E$28</f>
        <v>0.52176145551527786</v>
      </c>
      <c r="G29" s="58">
        <f>(E29-C29)/C29</f>
        <v>3.3644576026721322E-2</v>
      </c>
      <c r="H29" s="100"/>
    </row>
    <row r="30" spans="2:8" ht="15" customHeight="1" x14ac:dyDescent="0.2">
      <c r="B30" s="188" t="s">
        <v>155</v>
      </c>
      <c r="C30" s="56">
        <v>66754</v>
      </c>
      <c r="D30" s="57">
        <f>C30/$C$28</f>
        <v>0.50335170676901497</v>
      </c>
      <c r="E30" s="56">
        <v>62402</v>
      </c>
      <c r="F30" s="57">
        <f>E30/$E$28</f>
        <v>0.47823854448472214</v>
      </c>
      <c r="G30" s="58">
        <f>(E30-C30)/C30</f>
        <v>-6.5194595080444617E-2</v>
      </c>
      <c r="H30" s="100"/>
    </row>
    <row r="31" spans="2:8" ht="15" customHeight="1" x14ac:dyDescent="0.25">
      <c r="B31" s="51" t="s">
        <v>55</v>
      </c>
      <c r="C31" s="52"/>
      <c r="D31" s="191"/>
      <c r="E31" s="52"/>
      <c r="F31" s="191"/>
      <c r="G31" s="192"/>
      <c r="H31" s="100"/>
    </row>
    <row r="32" spans="2:8" ht="15" customHeight="1" x14ac:dyDescent="0.25">
      <c r="B32" s="184" t="s">
        <v>153</v>
      </c>
      <c r="C32" s="185">
        <v>59795</v>
      </c>
      <c r="D32" s="186">
        <f>C32/$C$32</f>
        <v>1</v>
      </c>
      <c r="E32" s="185">
        <v>58543</v>
      </c>
      <c r="F32" s="186">
        <f>E32/$E$32</f>
        <v>1</v>
      </c>
      <c r="G32" s="186">
        <f>(E32-C32)/C32</f>
        <v>-2.0938205535579898E-2</v>
      </c>
      <c r="H32" s="100"/>
    </row>
    <row r="33" spans="2:8" ht="15" customHeight="1" x14ac:dyDescent="0.25">
      <c r="B33" s="187" t="s">
        <v>154</v>
      </c>
      <c r="C33" s="56">
        <v>33960</v>
      </c>
      <c r="D33" s="57">
        <f>C33/$C$32</f>
        <v>0.56794046324943559</v>
      </c>
      <c r="E33" s="56">
        <v>35683</v>
      </c>
      <c r="F33" s="57">
        <f>E33/$E$32</f>
        <v>0.60951779034214171</v>
      </c>
      <c r="G33" s="58">
        <f>(E33-C33)/C33</f>
        <v>5.0736160188457009E-2</v>
      </c>
      <c r="H33" s="100"/>
    </row>
    <row r="34" spans="2:8" ht="15" customHeight="1" x14ac:dyDescent="0.2">
      <c r="B34" s="188" t="s">
        <v>155</v>
      </c>
      <c r="C34" s="193">
        <v>25835</v>
      </c>
      <c r="D34" s="194">
        <f>C34/$C$32</f>
        <v>0.43205953675056441</v>
      </c>
      <c r="E34" s="193">
        <v>22860</v>
      </c>
      <c r="F34" s="194">
        <f>E34/$E$32</f>
        <v>0.39048220965785835</v>
      </c>
      <c r="G34" s="58">
        <f>(E34-C34)/C34</f>
        <v>-0.11515386104122315</v>
      </c>
      <c r="H34" s="100"/>
    </row>
    <row r="35" spans="2:8" ht="15" customHeight="1" x14ac:dyDescent="0.25">
      <c r="B35" s="51" t="s">
        <v>56</v>
      </c>
      <c r="C35" s="52"/>
      <c r="D35" s="191"/>
      <c r="E35" s="52"/>
      <c r="F35" s="191"/>
      <c r="G35" s="192"/>
      <c r="H35" s="100"/>
    </row>
    <row r="36" spans="2:8" ht="15" customHeight="1" x14ac:dyDescent="0.25">
      <c r="B36" s="184" t="s">
        <v>153</v>
      </c>
      <c r="C36" s="185">
        <v>47106</v>
      </c>
      <c r="D36" s="186">
        <f>C36/$C$36</f>
        <v>1</v>
      </c>
      <c r="E36" s="185">
        <v>46645</v>
      </c>
      <c r="F36" s="186">
        <f>E36/$E$36</f>
        <v>1</v>
      </c>
      <c r="G36" s="186">
        <f>(E36-C36)/C36</f>
        <v>-9.7864390948074562E-3</v>
      </c>
      <c r="H36" s="100"/>
    </row>
    <row r="37" spans="2:8" ht="15" customHeight="1" x14ac:dyDescent="0.25">
      <c r="B37" s="187" t="s">
        <v>154</v>
      </c>
      <c r="C37" s="56">
        <v>19482</v>
      </c>
      <c r="D37" s="57">
        <f>C37/$C$36</f>
        <v>0.4135778881671125</v>
      </c>
      <c r="E37" s="56">
        <v>20016</v>
      </c>
      <c r="F37" s="57">
        <f>E37/$E$36</f>
        <v>0.42911351699003109</v>
      </c>
      <c r="G37" s="58">
        <f>(E37-C37)/C37</f>
        <v>2.740991684631968E-2</v>
      </c>
      <c r="H37" s="100"/>
    </row>
    <row r="38" spans="2:8" ht="15" customHeight="1" x14ac:dyDescent="0.2">
      <c r="B38" s="188" t="s">
        <v>155</v>
      </c>
      <c r="C38" s="193">
        <v>27624</v>
      </c>
      <c r="D38" s="194">
        <f>C38/$C$36</f>
        <v>0.5864221118328875</v>
      </c>
      <c r="E38" s="193">
        <v>26629</v>
      </c>
      <c r="F38" s="194">
        <f>E38/$E$36</f>
        <v>0.57088648300996891</v>
      </c>
      <c r="G38" s="58">
        <f>(E38-C38)/C38</f>
        <v>-3.6019403417318276E-2</v>
      </c>
      <c r="H38" s="100"/>
    </row>
    <row r="39" spans="2:8" ht="48" customHeight="1" x14ac:dyDescent="0.25">
      <c r="B39" s="60" t="s">
        <v>160</v>
      </c>
      <c r="C39" s="60"/>
      <c r="D39" s="60"/>
      <c r="E39" s="60"/>
      <c r="F39" s="60"/>
      <c r="G39" s="60"/>
      <c r="H39" s="100"/>
    </row>
    <row r="40" spans="2:8" x14ac:dyDescent="0.25">
      <c r="B40" s="43"/>
    </row>
    <row r="41" spans="2:8" x14ac:dyDescent="0.25">
      <c r="B41" s="43"/>
    </row>
    <row r="42" spans="2:8" ht="31.5" customHeight="1" x14ac:dyDescent="0.25">
      <c r="B42" s="43"/>
      <c r="H42" s="62" t="s">
        <v>45</v>
      </c>
    </row>
    <row r="43" spans="2:8" x14ac:dyDescent="0.25">
      <c r="B43" s="43"/>
    </row>
    <row r="44" spans="2:8" ht="27.75" customHeight="1" x14ac:dyDescent="0.25"/>
    <row r="45" spans="2:8" ht="36" customHeight="1" x14ac:dyDescent="0.25"/>
    <row r="46" spans="2:8" ht="15" customHeight="1" x14ac:dyDescent="0.25"/>
    <row r="50" ht="15" customHeight="1" x14ac:dyDescent="0.25"/>
    <row r="54" ht="15" customHeight="1" x14ac:dyDescent="0.25"/>
    <row r="58" ht="15" customHeight="1" x14ac:dyDescent="0.25"/>
    <row r="62" ht="15" customHeight="1" x14ac:dyDescent="0.25"/>
    <row r="66" spans="2:8" ht="44.25" customHeight="1" x14ac:dyDescent="0.25"/>
    <row r="67" spans="2:8" ht="15" customHeight="1" x14ac:dyDescent="0.25"/>
    <row r="68" spans="2:8" ht="30" customHeight="1" x14ac:dyDescent="0.25">
      <c r="B68" s="12"/>
      <c r="C68" s="12"/>
      <c r="D68" s="12"/>
      <c r="F68" s="12"/>
      <c r="H68" s="12"/>
    </row>
  </sheetData>
  <mergeCells count="2">
    <mergeCell ref="B5:G5"/>
    <mergeCell ref="B39:G39"/>
  </mergeCells>
  <hyperlinks>
    <hyperlink ref="H42" location="'Graf plazas estim zona tipologí'!A1" tooltip="Ir a gráfica" display="Gráfica"/>
  </hyperlinks>
  <printOptions horizontalCentered="1" verticalCentered="1"/>
  <pageMargins left="0.78740157480314965" right="0.5" top="0.78740157480314965" bottom="0.49" header="0" footer="0.19685039370078741"/>
  <pageSetup paperSize="9" scale="87" orientation="landscape" r:id="rId1"/>
  <headerFooter scaleWithDoc="0" alignWithMargins="0">
    <oddHeader>&amp;L&amp;G&amp;RTurismo en Cifras</oddHeader>
    <oddFooter>&amp;CTurismo de Tenerife&amp;R&amp;P</oddFooter>
  </headerFooter>
  <rowBreaks count="2" manualBreakCount="2">
    <brk id="67" min="1" max="7" man="1"/>
    <brk id="117" min="1" max="7" man="1"/>
  </rowBreaks>
  <colBreaks count="1" manualBreakCount="1">
    <brk id="9" max="1048575" man="1"/>
  </colBreaks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>
    <tabColor rgb="FF000099"/>
    <pageSetUpPr autoPageBreaks="0" fitToPage="1"/>
  </sheetPr>
  <dimension ref="B30:L61"/>
  <sheetViews>
    <sheetView showGridLines="0" showRowColHeaders="0" showOutlineSymbols="0" zoomScaleNormal="100" workbookViewId="0">
      <selection activeCell="K45" sqref="K45"/>
    </sheetView>
  </sheetViews>
  <sheetFormatPr baseColWidth="10" defaultRowHeight="12.75" x14ac:dyDescent="0.25"/>
  <cols>
    <col min="1" max="1" width="15.7109375" style="2" customWidth="1"/>
    <col min="2" max="8" width="11.42578125" style="2"/>
    <col min="9" max="9" width="12.42578125" style="2" customWidth="1"/>
    <col min="10" max="256" width="11.42578125" style="2"/>
    <col min="257" max="257" width="15.7109375" style="2" customWidth="1"/>
    <col min="258" max="264" width="11.42578125" style="2"/>
    <col min="265" max="265" width="12.42578125" style="2" customWidth="1"/>
    <col min="266" max="512" width="11.42578125" style="2"/>
    <col min="513" max="513" width="15.7109375" style="2" customWidth="1"/>
    <col min="514" max="520" width="11.42578125" style="2"/>
    <col min="521" max="521" width="12.42578125" style="2" customWidth="1"/>
    <col min="522" max="768" width="11.42578125" style="2"/>
    <col min="769" max="769" width="15.7109375" style="2" customWidth="1"/>
    <col min="770" max="776" width="11.42578125" style="2"/>
    <col min="777" max="777" width="12.42578125" style="2" customWidth="1"/>
    <col min="778" max="1024" width="11.42578125" style="2"/>
    <col min="1025" max="1025" width="15.7109375" style="2" customWidth="1"/>
    <col min="1026" max="1032" width="11.42578125" style="2"/>
    <col min="1033" max="1033" width="12.42578125" style="2" customWidth="1"/>
    <col min="1034" max="1280" width="11.42578125" style="2"/>
    <col min="1281" max="1281" width="15.7109375" style="2" customWidth="1"/>
    <col min="1282" max="1288" width="11.42578125" style="2"/>
    <col min="1289" max="1289" width="12.42578125" style="2" customWidth="1"/>
    <col min="1290" max="1536" width="11.42578125" style="2"/>
    <col min="1537" max="1537" width="15.7109375" style="2" customWidth="1"/>
    <col min="1538" max="1544" width="11.42578125" style="2"/>
    <col min="1545" max="1545" width="12.42578125" style="2" customWidth="1"/>
    <col min="1546" max="1792" width="11.42578125" style="2"/>
    <col min="1793" max="1793" width="15.7109375" style="2" customWidth="1"/>
    <col min="1794" max="1800" width="11.42578125" style="2"/>
    <col min="1801" max="1801" width="12.42578125" style="2" customWidth="1"/>
    <col min="1802" max="2048" width="11.42578125" style="2"/>
    <col min="2049" max="2049" width="15.7109375" style="2" customWidth="1"/>
    <col min="2050" max="2056" width="11.42578125" style="2"/>
    <col min="2057" max="2057" width="12.42578125" style="2" customWidth="1"/>
    <col min="2058" max="2304" width="11.42578125" style="2"/>
    <col min="2305" max="2305" width="15.7109375" style="2" customWidth="1"/>
    <col min="2306" max="2312" width="11.42578125" style="2"/>
    <col min="2313" max="2313" width="12.42578125" style="2" customWidth="1"/>
    <col min="2314" max="2560" width="11.42578125" style="2"/>
    <col min="2561" max="2561" width="15.7109375" style="2" customWidth="1"/>
    <col min="2562" max="2568" width="11.42578125" style="2"/>
    <col min="2569" max="2569" width="12.42578125" style="2" customWidth="1"/>
    <col min="2570" max="2816" width="11.42578125" style="2"/>
    <col min="2817" max="2817" width="15.7109375" style="2" customWidth="1"/>
    <col min="2818" max="2824" width="11.42578125" style="2"/>
    <col min="2825" max="2825" width="12.42578125" style="2" customWidth="1"/>
    <col min="2826" max="3072" width="11.42578125" style="2"/>
    <col min="3073" max="3073" width="15.7109375" style="2" customWidth="1"/>
    <col min="3074" max="3080" width="11.42578125" style="2"/>
    <col min="3081" max="3081" width="12.42578125" style="2" customWidth="1"/>
    <col min="3082" max="3328" width="11.42578125" style="2"/>
    <col min="3329" max="3329" width="15.7109375" style="2" customWidth="1"/>
    <col min="3330" max="3336" width="11.42578125" style="2"/>
    <col min="3337" max="3337" width="12.42578125" style="2" customWidth="1"/>
    <col min="3338" max="3584" width="11.42578125" style="2"/>
    <col min="3585" max="3585" width="15.7109375" style="2" customWidth="1"/>
    <col min="3586" max="3592" width="11.42578125" style="2"/>
    <col min="3593" max="3593" width="12.42578125" style="2" customWidth="1"/>
    <col min="3594" max="3840" width="11.42578125" style="2"/>
    <col min="3841" max="3841" width="15.7109375" style="2" customWidth="1"/>
    <col min="3842" max="3848" width="11.42578125" style="2"/>
    <col min="3849" max="3849" width="12.42578125" style="2" customWidth="1"/>
    <col min="3850" max="4096" width="11.42578125" style="2"/>
    <col min="4097" max="4097" width="15.7109375" style="2" customWidth="1"/>
    <col min="4098" max="4104" width="11.42578125" style="2"/>
    <col min="4105" max="4105" width="12.42578125" style="2" customWidth="1"/>
    <col min="4106" max="4352" width="11.42578125" style="2"/>
    <col min="4353" max="4353" width="15.7109375" style="2" customWidth="1"/>
    <col min="4354" max="4360" width="11.42578125" style="2"/>
    <col min="4361" max="4361" width="12.42578125" style="2" customWidth="1"/>
    <col min="4362" max="4608" width="11.42578125" style="2"/>
    <col min="4609" max="4609" width="15.7109375" style="2" customWidth="1"/>
    <col min="4610" max="4616" width="11.42578125" style="2"/>
    <col min="4617" max="4617" width="12.42578125" style="2" customWidth="1"/>
    <col min="4618" max="4864" width="11.42578125" style="2"/>
    <col min="4865" max="4865" width="15.7109375" style="2" customWidth="1"/>
    <col min="4866" max="4872" width="11.42578125" style="2"/>
    <col min="4873" max="4873" width="12.42578125" style="2" customWidth="1"/>
    <col min="4874" max="5120" width="11.42578125" style="2"/>
    <col min="5121" max="5121" width="15.7109375" style="2" customWidth="1"/>
    <col min="5122" max="5128" width="11.42578125" style="2"/>
    <col min="5129" max="5129" width="12.42578125" style="2" customWidth="1"/>
    <col min="5130" max="5376" width="11.42578125" style="2"/>
    <col min="5377" max="5377" width="15.7109375" style="2" customWidth="1"/>
    <col min="5378" max="5384" width="11.42578125" style="2"/>
    <col min="5385" max="5385" width="12.42578125" style="2" customWidth="1"/>
    <col min="5386" max="5632" width="11.42578125" style="2"/>
    <col min="5633" max="5633" width="15.7109375" style="2" customWidth="1"/>
    <col min="5634" max="5640" width="11.42578125" style="2"/>
    <col min="5641" max="5641" width="12.42578125" style="2" customWidth="1"/>
    <col min="5642" max="5888" width="11.42578125" style="2"/>
    <col min="5889" max="5889" width="15.7109375" style="2" customWidth="1"/>
    <col min="5890" max="5896" width="11.42578125" style="2"/>
    <col min="5897" max="5897" width="12.42578125" style="2" customWidth="1"/>
    <col min="5898" max="6144" width="11.42578125" style="2"/>
    <col min="6145" max="6145" width="15.7109375" style="2" customWidth="1"/>
    <col min="6146" max="6152" width="11.42578125" style="2"/>
    <col min="6153" max="6153" width="12.42578125" style="2" customWidth="1"/>
    <col min="6154" max="6400" width="11.42578125" style="2"/>
    <col min="6401" max="6401" width="15.7109375" style="2" customWidth="1"/>
    <col min="6402" max="6408" width="11.42578125" style="2"/>
    <col min="6409" max="6409" width="12.42578125" style="2" customWidth="1"/>
    <col min="6410" max="6656" width="11.42578125" style="2"/>
    <col min="6657" max="6657" width="15.7109375" style="2" customWidth="1"/>
    <col min="6658" max="6664" width="11.42578125" style="2"/>
    <col min="6665" max="6665" width="12.42578125" style="2" customWidth="1"/>
    <col min="6666" max="6912" width="11.42578125" style="2"/>
    <col min="6913" max="6913" width="15.7109375" style="2" customWidth="1"/>
    <col min="6914" max="6920" width="11.42578125" style="2"/>
    <col min="6921" max="6921" width="12.42578125" style="2" customWidth="1"/>
    <col min="6922" max="7168" width="11.42578125" style="2"/>
    <col min="7169" max="7169" width="15.7109375" style="2" customWidth="1"/>
    <col min="7170" max="7176" width="11.42578125" style="2"/>
    <col min="7177" max="7177" width="12.42578125" style="2" customWidth="1"/>
    <col min="7178" max="7424" width="11.42578125" style="2"/>
    <col min="7425" max="7425" width="15.7109375" style="2" customWidth="1"/>
    <col min="7426" max="7432" width="11.42578125" style="2"/>
    <col min="7433" max="7433" width="12.42578125" style="2" customWidth="1"/>
    <col min="7434" max="7680" width="11.42578125" style="2"/>
    <col min="7681" max="7681" width="15.7109375" style="2" customWidth="1"/>
    <col min="7682" max="7688" width="11.42578125" style="2"/>
    <col min="7689" max="7689" width="12.42578125" style="2" customWidth="1"/>
    <col min="7690" max="7936" width="11.42578125" style="2"/>
    <col min="7937" max="7937" width="15.7109375" style="2" customWidth="1"/>
    <col min="7938" max="7944" width="11.42578125" style="2"/>
    <col min="7945" max="7945" width="12.42578125" style="2" customWidth="1"/>
    <col min="7946" max="8192" width="11.42578125" style="2"/>
    <col min="8193" max="8193" width="15.7109375" style="2" customWidth="1"/>
    <col min="8194" max="8200" width="11.42578125" style="2"/>
    <col min="8201" max="8201" width="12.42578125" style="2" customWidth="1"/>
    <col min="8202" max="8448" width="11.42578125" style="2"/>
    <col min="8449" max="8449" width="15.7109375" style="2" customWidth="1"/>
    <col min="8450" max="8456" width="11.42578125" style="2"/>
    <col min="8457" max="8457" width="12.42578125" style="2" customWidth="1"/>
    <col min="8458" max="8704" width="11.42578125" style="2"/>
    <col min="8705" max="8705" width="15.7109375" style="2" customWidth="1"/>
    <col min="8706" max="8712" width="11.42578125" style="2"/>
    <col min="8713" max="8713" width="12.42578125" style="2" customWidth="1"/>
    <col min="8714" max="8960" width="11.42578125" style="2"/>
    <col min="8961" max="8961" width="15.7109375" style="2" customWidth="1"/>
    <col min="8962" max="8968" width="11.42578125" style="2"/>
    <col min="8969" max="8969" width="12.42578125" style="2" customWidth="1"/>
    <col min="8970" max="9216" width="11.42578125" style="2"/>
    <col min="9217" max="9217" width="15.7109375" style="2" customWidth="1"/>
    <col min="9218" max="9224" width="11.42578125" style="2"/>
    <col min="9225" max="9225" width="12.42578125" style="2" customWidth="1"/>
    <col min="9226" max="9472" width="11.42578125" style="2"/>
    <col min="9473" max="9473" width="15.7109375" style="2" customWidth="1"/>
    <col min="9474" max="9480" width="11.42578125" style="2"/>
    <col min="9481" max="9481" width="12.42578125" style="2" customWidth="1"/>
    <col min="9482" max="9728" width="11.42578125" style="2"/>
    <col min="9729" max="9729" width="15.7109375" style="2" customWidth="1"/>
    <col min="9730" max="9736" width="11.42578125" style="2"/>
    <col min="9737" max="9737" width="12.42578125" style="2" customWidth="1"/>
    <col min="9738" max="9984" width="11.42578125" style="2"/>
    <col min="9985" max="9985" width="15.7109375" style="2" customWidth="1"/>
    <col min="9986" max="9992" width="11.42578125" style="2"/>
    <col min="9993" max="9993" width="12.42578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42578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42578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42578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42578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42578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42578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42578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42578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42578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42578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42578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42578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42578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42578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42578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42578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42578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42578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42578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42578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42578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42578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42578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42578125" style="2" customWidth="1"/>
    <col min="16138" max="16384" width="11.42578125" style="2"/>
  </cols>
  <sheetData>
    <row r="30" spans="9:9" ht="30" customHeight="1" x14ac:dyDescent="0.25">
      <c r="I30" s="62" t="s">
        <v>60</v>
      </c>
    </row>
    <row r="54" spans="2:12" ht="19.5" customHeight="1" x14ac:dyDescent="0.25">
      <c r="B54" s="12"/>
      <c r="C54" s="12"/>
      <c r="D54" s="12"/>
      <c r="E54" s="12"/>
      <c r="F54" s="12"/>
      <c r="G54" s="12"/>
      <c r="H54" s="12"/>
      <c r="J54" s="12"/>
      <c r="K54" s="12"/>
      <c r="L54" s="12"/>
    </row>
    <row r="55" spans="2:12" ht="15" customHeight="1" x14ac:dyDescent="0.25"/>
    <row r="56" spans="2:12" ht="30" customHeight="1" x14ac:dyDescent="0.25"/>
    <row r="61" spans="2:12" ht="20.100000000000001" customHeight="1" x14ac:dyDescent="0.25"/>
  </sheetData>
  <hyperlinks>
    <hyperlink ref="I30" location="'Ofe Aloj Estim zona cat '!A1" tooltip="Ir a tabla" display="Tabla"/>
  </hyperlinks>
  <printOptions horizontalCentered="1" verticalCentered="1"/>
  <pageMargins left="0.78740157480314965" right="0.78740157480314965" top="0.45" bottom="0.46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rgb="FF000099"/>
    <pageSetUpPr autoPageBreaks="0" fitToPage="1"/>
  </sheetPr>
  <dimension ref="B1:I76"/>
  <sheetViews>
    <sheetView showGridLines="0" showRowColHeaders="0" showOutlineSymbols="0" zoomScaleNormal="100" workbookViewId="0">
      <selection activeCell="I20" sqref="I20"/>
    </sheetView>
  </sheetViews>
  <sheetFormatPr baseColWidth="10" defaultRowHeight="12.75" x14ac:dyDescent="0.25"/>
  <cols>
    <col min="1" max="1" width="15.7109375" style="2" customWidth="1"/>
    <col min="2" max="2" width="18.7109375" style="2" customWidth="1"/>
    <col min="3" max="7" width="10.7109375" style="2" customWidth="1"/>
    <col min="8" max="247" width="11.42578125" style="2"/>
    <col min="248" max="248" width="26.85546875" style="2" customWidth="1"/>
    <col min="249" max="249" width="12.7109375" style="2" customWidth="1"/>
    <col min="250" max="250" width="10.5703125" style="2" customWidth="1"/>
    <col min="251" max="251" width="12.7109375" style="2" customWidth="1"/>
    <col min="252" max="252" width="10.7109375" style="2" customWidth="1"/>
    <col min="253" max="253" width="10.5703125" style="2" customWidth="1"/>
    <col min="254" max="254" width="9.28515625" style="2" customWidth="1"/>
    <col min="255" max="503" width="11.42578125" style="2"/>
    <col min="504" max="504" width="26.85546875" style="2" customWidth="1"/>
    <col min="505" max="505" width="12.7109375" style="2" customWidth="1"/>
    <col min="506" max="506" width="10.5703125" style="2" customWidth="1"/>
    <col min="507" max="507" width="12.7109375" style="2" customWidth="1"/>
    <col min="508" max="508" width="10.7109375" style="2" customWidth="1"/>
    <col min="509" max="509" width="10.5703125" style="2" customWidth="1"/>
    <col min="510" max="510" width="9.28515625" style="2" customWidth="1"/>
    <col min="511" max="759" width="11.42578125" style="2"/>
    <col min="760" max="760" width="26.85546875" style="2" customWidth="1"/>
    <col min="761" max="761" width="12.7109375" style="2" customWidth="1"/>
    <col min="762" max="762" width="10.5703125" style="2" customWidth="1"/>
    <col min="763" max="763" width="12.7109375" style="2" customWidth="1"/>
    <col min="764" max="764" width="10.7109375" style="2" customWidth="1"/>
    <col min="765" max="765" width="10.5703125" style="2" customWidth="1"/>
    <col min="766" max="766" width="9.28515625" style="2" customWidth="1"/>
    <col min="767" max="1015" width="11.42578125" style="2"/>
    <col min="1016" max="1016" width="26.85546875" style="2" customWidth="1"/>
    <col min="1017" max="1017" width="12.7109375" style="2" customWidth="1"/>
    <col min="1018" max="1018" width="10.5703125" style="2" customWidth="1"/>
    <col min="1019" max="1019" width="12.7109375" style="2" customWidth="1"/>
    <col min="1020" max="1020" width="10.7109375" style="2" customWidth="1"/>
    <col min="1021" max="1021" width="10.5703125" style="2" customWidth="1"/>
    <col min="1022" max="1022" width="9.28515625" style="2" customWidth="1"/>
    <col min="1023" max="1271" width="11.42578125" style="2"/>
    <col min="1272" max="1272" width="26.85546875" style="2" customWidth="1"/>
    <col min="1273" max="1273" width="12.7109375" style="2" customWidth="1"/>
    <col min="1274" max="1274" width="10.5703125" style="2" customWidth="1"/>
    <col min="1275" max="1275" width="12.7109375" style="2" customWidth="1"/>
    <col min="1276" max="1276" width="10.7109375" style="2" customWidth="1"/>
    <col min="1277" max="1277" width="10.5703125" style="2" customWidth="1"/>
    <col min="1278" max="1278" width="9.28515625" style="2" customWidth="1"/>
    <col min="1279" max="1527" width="11.42578125" style="2"/>
    <col min="1528" max="1528" width="26.85546875" style="2" customWidth="1"/>
    <col min="1529" max="1529" width="12.7109375" style="2" customWidth="1"/>
    <col min="1530" max="1530" width="10.5703125" style="2" customWidth="1"/>
    <col min="1531" max="1531" width="12.7109375" style="2" customWidth="1"/>
    <col min="1532" max="1532" width="10.7109375" style="2" customWidth="1"/>
    <col min="1533" max="1533" width="10.5703125" style="2" customWidth="1"/>
    <col min="1534" max="1534" width="9.28515625" style="2" customWidth="1"/>
    <col min="1535" max="1783" width="11.42578125" style="2"/>
    <col min="1784" max="1784" width="26.85546875" style="2" customWidth="1"/>
    <col min="1785" max="1785" width="12.7109375" style="2" customWidth="1"/>
    <col min="1786" max="1786" width="10.5703125" style="2" customWidth="1"/>
    <col min="1787" max="1787" width="12.7109375" style="2" customWidth="1"/>
    <col min="1788" max="1788" width="10.7109375" style="2" customWidth="1"/>
    <col min="1789" max="1789" width="10.5703125" style="2" customWidth="1"/>
    <col min="1790" max="1790" width="9.28515625" style="2" customWidth="1"/>
    <col min="1791" max="2039" width="11.42578125" style="2"/>
    <col min="2040" max="2040" width="26.85546875" style="2" customWidth="1"/>
    <col min="2041" max="2041" width="12.7109375" style="2" customWidth="1"/>
    <col min="2042" max="2042" width="10.5703125" style="2" customWidth="1"/>
    <col min="2043" max="2043" width="12.7109375" style="2" customWidth="1"/>
    <col min="2044" max="2044" width="10.7109375" style="2" customWidth="1"/>
    <col min="2045" max="2045" width="10.5703125" style="2" customWidth="1"/>
    <col min="2046" max="2046" width="9.28515625" style="2" customWidth="1"/>
    <col min="2047" max="2295" width="11.42578125" style="2"/>
    <col min="2296" max="2296" width="26.85546875" style="2" customWidth="1"/>
    <col min="2297" max="2297" width="12.7109375" style="2" customWidth="1"/>
    <col min="2298" max="2298" width="10.5703125" style="2" customWidth="1"/>
    <col min="2299" max="2299" width="12.7109375" style="2" customWidth="1"/>
    <col min="2300" max="2300" width="10.7109375" style="2" customWidth="1"/>
    <col min="2301" max="2301" width="10.5703125" style="2" customWidth="1"/>
    <col min="2302" max="2302" width="9.28515625" style="2" customWidth="1"/>
    <col min="2303" max="2551" width="11.42578125" style="2"/>
    <col min="2552" max="2552" width="26.85546875" style="2" customWidth="1"/>
    <col min="2553" max="2553" width="12.7109375" style="2" customWidth="1"/>
    <col min="2554" max="2554" width="10.5703125" style="2" customWidth="1"/>
    <col min="2555" max="2555" width="12.7109375" style="2" customWidth="1"/>
    <col min="2556" max="2556" width="10.7109375" style="2" customWidth="1"/>
    <col min="2557" max="2557" width="10.5703125" style="2" customWidth="1"/>
    <col min="2558" max="2558" width="9.28515625" style="2" customWidth="1"/>
    <col min="2559" max="2807" width="11.42578125" style="2"/>
    <col min="2808" max="2808" width="26.85546875" style="2" customWidth="1"/>
    <col min="2809" max="2809" width="12.7109375" style="2" customWidth="1"/>
    <col min="2810" max="2810" width="10.5703125" style="2" customWidth="1"/>
    <col min="2811" max="2811" width="12.7109375" style="2" customWidth="1"/>
    <col min="2812" max="2812" width="10.7109375" style="2" customWidth="1"/>
    <col min="2813" max="2813" width="10.5703125" style="2" customWidth="1"/>
    <col min="2814" max="2814" width="9.28515625" style="2" customWidth="1"/>
    <col min="2815" max="3063" width="11.42578125" style="2"/>
    <col min="3064" max="3064" width="26.85546875" style="2" customWidth="1"/>
    <col min="3065" max="3065" width="12.7109375" style="2" customWidth="1"/>
    <col min="3066" max="3066" width="10.5703125" style="2" customWidth="1"/>
    <col min="3067" max="3067" width="12.7109375" style="2" customWidth="1"/>
    <col min="3068" max="3068" width="10.7109375" style="2" customWidth="1"/>
    <col min="3069" max="3069" width="10.5703125" style="2" customWidth="1"/>
    <col min="3070" max="3070" width="9.28515625" style="2" customWidth="1"/>
    <col min="3071" max="3319" width="11.42578125" style="2"/>
    <col min="3320" max="3320" width="26.85546875" style="2" customWidth="1"/>
    <col min="3321" max="3321" width="12.7109375" style="2" customWidth="1"/>
    <col min="3322" max="3322" width="10.5703125" style="2" customWidth="1"/>
    <col min="3323" max="3323" width="12.7109375" style="2" customWidth="1"/>
    <col min="3324" max="3324" width="10.7109375" style="2" customWidth="1"/>
    <col min="3325" max="3325" width="10.5703125" style="2" customWidth="1"/>
    <col min="3326" max="3326" width="9.28515625" style="2" customWidth="1"/>
    <col min="3327" max="3575" width="11.42578125" style="2"/>
    <col min="3576" max="3576" width="26.85546875" style="2" customWidth="1"/>
    <col min="3577" max="3577" width="12.7109375" style="2" customWidth="1"/>
    <col min="3578" max="3578" width="10.5703125" style="2" customWidth="1"/>
    <col min="3579" max="3579" width="12.7109375" style="2" customWidth="1"/>
    <col min="3580" max="3580" width="10.7109375" style="2" customWidth="1"/>
    <col min="3581" max="3581" width="10.5703125" style="2" customWidth="1"/>
    <col min="3582" max="3582" width="9.28515625" style="2" customWidth="1"/>
    <col min="3583" max="3831" width="11.42578125" style="2"/>
    <col min="3832" max="3832" width="26.85546875" style="2" customWidth="1"/>
    <col min="3833" max="3833" width="12.7109375" style="2" customWidth="1"/>
    <col min="3834" max="3834" width="10.5703125" style="2" customWidth="1"/>
    <col min="3835" max="3835" width="12.7109375" style="2" customWidth="1"/>
    <col min="3836" max="3836" width="10.7109375" style="2" customWidth="1"/>
    <col min="3837" max="3837" width="10.5703125" style="2" customWidth="1"/>
    <col min="3838" max="3838" width="9.28515625" style="2" customWidth="1"/>
    <col min="3839" max="4087" width="11.42578125" style="2"/>
    <col min="4088" max="4088" width="26.85546875" style="2" customWidth="1"/>
    <col min="4089" max="4089" width="12.7109375" style="2" customWidth="1"/>
    <col min="4090" max="4090" width="10.5703125" style="2" customWidth="1"/>
    <col min="4091" max="4091" width="12.7109375" style="2" customWidth="1"/>
    <col min="4092" max="4092" width="10.7109375" style="2" customWidth="1"/>
    <col min="4093" max="4093" width="10.5703125" style="2" customWidth="1"/>
    <col min="4094" max="4094" width="9.28515625" style="2" customWidth="1"/>
    <col min="4095" max="4343" width="11.42578125" style="2"/>
    <col min="4344" max="4344" width="26.85546875" style="2" customWidth="1"/>
    <col min="4345" max="4345" width="12.7109375" style="2" customWidth="1"/>
    <col min="4346" max="4346" width="10.5703125" style="2" customWidth="1"/>
    <col min="4347" max="4347" width="12.7109375" style="2" customWidth="1"/>
    <col min="4348" max="4348" width="10.7109375" style="2" customWidth="1"/>
    <col min="4349" max="4349" width="10.5703125" style="2" customWidth="1"/>
    <col min="4350" max="4350" width="9.28515625" style="2" customWidth="1"/>
    <col min="4351" max="4599" width="11.42578125" style="2"/>
    <col min="4600" max="4600" width="26.85546875" style="2" customWidth="1"/>
    <col min="4601" max="4601" width="12.7109375" style="2" customWidth="1"/>
    <col min="4602" max="4602" width="10.5703125" style="2" customWidth="1"/>
    <col min="4603" max="4603" width="12.7109375" style="2" customWidth="1"/>
    <col min="4604" max="4604" width="10.7109375" style="2" customWidth="1"/>
    <col min="4605" max="4605" width="10.5703125" style="2" customWidth="1"/>
    <col min="4606" max="4606" width="9.28515625" style="2" customWidth="1"/>
    <col min="4607" max="4855" width="11.42578125" style="2"/>
    <col min="4856" max="4856" width="26.85546875" style="2" customWidth="1"/>
    <col min="4857" max="4857" width="12.7109375" style="2" customWidth="1"/>
    <col min="4858" max="4858" width="10.5703125" style="2" customWidth="1"/>
    <col min="4859" max="4859" width="12.7109375" style="2" customWidth="1"/>
    <col min="4860" max="4860" width="10.7109375" style="2" customWidth="1"/>
    <col min="4861" max="4861" width="10.5703125" style="2" customWidth="1"/>
    <col min="4862" max="4862" width="9.28515625" style="2" customWidth="1"/>
    <col min="4863" max="5111" width="11.42578125" style="2"/>
    <col min="5112" max="5112" width="26.85546875" style="2" customWidth="1"/>
    <col min="5113" max="5113" width="12.7109375" style="2" customWidth="1"/>
    <col min="5114" max="5114" width="10.5703125" style="2" customWidth="1"/>
    <col min="5115" max="5115" width="12.7109375" style="2" customWidth="1"/>
    <col min="5116" max="5116" width="10.7109375" style="2" customWidth="1"/>
    <col min="5117" max="5117" width="10.5703125" style="2" customWidth="1"/>
    <col min="5118" max="5118" width="9.28515625" style="2" customWidth="1"/>
    <col min="5119" max="5367" width="11.42578125" style="2"/>
    <col min="5368" max="5368" width="26.85546875" style="2" customWidth="1"/>
    <col min="5369" max="5369" width="12.7109375" style="2" customWidth="1"/>
    <col min="5370" max="5370" width="10.5703125" style="2" customWidth="1"/>
    <col min="5371" max="5371" width="12.7109375" style="2" customWidth="1"/>
    <col min="5372" max="5372" width="10.7109375" style="2" customWidth="1"/>
    <col min="5373" max="5373" width="10.5703125" style="2" customWidth="1"/>
    <col min="5374" max="5374" width="9.28515625" style="2" customWidth="1"/>
    <col min="5375" max="5623" width="11.42578125" style="2"/>
    <col min="5624" max="5624" width="26.85546875" style="2" customWidth="1"/>
    <col min="5625" max="5625" width="12.7109375" style="2" customWidth="1"/>
    <col min="5626" max="5626" width="10.5703125" style="2" customWidth="1"/>
    <col min="5627" max="5627" width="12.7109375" style="2" customWidth="1"/>
    <col min="5628" max="5628" width="10.7109375" style="2" customWidth="1"/>
    <col min="5629" max="5629" width="10.5703125" style="2" customWidth="1"/>
    <col min="5630" max="5630" width="9.28515625" style="2" customWidth="1"/>
    <col min="5631" max="5879" width="11.42578125" style="2"/>
    <col min="5880" max="5880" width="26.85546875" style="2" customWidth="1"/>
    <col min="5881" max="5881" width="12.7109375" style="2" customWidth="1"/>
    <col min="5882" max="5882" width="10.5703125" style="2" customWidth="1"/>
    <col min="5883" max="5883" width="12.7109375" style="2" customWidth="1"/>
    <col min="5884" max="5884" width="10.7109375" style="2" customWidth="1"/>
    <col min="5885" max="5885" width="10.5703125" style="2" customWidth="1"/>
    <col min="5886" max="5886" width="9.28515625" style="2" customWidth="1"/>
    <col min="5887" max="6135" width="11.42578125" style="2"/>
    <col min="6136" max="6136" width="26.85546875" style="2" customWidth="1"/>
    <col min="6137" max="6137" width="12.7109375" style="2" customWidth="1"/>
    <col min="6138" max="6138" width="10.5703125" style="2" customWidth="1"/>
    <col min="6139" max="6139" width="12.7109375" style="2" customWidth="1"/>
    <col min="6140" max="6140" width="10.7109375" style="2" customWidth="1"/>
    <col min="6141" max="6141" width="10.5703125" style="2" customWidth="1"/>
    <col min="6142" max="6142" width="9.28515625" style="2" customWidth="1"/>
    <col min="6143" max="6391" width="11.42578125" style="2"/>
    <col min="6392" max="6392" width="26.85546875" style="2" customWidth="1"/>
    <col min="6393" max="6393" width="12.7109375" style="2" customWidth="1"/>
    <col min="6394" max="6394" width="10.5703125" style="2" customWidth="1"/>
    <col min="6395" max="6395" width="12.7109375" style="2" customWidth="1"/>
    <col min="6396" max="6396" width="10.7109375" style="2" customWidth="1"/>
    <col min="6397" max="6397" width="10.5703125" style="2" customWidth="1"/>
    <col min="6398" max="6398" width="9.28515625" style="2" customWidth="1"/>
    <col min="6399" max="6647" width="11.42578125" style="2"/>
    <col min="6648" max="6648" width="26.85546875" style="2" customWidth="1"/>
    <col min="6649" max="6649" width="12.7109375" style="2" customWidth="1"/>
    <col min="6650" max="6650" width="10.5703125" style="2" customWidth="1"/>
    <col min="6651" max="6651" width="12.7109375" style="2" customWidth="1"/>
    <col min="6652" max="6652" width="10.7109375" style="2" customWidth="1"/>
    <col min="6653" max="6653" width="10.5703125" style="2" customWidth="1"/>
    <col min="6654" max="6654" width="9.28515625" style="2" customWidth="1"/>
    <col min="6655" max="6903" width="11.42578125" style="2"/>
    <col min="6904" max="6904" width="26.85546875" style="2" customWidth="1"/>
    <col min="6905" max="6905" width="12.7109375" style="2" customWidth="1"/>
    <col min="6906" max="6906" width="10.5703125" style="2" customWidth="1"/>
    <col min="6907" max="6907" width="12.7109375" style="2" customWidth="1"/>
    <col min="6908" max="6908" width="10.7109375" style="2" customWidth="1"/>
    <col min="6909" max="6909" width="10.5703125" style="2" customWidth="1"/>
    <col min="6910" max="6910" width="9.28515625" style="2" customWidth="1"/>
    <col min="6911" max="7159" width="11.42578125" style="2"/>
    <col min="7160" max="7160" width="26.85546875" style="2" customWidth="1"/>
    <col min="7161" max="7161" width="12.7109375" style="2" customWidth="1"/>
    <col min="7162" max="7162" width="10.5703125" style="2" customWidth="1"/>
    <col min="7163" max="7163" width="12.7109375" style="2" customWidth="1"/>
    <col min="7164" max="7164" width="10.7109375" style="2" customWidth="1"/>
    <col min="7165" max="7165" width="10.5703125" style="2" customWidth="1"/>
    <col min="7166" max="7166" width="9.28515625" style="2" customWidth="1"/>
    <col min="7167" max="7415" width="11.42578125" style="2"/>
    <col min="7416" max="7416" width="26.85546875" style="2" customWidth="1"/>
    <col min="7417" max="7417" width="12.7109375" style="2" customWidth="1"/>
    <col min="7418" max="7418" width="10.5703125" style="2" customWidth="1"/>
    <col min="7419" max="7419" width="12.7109375" style="2" customWidth="1"/>
    <col min="7420" max="7420" width="10.7109375" style="2" customWidth="1"/>
    <col min="7421" max="7421" width="10.5703125" style="2" customWidth="1"/>
    <col min="7422" max="7422" width="9.28515625" style="2" customWidth="1"/>
    <col min="7423" max="7671" width="11.42578125" style="2"/>
    <col min="7672" max="7672" width="26.85546875" style="2" customWidth="1"/>
    <col min="7673" max="7673" width="12.7109375" style="2" customWidth="1"/>
    <col min="7674" max="7674" width="10.5703125" style="2" customWidth="1"/>
    <col min="7675" max="7675" width="12.7109375" style="2" customWidth="1"/>
    <col min="7676" max="7676" width="10.7109375" style="2" customWidth="1"/>
    <col min="7677" max="7677" width="10.5703125" style="2" customWidth="1"/>
    <col min="7678" max="7678" width="9.28515625" style="2" customWidth="1"/>
    <col min="7679" max="7927" width="11.42578125" style="2"/>
    <col min="7928" max="7928" width="26.85546875" style="2" customWidth="1"/>
    <col min="7929" max="7929" width="12.7109375" style="2" customWidth="1"/>
    <col min="7930" max="7930" width="10.5703125" style="2" customWidth="1"/>
    <col min="7931" max="7931" width="12.7109375" style="2" customWidth="1"/>
    <col min="7932" max="7932" width="10.7109375" style="2" customWidth="1"/>
    <col min="7933" max="7933" width="10.5703125" style="2" customWidth="1"/>
    <col min="7934" max="7934" width="9.28515625" style="2" customWidth="1"/>
    <col min="7935" max="8183" width="11.42578125" style="2"/>
    <col min="8184" max="8184" width="26.85546875" style="2" customWidth="1"/>
    <col min="8185" max="8185" width="12.7109375" style="2" customWidth="1"/>
    <col min="8186" max="8186" width="10.5703125" style="2" customWidth="1"/>
    <col min="8187" max="8187" width="12.7109375" style="2" customWidth="1"/>
    <col min="8188" max="8188" width="10.7109375" style="2" customWidth="1"/>
    <col min="8189" max="8189" width="10.5703125" style="2" customWidth="1"/>
    <col min="8190" max="8190" width="9.28515625" style="2" customWidth="1"/>
    <col min="8191" max="8439" width="11.42578125" style="2"/>
    <col min="8440" max="8440" width="26.85546875" style="2" customWidth="1"/>
    <col min="8441" max="8441" width="12.7109375" style="2" customWidth="1"/>
    <col min="8442" max="8442" width="10.5703125" style="2" customWidth="1"/>
    <col min="8443" max="8443" width="12.7109375" style="2" customWidth="1"/>
    <col min="8444" max="8444" width="10.7109375" style="2" customWidth="1"/>
    <col min="8445" max="8445" width="10.5703125" style="2" customWidth="1"/>
    <col min="8446" max="8446" width="9.28515625" style="2" customWidth="1"/>
    <col min="8447" max="8695" width="11.42578125" style="2"/>
    <col min="8696" max="8696" width="26.85546875" style="2" customWidth="1"/>
    <col min="8697" max="8697" width="12.7109375" style="2" customWidth="1"/>
    <col min="8698" max="8698" width="10.5703125" style="2" customWidth="1"/>
    <col min="8699" max="8699" width="12.7109375" style="2" customWidth="1"/>
    <col min="8700" max="8700" width="10.7109375" style="2" customWidth="1"/>
    <col min="8701" max="8701" width="10.5703125" style="2" customWidth="1"/>
    <col min="8702" max="8702" width="9.28515625" style="2" customWidth="1"/>
    <col min="8703" max="8951" width="11.42578125" style="2"/>
    <col min="8952" max="8952" width="26.85546875" style="2" customWidth="1"/>
    <col min="8953" max="8953" width="12.7109375" style="2" customWidth="1"/>
    <col min="8954" max="8954" width="10.5703125" style="2" customWidth="1"/>
    <col min="8955" max="8955" width="12.7109375" style="2" customWidth="1"/>
    <col min="8956" max="8956" width="10.7109375" style="2" customWidth="1"/>
    <col min="8957" max="8957" width="10.5703125" style="2" customWidth="1"/>
    <col min="8958" max="8958" width="9.28515625" style="2" customWidth="1"/>
    <col min="8959" max="9207" width="11.42578125" style="2"/>
    <col min="9208" max="9208" width="26.85546875" style="2" customWidth="1"/>
    <col min="9209" max="9209" width="12.7109375" style="2" customWidth="1"/>
    <col min="9210" max="9210" width="10.5703125" style="2" customWidth="1"/>
    <col min="9211" max="9211" width="12.7109375" style="2" customWidth="1"/>
    <col min="9212" max="9212" width="10.7109375" style="2" customWidth="1"/>
    <col min="9213" max="9213" width="10.5703125" style="2" customWidth="1"/>
    <col min="9214" max="9214" width="9.28515625" style="2" customWidth="1"/>
    <col min="9215" max="9463" width="11.42578125" style="2"/>
    <col min="9464" max="9464" width="26.85546875" style="2" customWidth="1"/>
    <col min="9465" max="9465" width="12.7109375" style="2" customWidth="1"/>
    <col min="9466" max="9466" width="10.5703125" style="2" customWidth="1"/>
    <col min="9467" max="9467" width="12.7109375" style="2" customWidth="1"/>
    <col min="9468" max="9468" width="10.7109375" style="2" customWidth="1"/>
    <col min="9469" max="9469" width="10.5703125" style="2" customWidth="1"/>
    <col min="9470" max="9470" width="9.28515625" style="2" customWidth="1"/>
    <col min="9471" max="9719" width="11.42578125" style="2"/>
    <col min="9720" max="9720" width="26.85546875" style="2" customWidth="1"/>
    <col min="9721" max="9721" width="12.7109375" style="2" customWidth="1"/>
    <col min="9722" max="9722" width="10.5703125" style="2" customWidth="1"/>
    <col min="9723" max="9723" width="12.7109375" style="2" customWidth="1"/>
    <col min="9724" max="9724" width="10.7109375" style="2" customWidth="1"/>
    <col min="9725" max="9725" width="10.5703125" style="2" customWidth="1"/>
    <col min="9726" max="9726" width="9.28515625" style="2" customWidth="1"/>
    <col min="9727" max="9975" width="11.42578125" style="2"/>
    <col min="9976" max="9976" width="26.85546875" style="2" customWidth="1"/>
    <col min="9977" max="9977" width="12.7109375" style="2" customWidth="1"/>
    <col min="9978" max="9978" width="10.5703125" style="2" customWidth="1"/>
    <col min="9979" max="9979" width="12.7109375" style="2" customWidth="1"/>
    <col min="9980" max="9980" width="10.7109375" style="2" customWidth="1"/>
    <col min="9981" max="9981" width="10.5703125" style="2" customWidth="1"/>
    <col min="9982" max="9982" width="9.28515625" style="2" customWidth="1"/>
    <col min="9983" max="10231" width="11.42578125" style="2"/>
    <col min="10232" max="10232" width="26.85546875" style="2" customWidth="1"/>
    <col min="10233" max="10233" width="12.7109375" style="2" customWidth="1"/>
    <col min="10234" max="10234" width="10.5703125" style="2" customWidth="1"/>
    <col min="10235" max="10235" width="12.7109375" style="2" customWidth="1"/>
    <col min="10236" max="10236" width="10.7109375" style="2" customWidth="1"/>
    <col min="10237" max="10237" width="10.5703125" style="2" customWidth="1"/>
    <col min="10238" max="10238" width="9.28515625" style="2" customWidth="1"/>
    <col min="10239" max="10487" width="11.42578125" style="2"/>
    <col min="10488" max="10488" width="26.85546875" style="2" customWidth="1"/>
    <col min="10489" max="10489" width="12.7109375" style="2" customWidth="1"/>
    <col min="10490" max="10490" width="10.5703125" style="2" customWidth="1"/>
    <col min="10491" max="10491" width="12.7109375" style="2" customWidth="1"/>
    <col min="10492" max="10492" width="10.7109375" style="2" customWidth="1"/>
    <col min="10493" max="10493" width="10.5703125" style="2" customWidth="1"/>
    <col min="10494" max="10494" width="9.28515625" style="2" customWidth="1"/>
    <col min="10495" max="10743" width="11.42578125" style="2"/>
    <col min="10744" max="10744" width="26.85546875" style="2" customWidth="1"/>
    <col min="10745" max="10745" width="12.7109375" style="2" customWidth="1"/>
    <col min="10746" max="10746" width="10.5703125" style="2" customWidth="1"/>
    <col min="10747" max="10747" width="12.7109375" style="2" customWidth="1"/>
    <col min="10748" max="10748" width="10.7109375" style="2" customWidth="1"/>
    <col min="10749" max="10749" width="10.5703125" style="2" customWidth="1"/>
    <col min="10750" max="10750" width="9.28515625" style="2" customWidth="1"/>
    <col min="10751" max="10999" width="11.42578125" style="2"/>
    <col min="11000" max="11000" width="26.85546875" style="2" customWidth="1"/>
    <col min="11001" max="11001" width="12.7109375" style="2" customWidth="1"/>
    <col min="11002" max="11002" width="10.5703125" style="2" customWidth="1"/>
    <col min="11003" max="11003" width="12.7109375" style="2" customWidth="1"/>
    <col min="11004" max="11004" width="10.7109375" style="2" customWidth="1"/>
    <col min="11005" max="11005" width="10.5703125" style="2" customWidth="1"/>
    <col min="11006" max="11006" width="9.28515625" style="2" customWidth="1"/>
    <col min="11007" max="11255" width="11.42578125" style="2"/>
    <col min="11256" max="11256" width="26.85546875" style="2" customWidth="1"/>
    <col min="11257" max="11257" width="12.7109375" style="2" customWidth="1"/>
    <col min="11258" max="11258" width="10.5703125" style="2" customWidth="1"/>
    <col min="11259" max="11259" width="12.7109375" style="2" customWidth="1"/>
    <col min="11260" max="11260" width="10.7109375" style="2" customWidth="1"/>
    <col min="11261" max="11261" width="10.5703125" style="2" customWidth="1"/>
    <col min="11262" max="11262" width="9.28515625" style="2" customWidth="1"/>
    <col min="11263" max="11511" width="11.42578125" style="2"/>
    <col min="11512" max="11512" width="26.85546875" style="2" customWidth="1"/>
    <col min="11513" max="11513" width="12.7109375" style="2" customWidth="1"/>
    <col min="11514" max="11514" width="10.5703125" style="2" customWidth="1"/>
    <col min="11515" max="11515" width="12.7109375" style="2" customWidth="1"/>
    <col min="11516" max="11516" width="10.7109375" style="2" customWidth="1"/>
    <col min="11517" max="11517" width="10.5703125" style="2" customWidth="1"/>
    <col min="11518" max="11518" width="9.28515625" style="2" customWidth="1"/>
    <col min="11519" max="11767" width="11.42578125" style="2"/>
    <col min="11768" max="11768" width="26.85546875" style="2" customWidth="1"/>
    <col min="11769" max="11769" width="12.7109375" style="2" customWidth="1"/>
    <col min="11770" max="11770" width="10.5703125" style="2" customWidth="1"/>
    <col min="11771" max="11771" width="12.7109375" style="2" customWidth="1"/>
    <col min="11772" max="11772" width="10.7109375" style="2" customWidth="1"/>
    <col min="11773" max="11773" width="10.5703125" style="2" customWidth="1"/>
    <col min="11774" max="11774" width="9.28515625" style="2" customWidth="1"/>
    <col min="11775" max="12023" width="11.42578125" style="2"/>
    <col min="12024" max="12024" width="26.85546875" style="2" customWidth="1"/>
    <col min="12025" max="12025" width="12.7109375" style="2" customWidth="1"/>
    <col min="12026" max="12026" width="10.5703125" style="2" customWidth="1"/>
    <col min="12027" max="12027" width="12.7109375" style="2" customWidth="1"/>
    <col min="12028" max="12028" width="10.7109375" style="2" customWidth="1"/>
    <col min="12029" max="12029" width="10.5703125" style="2" customWidth="1"/>
    <col min="12030" max="12030" width="9.28515625" style="2" customWidth="1"/>
    <col min="12031" max="12279" width="11.42578125" style="2"/>
    <col min="12280" max="12280" width="26.85546875" style="2" customWidth="1"/>
    <col min="12281" max="12281" width="12.7109375" style="2" customWidth="1"/>
    <col min="12282" max="12282" width="10.5703125" style="2" customWidth="1"/>
    <col min="12283" max="12283" width="12.7109375" style="2" customWidth="1"/>
    <col min="12284" max="12284" width="10.7109375" style="2" customWidth="1"/>
    <col min="12285" max="12285" width="10.5703125" style="2" customWidth="1"/>
    <col min="12286" max="12286" width="9.28515625" style="2" customWidth="1"/>
    <col min="12287" max="12535" width="11.42578125" style="2"/>
    <col min="12536" max="12536" width="26.85546875" style="2" customWidth="1"/>
    <col min="12537" max="12537" width="12.7109375" style="2" customWidth="1"/>
    <col min="12538" max="12538" width="10.5703125" style="2" customWidth="1"/>
    <col min="12539" max="12539" width="12.7109375" style="2" customWidth="1"/>
    <col min="12540" max="12540" width="10.7109375" style="2" customWidth="1"/>
    <col min="12541" max="12541" width="10.5703125" style="2" customWidth="1"/>
    <col min="12542" max="12542" width="9.28515625" style="2" customWidth="1"/>
    <col min="12543" max="12791" width="11.42578125" style="2"/>
    <col min="12792" max="12792" width="26.85546875" style="2" customWidth="1"/>
    <col min="12793" max="12793" width="12.7109375" style="2" customWidth="1"/>
    <col min="12794" max="12794" width="10.5703125" style="2" customWidth="1"/>
    <col min="12795" max="12795" width="12.7109375" style="2" customWidth="1"/>
    <col min="12796" max="12796" width="10.7109375" style="2" customWidth="1"/>
    <col min="12797" max="12797" width="10.5703125" style="2" customWidth="1"/>
    <col min="12798" max="12798" width="9.28515625" style="2" customWidth="1"/>
    <col min="12799" max="13047" width="11.42578125" style="2"/>
    <col min="13048" max="13048" width="26.85546875" style="2" customWidth="1"/>
    <col min="13049" max="13049" width="12.7109375" style="2" customWidth="1"/>
    <col min="13050" max="13050" width="10.5703125" style="2" customWidth="1"/>
    <col min="13051" max="13051" width="12.7109375" style="2" customWidth="1"/>
    <col min="13052" max="13052" width="10.7109375" style="2" customWidth="1"/>
    <col min="13053" max="13053" width="10.5703125" style="2" customWidth="1"/>
    <col min="13054" max="13054" width="9.28515625" style="2" customWidth="1"/>
    <col min="13055" max="13303" width="11.42578125" style="2"/>
    <col min="13304" max="13304" width="26.85546875" style="2" customWidth="1"/>
    <col min="13305" max="13305" width="12.7109375" style="2" customWidth="1"/>
    <col min="13306" max="13306" width="10.5703125" style="2" customWidth="1"/>
    <col min="13307" max="13307" width="12.7109375" style="2" customWidth="1"/>
    <col min="13308" max="13308" width="10.7109375" style="2" customWidth="1"/>
    <col min="13309" max="13309" width="10.5703125" style="2" customWidth="1"/>
    <col min="13310" max="13310" width="9.28515625" style="2" customWidth="1"/>
    <col min="13311" max="13559" width="11.42578125" style="2"/>
    <col min="13560" max="13560" width="26.85546875" style="2" customWidth="1"/>
    <col min="13561" max="13561" width="12.7109375" style="2" customWidth="1"/>
    <col min="13562" max="13562" width="10.5703125" style="2" customWidth="1"/>
    <col min="13563" max="13563" width="12.7109375" style="2" customWidth="1"/>
    <col min="13564" max="13564" width="10.7109375" style="2" customWidth="1"/>
    <col min="13565" max="13565" width="10.5703125" style="2" customWidth="1"/>
    <col min="13566" max="13566" width="9.28515625" style="2" customWidth="1"/>
    <col min="13567" max="13815" width="11.42578125" style="2"/>
    <col min="13816" max="13816" width="26.85546875" style="2" customWidth="1"/>
    <col min="13817" max="13817" width="12.7109375" style="2" customWidth="1"/>
    <col min="13818" max="13818" width="10.5703125" style="2" customWidth="1"/>
    <col min="13819" max="13819" width="12.7109375" style="2" customWidth="1"/>
    <col min="13820" max="13820" width="10.7109375" style="2" customWidth="1"/>
    <col min="13821" max="13821" width="10.5703125" style="2" customWidth="1"/>
    <col min="13822" max="13822" width="9.28515625" style="2" customWidth="1"/>
    <col min="13823" max="14071" width="11.42578125" style="2"/>
    <col min="14072" max="14072" width="26.85546875" style="2" customWidth="1"/>
    <col min="14073" max="14073" width="12.7109375" style="2" customWidth="1"/>
    <col min="14074" max="14074" width="10.5703125" style="2" customWidth="1"/>
    <col min="14075" max="14075" width="12.7109375" style="2" customWidth="1"/>
    <col min="14076" max="14076" width="10.7109375" style="2" customWidth="1"/>
    <col min="14077" max="14077" width="10.5703125" style="2" customWidth="1"/>
    <col min="14078" max="14078" width="9.28515625" style="2" customWidth="1"/>
    <col min="14079" max="14327" width="11.42578125" style="2"/>
    <col min="14328" max="14328" width="26.85546875" style="2" customWidth="1"/>
    <col min="14329" max="14329" width="12.7109375" style="2" customWidth="1"/>
    <col min="14330" max="14330" width="10.5703125" style="2" customWidth="1"/>
    <col min="14331" max="14331" width="12.7109375" style="2" customWidth="1"/>
    <col min="14332" max="14332" width="10.7109375" style="2" customWidth="1"/>
    <col min="14333" max="14333" width="10.5703125" style="2" customWidth="1"/>
    <col min="14334" max="14334" width="9.28515625" style="2" customWidth="1"/>
    <col min="14335" max="14583" width="11.42578125" style="2"/>
    <col min="14584" max="14584" width="26.85546875" style="2" customWidth="1"/>
    <col min="14585" max="14585" width="12.7109375" style="2" customWidth="1"/>
    <col min="14586" max="14586" width="10.5703125" style="2" customWidth="1"/>
    <col min="14587" max="14587" width="12.7109375" style="2" customWidth="1"/>
    <col min="14588" max="14588" width="10.7109375" style="2" customWidth="1"/>
    <col min="14589" max="14589" width="10.5703125" style="2" customWidth="1"/>
    <col min="14590" max="14590" width="9.28515625" style="2" customWidth="1"/>
    <col min="14591" max="14839" width="11.42578125" style="2"/>
    <col min="14840" max="14840" width="26.85546875" style="2" customWidth="1"/>
    <col min="14841" max="14841" width="12.7109375" style="2" customWidth="1"/>
    <col min="14842" max="14842" width="10.5703125" style="2" customWidth="1"/>
    <col min="14843" max="14843" width="12.7109375" style="2" customWidth="1"/>
    <col min="14844" max="14844" width="10.7109375" style="2" customWidth="1"/>
    <col min="14845" max="14845" width="10.5703125" style="2" customWidth="1"/>
    <col min="14846" max="14846" width="9.28515625" style="2" customWidth="1"/>
    <col min="14847" max="15095" width="11.42578125" style="2"/>
    <col min="15096" max="15096" width="26.85546875" style="2" customWidth="1"/>
    <col min="15097" max="15097" width="12.7109375" style="2" customWidth="1"/>
    <col min="15098" max="15098" width="10.5703125" style="2" customWidth="1"/>
    <col min="15099" max="15099" width="12.7109375" style="2" customWidth="1"/>
    <col min="15100" max="15100" width="10.7109375" style="2" customWidth="1"/>
    <col min="15101" max="15101" width="10.5703125" style="2" customWidth="1"/>
    <col min="15102" max="15102" width="9.28515625" style="2" customWidth="1"/>
    <col min="15103" max="15351" width="11.42578125" style="2"/>
    <col min="15352" max="15352" width="26.85546875" style="2" customWidth="1"/>
    <col min="15353" max="15353" width="12.7109375" style="2" customWidth="1"/>
    <col min="15354" max="15354" width="10.5703125" style="2" customWidth="1"/>
    <col min="15355" max="15355" width="12.7109375" style="2" customWidth="1"/>
    <col min="15356" max="15356" width="10.7109375" style="2" customWidth="1"/>
    <col min="15357" max="15357" width="10.5703125" style="2" customWidth="1"/>
    <col min="15358" max="15358" width="9.28515625" style="2" customWidth="1"/>
    <col min="15359" max="15607" width="11.42578125" style="2"/>
    <col min="15608" max="15608" width="26.85546875" style="2" customWidth="1"/>
    <col min="15609" max="15609" width="12.7109375" style="2" customWidth="1"/>
    <col min="15610" max="15610" width="10.5703125" style="2" customWidth="1"/>
    <col min="15611" max="15611" width="12.7109375" style="2" customWidth="1"/>
    <col min="15612" max="15612" width="10.7109375" style="2" customWidth="1"/>
    <col min="15613" max="15613" width="10.5703125" style="2" customWidth="1"/>
    <col min="15614" max="15614" width="9.28515625" style="2" customWidth="1"/>
    <col min="15615" max="15863" width="11.42578125" style="2"/>
    <col min="15864" max="15864" width="26.85546875" style="2" customWidth="1"/>
    <col min="15865" max="15865" width="12.7109375" style="2" customWidth="1"/>
    <col min="15866" max="15866" width="10.5703125" style="2" customWidth="1"/>
    <col min="15867" max="15867" width="12.7109375" style="2" customWidth="1"/>
    <col min="15868" max="15868" width="10.7109375" style="2" customWidth="1"/>
    <col min="15869" max="15869" width="10.5703125" style="2" customWidth="1"/>
    <col min="15870" max="15870" width="9.28515625" style="2" customWidth="1"/>
    <col min="15871" max="16119" width="11.42578125" style="2"/>
    <col min="16120" max="16120" width="26.85546875" style="2" customWidth="1"/>
    <col min="16121" max="16121" width="12.7109375" style="2" customWidth="1"/>
    <col min="16122" max="16122" width="10.5703125" style="2" customWidth="1"/>
    <col min="16123" max="16123" width="12.7109375" style="2" customWidth="1"/>
    <col min="16124" max="16124" width="10.7109375" style="2" customWidth="1"/>
    <col min="16125" max="16125" width="10.5703125" style="2" customWidth="1"/>
    <col min="16126" max="16126" width="9.28515625" style="2" customWidth="1"/>
    <col min="16127" max="16384" width="11.42578125" style="2"/>
  </cols>
  <sheetData>
    <row r="1" spans="2:9" ht="15" customHeight="1" x14ac:dyDescent="0.25">
      <c r="B1" s="43"/>
    </row>
    <row r="2" spans="2:9" ht="15" customHeight="1" x14ac:dyDescent="0.25">
      <c r="B2" s="43"/>
    </row>
    <row r="3" spans="2:9" ht="15" customHeight="1" x14ac:dyDescent="0.25">
      <c r="B3" s="43"/>
    </row>
    <row r="4" spans="2:9" ht="15" customHeight="1" x14ac:dyDescent="0.25">
      <c r="B4" s="43"/>
    </row>
    <row r="5" spans="2:9" ht="36" customHeight="1" x14ac:dyDescent="0.25">
      <c r="B5" s="44" t="s">
        <v>161</v>
      </c>
      <c r="C5" s="44"/>
      <c r="D5" s="44"/>
      <c r="E5" s="44"/>
      <c r="F5" s="44"/>
      <c r="G5" s="44"/>
    </row>
    <row r="6" spans="2:9" ht="30" customHeight="1" x14ac:dyDescent="0.25">
      <c r="B6" s="179"/>
      <c r="C6" s="46" t="str">
        <f>actualizaciones!$A$4</f>
        <v>I semestre 2013</v>
      </c>
      <c r="D6" s="47" t="s">
        <v>49</v>
      </c>
      <c r="E6" s="46" t="str">
        <f>actualizaciones!$B$4</f>
        <v>I semestre 2014</v>
      </c>
      <c r="F6" s="47" t="s">
        <v>49</v>
      </c>
      <c r="G6" s="180" t="s">
        <v>50</v>
      </c>
    </row>
    <row r="7" spans="2:9" ht="15" customHeight="1" x14ac:dyDescent="0.25">
      <c r="B7" s="181" t="s">
        <v>162</v>
      </c>
      <c r="C7" s="182">
        <v>59795</v>
      </c>
      <c r="D7" s="183">
        <f t="shared" ref="D7:D13" si="0">C7/$C$7</f>
        <v>1</v>
      </c>
      <c r="E7" s="182">
        <v>58543</v>
      </c>
      <c r="F7" s="183">
        <f t="shared" ref="F7:F13" si="1">E7/$E$7</f>
        <v>1</v>
      </c>
      <c r="G7" s="183">
        <f t="shared" ref="G7:G13" si="2">(E7-C7)/C7</f>
        <v>-2.0938205535579898E-2</v>
      </c>
    </row>
    <row r="8" spans="2:9" ht="15" customHeight="1" x14ac:dyDescent="0.25">
      <c r="B8" s="195" t="s">
        <v>163</v>
      </c>
      <c r="C8" s="185">
        <v>33960</v>
      </c>
      <c r="D8" s="186">
        <f t="shared" si="0"/>
        <v>0.56794046324943559</v>
      </c>
      <c r="E8" s="185">
        <v>35683</v>
      </c>
      <c r="F8" s="186">
        <f t="shared" si="1"/>
        <v>0.60951779034214171</v>
      </c>
      <c r="G8" s="186">
        <f t="shared" si="2"/>
        <v>5.0736160188457009E-2</v>
      </c>
    </row>
    <row r="9" spans="2:9" ht="15" customHeight="1" x14ac:dyDescent="0.2">
      <c r="B9" s="59" t="s">
        <v>164</v>
      </c>
      <c r="C9" s="56">
        <v>6312</v>
      </c>
      <c r="D9" s="57">
        <f t="shared" si="0"/>
        <v>0.10556066560749226</v>
      </c>
      <c r="E9" s="56">
        <v>6736</v>
      </c>
      <c r="F9" s="57">
        <f t="shared" si="1"/>
        <v>0.11506072459559639</v>
      </c>
      <c r="G9" s="58">
        <f t="shared" si="2"/>
        <v>6.7173637515842835E-2</v>
      </c>
    </row>
    <row r="10" spans="2:9" ht="15" customHeight="1" x14ac:dyDescent="0.2">
      <c r="B10" s="59" t="s">
        <v>165</v>
      </c>
      <c r="C10" s="56">
        <v>20540</v>
      </c>
      <c r="D10" s="57">
        <f t="shared" si="0"/>
        <v>0.34350698218914627</v>
      </c>
      <c r="E10" s="56">
        <v>20891</v>
      </c>
      <c r="F10" s="57">
        <f t="shared" si="1"/>
        <v>0.35684881198435336</v>
      </c>
      <c r="G10" s="58">
        <f t="shared" si="2"/>
        <v>1.708860759493671E-2</v>
      </c>
    </row>
    <row r="11" spans="2:9" ht="15" customHeight="1" x14ac:dyDescent="0.2">
      <c r="B11" s="59" t="s">
        <v>166</v>
      </c>
      <c r="C11" s="56">
        <v>6520</v>
      </c>
      <c r="D11" s="57">
        <f t="shared" si="0"/>
        <v>0.10903921732586337</v>
      </c>
      <c r="E11" s="56">
        <v>7468</v>
      </c>
      <c r="F11" s="57">
        <f t="shared" si="1"/>
        <v>0.12756435440616298</v>
      </c>
      <c r="G11" s="58">
        <f t="shared" si="2"/>
        <v>0.14539877300613496</v>
      </c>
    </row>
    <row r="12" spans="2:9" ht="15" customHeight="1" x14ac:dyDescent="0.2">
      <c r="B12" s="59" t="s">
        <v>167</v>
      </c>
      <c r="C12" s="56">
        <v>588</v>
      </c>
      <c r="D12" s="57">
        <f t="shared" si="0"/>
        <v>9.8335981269336899E-3</v>
      </c>
      <c r="E12" s="56">
        <v>588</v>
      </c>
      <c r="F12" s="57">
        <f t="shared" si="1"/>
        <v>1.0043899356028901E-2</v>
      </c>
      <c r="G12" s="58">
        <f t="shared" si="2"/>
        <v>0</v>
      </c>
    </row>
    <row r="13" spans="2:9" ht="15" customHeight="1" x14ac:dyDescent="0.25">
      <c r="B13" s="195" t="s">
        <v>168</v>
      </c>
      <c r="C13" s="185">
        <v>25835</v>
      </c>
      <c r="D13" s="186">
        <f t="shared" si="0"/>
        <v>0.43205953675056441</v>
      </c>
      <c r="E13" s="185">
        <v>22860</v>
      </c>
      <c r="F13" s="186">
        <f t="shared" si="1"/>
        <v>0.39048220965785835</v>
      </c>
      <c r="G13" s="186">
        <f t="shared" si="2"/>
        <v>-0.11515386104122315</v>
      </c>
      <c r="H13" s="100"/>
      <c r="I13" s="100"/>
    </row>
    <row r="14" spans="2:9" ht="30" customHeight="1" x14ac:dyDescent="0.25">
      <c r="B14" s="60" t="s">
        <v>169</v>
      </c>
      <c r="C14" s="60"/>
      <c r="D14" s="60"/>
      <c r="E14" s="60"/>
      <c r="F14" s="60"/>
      <c r="G14" s="60"/>
      <c r="H14" s="100"/>
      <c r="I14" s="62" t="s">
        <v>170</v>
      </c>
    </row>
    <row r="15" spans="2:9" x14ac:dyDescent="0.25">
      <c r="B15" s="43"/>
      <c r="H15" s="100"/>
    </row>
    <row r="16" spans="2:9" ht="23.25" customHeight="1" x14ac:dyDescent="0.25">
      <c r="B16" s="43"/>
      <c r="H16" s="100"/>
      <c r="I16" s="62" t="s">
        <v>171</v>
      </c>
    </row>
    <row r="17" spans="2:7" x14ac:dyDescent="0.25">
      <c r="B17" s="43"/>
    </row>
    <row r="18" spans="2:7" ht="36" customHeight="1" x14ac:dyDescent="0.25">
      <c r="B18" s="44" t="s">
        <v>172</v>
      </c>
      <c r="C18" s="44"/>
      <c r="D18" s="44"/>
      <c r="E18" s="44"/>
      <c r="F18" s="44"/>
      <c r="G18" s="44"/>
    </row>
    <row r="19" spans="2:7" ht="30" customHeight="1" x14ac:dyDescent="0.25">
      <c r="B19" s="179"/>
      <c r="C19" s="46" t="str">
        <f>actualizaciones!$A$4</f>
        <v>I semestre 2013</v>
      </c>
      <c r="D19" s="47" t="s">
        <v>49</v>
      </c>
      <c r="E19" s="46" t="str">
        <f>actualizaciones!$B$4</f>
        <v>I semestre 2014</v>
      </c>
      <c r="F19" s="47" t="s">
        <v>49</v>
      </c>
      <c r="G19" s="180" t="s">
        <v>50</v>
      </c>
    </row>
    <row r="20" spans="2:7" ht="15" customHeight="1" x14ac:dyDescent="0.25">
      <c r="B20" s="181" t="s">
        <v>162</v>
      </c>
      <c r="C20" s="182">
        <v>47106</v>
      </c>
      <c r="D20" s="183">
        <f t="shared" ref="D20:D27" si="3">C20/$C$20</f>
        <v>1</v>
      </c>
      <c r="E20" s="182">
        <v>46645</v>
      </c>
      <c r="F20" s="183">
        <f t="shared" ref="F20:F27" si="4">E20/$E$20</f>
        <v>1</v>
      </c>
      <c r="G20" s="183">
        <f t="shared" ref="G20:G27" si="5">(E20-C20)/C20</f>
        <v>-9.7864390948074562E-3</v>
      </c>
    </row>
    <row r="21" spans="2:7" x14ac:dyDescent="0.25">
      <c r="B21" s="195" t="s">
        <v>163</v>
      </c>
      <c r="C21" s="185">
        <v>19482</v>
      </c>
      <c r="D21" s="186">
        <f t="shared" si="3"/>
        <v>0.4135778881671125</v>
      </c>
      <c r="E21" s="185">
        <v>20016</v>
      </c>
      <c r="F21" s="186">
        <f t="shared" si="4"/>
        <v>0.42911351699003109</v>
      </c>
      <c r="G21" s="186">
        <f t="shared" si="5"/>
        <v>2.740991684631968E-2</v>
      </c>
    </row>
    <row r="22" spans="2:7" hidden="1" x14ac:dyDescent="0.2">
      <c r="B22" s="59" t="s">
        <v>164</v>
      </c>
      <c r="C22" s="56">
        <v>2481</v>
      </c>
      <c r="D22" s="57">
        <f t="shared" si="3"/>
        <v>5.2668449878996305E-2</v>
      </c>
      <c r="E22" s="56">
        <v>1615</v>
      </c>
      <c r="F22" s="57">
        <f t="shared" si="4"/>
        <v>3.4623217922606926E-2</v>
      </c>
      <c r="G22" s="58">
        <f t="shared" si="5"/>
        <v>-0.34905280128980248</v>
      </c>
    </row>
    <row r="23" spans="2:7" hidden="1" x14ac:dyDescent="0.2">
      <c r="B23" s="59" t="s">
        <v>165</v>
      </c>
      <c r="C23" s="56">
        <v>10292</v>
      </c>
      <c r="D23" s="57">
        <f t="shared" si="3"/>
        <v>0.2184859678172632</v>
      </c>
      <c r="E23" s="56">
        <v>11692</v>
      </c>
      <c r="F23" s="57">
        <f t="shared" si="4"/>
        <v>0.25065923464465645</v>
      </c>
      <c r="G23" s="58">
        <f t="shared" si="5"/>
        <v>0.13602798289933929</v>
      </c>
    </row>
    <row r="24" spans="2:7" x14ac:dyDescent="0.2">
      <c r="B24" s="59" t="s">
        <v>173</v>
      </c>
      <c r="C24" s="56">
        <f>SUM(C22:C23)</f>
        <v>12773</v>
      </c>
      <c r="D24" s="57">
        <f t="shared" si="3"/>
        <v>0.27115441769625948</v>
      </c>
      <c r="E24" s="56">
        <f>SUM(E22:E23)</f>
        <v>13307</v>
      </c>
      <c r="F24" s="57">
        <f t="shared" si="4"/>
        <v>0.28528245256726337</v>
      </c>
      <c r="G24" s="58">
        <f t="shared" si="5"/>
        <v>4.1806936506693808E-2</v>
      </c>
    </row>
    <row r="25" spans="2:7" ht="15" customHeight="1" x14ac:dyDescent="0.2">
      <c r="B25" s="59" t="s">
        <v>166</v>
      </c>
      <c r="C25" s="56">
        <v>6126</v>
      </c>
      <c r="D25" s="57">
        <f t="shared" si="3"/>
        <v>0.1300471277544262</v>
      </c>
      <c r="E25" s="56">
        <v>6126</v>
      </c>
      <c r="F25" s="57">
        <f t="shared" si="4"/>
        <v>0.13133240433058205</v>
      </c>
      <c r="G25" s="58">
        <f t="shared" si="5"/>
        <v>0</v>
      </c>
    </row>
    <row r="26" spans="2:7" ht="15" customHeight="1" x14ac:dyDescent="0.2">
      <c r="B26" s="59" t="s">
        <v>174</v>
      </c>
      <c r="C26" s="56">
        <v>583</v>
      </c>
      <c r="D26" s="57">
        <f t="shared" si="3"/>
        <v>1.2376342716426783E-2</v>
      </c>
      <c r="E26" s="56">
        <v>583</v>
      </c>
      <c r="F26" s="57">
        <f t="shared" si="4"/>
        <v>1.2498660092185658E-2</v>
      </c>
      <c r="G26" s="58">
        <f>(E26-C26)/C26</f>
        <v>0</v>
      </c>
    </row>
    <row r="27" spans="2:7" ht="15" customHeight="1" x14ac:dyDescent="0.25">
      <c r="B27" s="195" t="s">
        <v>168</v>
      </c>
      <c r="C27" s="185">
        <v>27624</v>
      </c>
      <c r="D27" s="186">
        <f t="shared" si="3"/>
        <v>0.5864221118328875</v>
      </c>
      <c r="E27" s="185">
        <v>26629</v>
      </c>
      <c r="F27" s="186">
        <f t="shared" si="4"/>
        <v>0.57088648300996891</v>
      </c>
      <c r="G27" s="186">
        <f t="shared" si="5"/>
        <v>-3.6019403417318276E-2</v>
      </c>
    </row>
    <row r="28" spans="2:7" ht="30" customHeight="1" x14ac:dyDescent="0.25">
      <c r="B28" s="60" t="s">
        <v>169</v>
      </c>
      <c r="C28" s="60"/>
      <c r="D28" s="60"/>
      <c r="E28" s="60"/>
      <c r="F28" s="60"/>
      <c r="G28" s="60"/>
    </row>
    <row r="29" spans="2:7" ht="15" customHeight="1" x14ac:dyDescent="0.25"/>
    <row r="31" spans="2:7" ht="36" customHeight="1" x14ac:dyDescent="0.25">
      <c r="B31" s="44" t="s">
        <v>175</v>
      </c>
      <c r="C31" s="44"/>
      <c r="D31" s="44"/>
      <c r="E31" s="44"/>
      <c r="F31" s="44"/>
      <c r="G31" s="44"/>
    </row>
    <row r="32" spans="2:7" ht="30" customHeight="1" x14ac:dyDescent="0.25">
      <c r="B32" s="179"/>
      <c r="C32" s="46" t="str">
        <f>actualizaciones!$A$4</f>
        <v>I semestre 2013</v>
      </c>
      <c r="D32" s="47" t="s">
        <v>49</v>
      </c>
      <c r="E32" s="46" t="str">
        <f>actualizaciones!$B$4</f>
        <v>I semestre 2014</v>
      </c>
      <c r="F32" s="47" t="s">
        <v>49</v>
      </c>
      <c r="G32" s="180" t="s">
        <v>50</v>
      </c>
    </row>
    <row r="33" spans="2:7" ht="15" customHeight="1" x14ac:dyDescent="0.25">
      <c r="B33" s="181" t="s">
        <v>162</v>
      </c>
      <c r="C33" s="182">
        <v>24893</v>
      </c>
      <c r="D33" s="183">
        <f t="shared" ref="D33:D38" si="6">C33/$C$33</f>
        <v>1</v>
      </c>
      <c r="E33" s="182">
        <v>24718</v>
      </c>
      <c r="F33" s="183">
        <f t="shared" ref="F33:F38" si="7">E33/$E$33</f>
        <v>1</v>
      </c>
      <c r="G33" s="183">
        <f t="shared" ref="G33:G38" si="8">(E33-C33)/C33</f>
        <v>-7.0300887799783071E-3</v>
      </c>
    </row>
    <row r="34" spans="2:7" ht="15" customHeight="1" x14ac:dyDescent="0.25">
      <c r="B34" s="195" t="s">
        <v>163</v>
      </c>
      <c r="C34" s="185">
        <v>16607</v>
      </c>
      <c r="D34" s="186">
        <f t="shared" si="6"/>
        <v>0.66713533925199853</v>
      </c>
      <c r="E34" s="185">
        <v>16652</v>
      </c>
      <c r="F34" s="186">
        <f t="shared" si="7"/>
        <v>0.67367910025082933</v>
      </c>
      <c r="G34" s="186">
        <f t="shared" si="8"/>
        <v>2.7097007286084182E-3</v>
      </c>
    </row>
    <row r="35" spans="2:7" ht="15" customHeight="1" x14ac:dyDescent="0.2">
      <c r="B35" s="59" t="s">
        <v>176</v>
      </c>
      <c r="C35" s="56">
        <v>13670</v>
      </c>
      <c r="D35" s="57">
        <f t="shared" si="6"/>
        <v>0.54915036355601976</v>
      </c>
      <c r="E35" s="56">
        <v>13670</v>
      </c>
      <c r="F35" s="57">
        <f t="shared" si="7"/>
        <v>0.55303827170483044</v>
      </c>
      <c r="G35" s="58">
        <f t="shared" si="8"/>
        <v>0</v>
      </c>
    </row>
    <row r="36" spans="2:7" ht="15" customHeight="1" x14ac:dyDescent="0.2">
      <c r="B36" s="59" t="s">
        <v>166</v>
      </c>
      <c r="C36" s="56">
        <v>2573</v>
      </c>
      <c r="D36" s="57">
        <f t="shared" si="6"/>
        <v>0.10336239103362391</v>
      </c>
      <c r="E36" s="56">
        <v>2573</v>
      </c>
      <c r="F36" s="57">
        <f t="shared" si="7"/>
        <v>0.10409418237721499</v>
      </c>
      <c r="G36" s="58">
        <f t="shared" si="8"/>
        <v>0</v>
      </c>
    </row>
    <row r="37" spans="2:7" ht="15" customHeight="1" x14ac:dyDescent="0.2">
      <c r="B37" s="59" t="s">
        <v>167</v>
      </c>
      <c r="C37" s="56">
        <v>364</v>
      </c>
      <c r="D37" s="57">
        <f t="shared" si="6"/>
        <v>1.4622584662354879E-2</v>
      </c>
      <c r="E37" s="56">
        <v>409</v>
      </c>
      <c r="F37" s="57">
        <f t="shared" si="7"/>
        <v>1.6546646168783881E-2</v>
      </c>
      <c r="G37" s="58">
        <f t="shared" si="8"/>
        <v>0.12362637362637363</v>
      </c>
    </row>
    <row r="38" spans="2:7" ht="15" customHeight="1" x14ac:dyDescent="0.25">
      <c r="B38" s="195" t="s">
        <v>168</v>
      </c>
      <c r="C38" s="185">
        <v>8286</v>
      </c>
      <c r="D38" s="186">
        <f t="shared" si="6"/>
        <v>0.33286466074800147</v>
      </c>
      <c r="E38" s="185">
        <v>8066</v>
      </c>
      <c r="F38" s="186">
        <f t="shared" si="7"/>
        <v>0.32632089974917067</v>
      </c>
      <c r="G38" s="186">
        <f t="shared" si="8"/>
        <v>-2.6550808592807146E-2</v>
      </c>
    </row>
    <row r="39" spans="2:7" ht="30" customHeight="1" x14ac:dyDescent="0.25">
      <c r="B39" s="60" t="s">
        <v>169</v>
      </c>
      <c r="C39" s="60"/>
      <c r="D39" s="60"/>
      <c r="E39" s="60"/>
      <c r="F39" s="60"/>
      <c r="G39" s="60"/>
    </row>
    <row r="42" spans="2:7" ht="36" customHeight="1" x14ac:dyDescent="0.25">
      <c r="B42" s="44" t="s">
        <v>177</v>
      </c>
      <c r="C42" s="44"/>
      <c r="D42" s="44"/>
      <c r="E42" s="44"/>
      <c r="F42" s="44"/>
      <c r="G42" s="44"/>
    </row>
    <row r="43" spans="2:7" ht="30" customHeight="1" x14ac:dyDescent="0.25">
      <c r="B43" s="179"/>
      <c r="C43" s="46" t="str">
        <f>actualizaciones!$A$4</f>
        <v>I semestre 2013</v>
      </c>
      <c r="D43" s="47" t="s">
        <v>49</v>
      </c>
      <c r="E43" s="46" t="str">
        <f>actualizaciones!$B$4</f>
        <v>I semestre 2014</v>
      </c>
      <c r="F43" s="47" t="s">
        <v>49</v>
      </c>
      <c r="G43" s="180" t="s">
        <v>50</v>
      </c>
    </row>
    <row r="44" spans="2:7" ht="15" customHeight="1" x14ac:dyDescent="0.25">
      <c r="B44" s="181" t="s">
        <v>162</v>
      </c>
      <c r="C44" s="182">
        <v>2550</v>
      </c>
      <c r="D44" s="183">
        <f t="shared" ref="D44:D50" si="9">C44/$C$44</f>
        <v>1</v>
      </c>
      <c r="E44" s="182">
        <v>2633</v>
      </c>
      <c r="F44" s="183">
        <f t="shared" ref="F44:F50" si="10">E44/$E$44</f>
        <v>1</v>
      </c>
      <c r="G44" s="183">
        <f t="shared" ref="G44:G49" si="11">(E44-C44)/C44</f>
        <v>3.2549019607843135E-2</v>
      </c>
    </row>
    <row r="45" spans="2:7" ht="15" customHeight="1" x14ac:dyDescent="0.25">
      <c r="B45" s="195" t="s">
        <v>163</v>
      </c>
      <c r="C45" s="185">
        <v>2550</v>
      </c>
      <c r="D45" s="186">
        <f t="shared" si="9"/>
        <v>1</v>
      </c>
      <c r="E45" s="185">
        <v>2633</v>
      </c>
      <c r="F45" s="186">
        <f t="shared" si="10"/>
        <v>1</v>
      </c>
      <c r="G45" s="186">
        <f t="shared" si="11"/>
        <v>3.2549019607843135E-2</v>
      </c>
    </row>
    <row r="46" spans="2:7" ht="15" customHeight="1" x14ac:dyDescent="0.2">
      <c r="B46" s="59" t="s">
        <v>176</v>
      </c>
      <c r="C46" s="56">
        <v>1097</v>
      </c>
      <c r="D46" s="57">
        <f t="shared" si="9"/>
        <v>0.43019607843137253</v>
      </c>
      <c r="E46" s="56">
        <v>975</v>
      </c>
      <c r="F46" s="57">
        <f t="shared" si="10"/>
        <v>0.37030003797949107</v>
      </c>
      <c r="G46" s="58">
        <f t="shared" si="11"/>
        <v>-0.11121239744758432</v>
      </c>
    </row>
    <row r="47" spans="2:7" ht="15" customHeight="1" x14ac:dyDescent="0.2">
      <c r="B47" s="59" t="s">
        <v>166</v>
      </c>
      <c r="C47" s="56">
        <v>802</v>
      </c>
      <c r="D47" s="57">
        <f t="shared" si="9"/>
        <v>0.31450980392156863</v>
      </c>
      <c r="E47" s="56">
        <v>924</v>
      </c>
      <c r="F47" s="57">
        <f t="shared" si="10"/>
        <v>0.3509304975313331</v>
      </c>
      <c r="G47" s="58">
        <f t="shared" si="11"/>
        <v>0.15211970074812967</v>
      </c>
    </row>
    <row r="48" spans="2:7" ht="15" customHeight="1" x14ac:dyDescent="0.2">
      <c r="B48" s="59" t="s">
        <v>178</v>
      </c>
      <c r="C48" s="56">
        <v>485</v>
      </c>
      <c r="D48" s="57">
        <f t="shared" si="9"/>
        <v>0.19019607843137254</v>
      </c>
      <c r="E48" s="56">
        <v>485</v>
      </c>
      <c r="F48" s="57">
        <f t="shared" si="10"/>
        <v>0.18420053171287504</v>
      </c>
      <c r="G48" s="58">
        <f t="shared" si="11"/>
        <v>0</v>
      </c>
    </row>
    <row r="49" spans="2:9" ht="15" customHeight="1" x14ac:dyDescent="0.2">
      <c r="B49" s="59" t="s">
        <v>179</v>
      </c>
      <c r="C49" s="56">
        <v>166</v>
      </c>
      <c r="D49" s="57">
        <f t="shared" si="9"/>
        <v>6.5098039215686271E-2</v>
      </c>
      <c r="E49" s="56">
        <v>249</v>
      </c>
      <c r="F49" s="57">
        <f t="shared" si="10"/>
        <v>9.4568932776300796E-2</v>
      </c>
      <c r="G49" s="58">
        <f t="shared" si="11"/>
        <v>0.5</v>
      </c>
      <c r="I49" s="62" t="s">
        <v>170</v>
      </c>
    </row>
    <row r="50" spans="2:9" ht="15" customHeight="1" x14ac:dyDescent="0.25">
      <c r="B50" s="195" t="s">
        <v>168</v>
      </c>
      <c r="C50" s="185">
        <v>0</v>
      </c>
      <c r="D50" s="186">
        <f t="shared" si="9"/>
        <v>0</v>
      </c>
      <c r="E50" s="185">
        <v>0</v>
      </c>
      <c r="F50" s="186">
        <f t="shared" si="10"/>
        <v>0</v>
      </c>
      <c r="G50" s="186" t="s">
        <v>87</v>
      </c>
    </row>
    <row r="51" spans="2:9" ht="30" customHeight="1" x14ac:dyDescent="0.25">
      <c r="B51" s="60" t="s">
        <v>169</v>
      </c>
      <c r="C51" s="60"/>
      <c r="D51" s="60"/>
      <c r="E51" s="60"/>
      <c r="F51" s="60"/>
      <c r="G51" s="60"/>
      <c r="I51" s="62" t="s">
        <v>171</v>
      </c>
    </row>
    <row r="52" spans="2:9" x14ac:dyDescent="0.25">
      <c r="I52" s="196"/>
    </row>
    <row r="54" spans="2:9" ht="36" customHeight="1" x14ac:dyDescent="0.25">
      <c r="B54" s="44" t="s">
        <v>180</v>
      </c>
      <c r="C54" s="44"/>
      <c r="D54" s="44"/>
      <c r="E54" s="44"/>
      <c r="F54" s="44"/>
      <c r="G54" s="44"/>
    </row>
    <row r="55" spans="2:9" ht="30" customHeight="1" x14ac:dyDescent="0.25">
      <c r="B55" s="179"/>
      <c r="C55" s="46" t="str">
        <f>actualizaciones!$A$4</f>
        <v>I semestre 2013</v>
      </c>
      <c r="D55" s="47" t="s">
        <v>49</v>
      </c>
      <c r="E55" s="46" t="str">
        <f>actualizaciones!$B$4</f>
        <v>I semestre 2014</v>
      </c>
      <c r="F55" s="47" t="s">
        <v>49</v>
      </c>
      <c r="G55" s="180" t="s">
        <v>50</v>
      </c>
    </row>
    <row r="56" spans="2:9" ht="15" customHeight="1" x14ac:dyDescent="0.25">
      <c r="B56" s="181" t="s">
        <v>162</v>
      </c>
      <c r="C56" s="182">
        <v>164252</v>
      </c>
      <c r="D56" s="183">
        <f>C56/$C$56</f>
        <v>1</v>
      </c>
      <c r="E56" s="182">
        <v>162089</v>
      </c>
      <c r="F56" s="183">
        <f>E56/$E$56</f>
        <v>1</v>
      </c>
      <c r="G56" s="183">
        <f>(E56-C56)/C56</f>
        <v>-1.316878942113338E-2</v>
      </c>
    </row>
    <row r="57" spans="2:9" ht="15" customHeight="1" x14ac:dyDescent="0.25">
      <c r="B57" s="195" t="s">
        <v>163</v>
      </c>
      <c r="C57" s="185">
        <v>88003</v>
      </c>
      <c r="D57" s="186">
        <f t="shared" ref="D57:D63" si="12">C57/$C$56</f>
        <v>0.53578038623578406</v>
      </c>
      <c r="E57" s="185">
        <v>90384</v>
      </c>
      <c r="F57" s="186">
        <f t="shared" ref="F57:F63" si="13">E57/$E$56</f>
        <v>0.55761957936689099</v>
      </c>
      <c r="G57" s="186">
        <f t="shared" ref="G57:G62" si="14">(E57-C57)/C57</f>
        <v>2.7055895821733351E-2</v>
      </c>
    </row>
    <row r="58" spans="2:9" ht="15" customHeight="1" x14ac:dyDescent="0.2">
      <c r="B58" s="59" t="s">
        <v>164</v>
      </c>
      <c r="C58" s="56">
        <v>14031</v>
      </c>
      <c r="D58" s="57">
        <f t="shared" si="12"/>
        <v>8.5423617368433874E-2</v>
      </c>
      <c r="E58" s="56">
        <v>13589</v>
      </c>
      <c r="F58" s="57">
        <f t="shared" si="13"/>
        <v>8.3836657638704667E-2</v>
      </c>
      <c r="G58" s="58">
        <f t="shared" si="14"/>
        <v>-3.1501674862803794E-2</v>
      </c>
    </row>
    <row r="59" spans="2:9" ht="15" customHeight="1" x14ac:dyDescent="0.2">
      <c r="B59" s="59" t="s">
        <v>165</v>
      </c>
      <c r="C59" s="56">
        <v>52789</v>
      </c>
      <c r="D59" s="57">
        <f t="shared" si="12"/>
        <v>0.32139030270559871</v>
      </c>
      <c r="E59" s="56">
        <v>54554</v>
      </c>
      <c r="F59" s="57">
        <f t="shared" si="13"/>
        <v>0.33656818167796704</v>
      </c>
      <c r="G59" s="58">
        <f t="shared" si="14"/>
        <v>3.3434995927181799E-2</v>
      </c>
    </row>
    <row r="60" spans="2:9" ht="15" customHeight="1" x14ac:dyDescent="0.2">
      <c r="B60" s="59" t="s">
        <v>166</v>
      </c>
      <c r="C60" s="56">
        <v>17949</v>
      </c>
      <c r="D60" s="57">
        <f t="shared" si="12"/>
        <v>0.10927720819228989</v>
      </c>
      <c r="E60" s="56">
        <v>18842</v>
      </c>
      <c r="F60" s="57">
        <f t="shared" si="13"/>
        <v>0.11624477910283856</v>
      </c>
      <c r="G60" s="58">
        <f t="shared" si="14"/>
        <v>4.9752075324530617E-2</v>
      </c>
    </row>
    <row r="61" spans="2:9" ht="15" customHeight="1" x14ac:dyDescent="0.2">
      <c r="B61" s="59" t="s">
        <v>178</v>
      </c>
      <c r="C61" s="56">
        <v>2153</v>
      </c>
      <c r="D61" s="57">
        <f t="shared" si="12"/>
        <v>1.3107907361858608E-2</v>
      </c>
      <c r="E61" s="56">
        <v>2190</v>
      </c>
      <c r="F61" s="57">
        <f t="shared" si="13"/>
        <v>1.3511095756035265E-2</v>
      </c>
      <c r="G61" s="58">
        <f t="shared" si="14"/>
        <v>1.7185322805387832E-2</v>
      </c>
    </row>
    <row r="62" spans="2:9" ht="15" customHeight="1" x14ac:dyDescent="0.2">
      <c r="B62" s="59" t="s">
        <v>181</v>
      </c>
      <c r="C62" s="56">
        <v>1081</v>
      </c>
      <c r="D62" s="57">
        <f t="shared" si="12"/>
        <v>6.5813506076029512E-3</v>
      </c>
      <c r="E62" s="56">
        <v>1209</v>
      </c>
      <c r="F62" s="57">
        <f t="shared" si="13"/>
        <v>7.4588651913454953E-3</v>
      </c>
      <c r="G62" s="58">
        <f t="shared" si="14"/>
        <v>0.11840888066604996</v>
      </c>
    </row>
    <row r="63" spans="2:9" ht="15" customHeight="1" x14ac:dyDescent="0.25">
      <c r="B63" s="195" t="s">
        <v>168</v>
      </c>
      <c r="C63" s="185">
        <v>76249</v>
      </c>
      <c r="D63" s="186">
        <f t="shared" si="12"/>
        <v>0.46421961376421594</v>
      </c>
      <c r="E63" s="185">
        <v>71705</v>
      </c>
      <c r="F63" s="186">
        <f t="shared" si="13"/>
        <v>0.44238042063310895</v>
      </c>
      <c r="G63" s="186">
        <f>(E63-C63)/C63</f>
        <v>-5.959422418654671E-2</v>
      </c>
    </row>
    <row r="64" spans="2:9" ht="30" customHeight="1" x14ac:dyDescent="0.25">
      <c r="B64" s="60" t="s">
        <v>169</v>
      </c>
      <c r="C64" s="60"/>
      <c r="D64" s="60"/>
      <c r="E64" s="60"/>
      <c r="F64" s="60"/>
      <c r="G64" s="60"/>
    </row>
    <row r="66" spans="2:2" ht="54" customHeight="1" x14ac:dyDescent="0.25">
      <c r="B66"/>
    </row>
    <row r="67" spans="2:2" ht="30" customHeight="1" x14ac:dyDescent="0.25">
      <c r="B67"/>
    </row>
    <row r="68" spans="2:2" ht="15" customHeight="1" x14ac:dyDescent="0.25">
      <c r="B68"/>
    </row>
    <row r="69" spans="2:2" ht="15" customHeight="1" x14ac:dyDescent="0.25">
      <c r="B69"/>
    </row>
    <row r="70" spans="2:2" ht="15" customHeight="1" x14ac:dyDescent="0.25">
      <c r="B70"/>
    </row>
    <row r="71" spans="2:2" ht="15" customHeight="1" x14ac:dyDescent="0.25">
      <c r="B71"/>
    </row>
    <row r="72" spans="2:2" ht="15" customHeight="1" x14ac:dyDescent="0.25">
      <c r="B72"/>
    </row>
    <row r="73" spans="2:2" ht="15" customHeight="1" x14ac:dyDescent="0.25">
      <c r="B73"/>
    </row>
    <row r="74" spans="2:2" ht="15" customHeight="1" x14ac:dyDescent="0.25">
      <c r="B74"/>
    </row>
    <row r="75" spans="2:2" ht="15" customHeight="1" x14ac:dyDescent="0.25">
      <c r="B75"/>
    </row>
    <row r="76" spans="2:2" ht="30" customHeight="1" x14ac:dyDescent="0.25">
      <c r="B76"/>
    </row>
  </sheetData>
  <mergeCells count="10">
    <mergeCell ref="B64:G64"/>
    <mergeCell ref="B42:G42"/>
    <mergeCell ref="B51:G51"/>
    <mergeCell ref="B54:G54"/>
    <mergeCell ref="B28:G28"/>
    <mergeCell ref="B31:G31"/>
    <mergeCell ref="B39:G39"/>
    <mergeCell ref="B5:G5"/>
    <mergeCell ref="B14:G14"/>
    <mergeCell ref="B18:G18"/>
  </mergeCells>
  <hyperlinks>
    <hyperlink ref="I14" location="'Gráfica plazas estim tipo categ'!A1" tooltip="Ir a gráfica" display="Gráfica"/>
    <hyperlink ref="I16" location="'Gráfica distrib plazas est tipo'!A1" tooltip="Ir a gráfica" display="Gráfica"/>
    <hyperlink ref="I49" location="'Gráfica plazas estim tipo categ'!A1" tooltip="Ir a gráfica" display="Gráfica"/>
    <hyperlink ref="I51" location="'Gráfica distrib plazas est tipo'!A1" tooltip="Ir a gráfica" display="Gráfica"/>
  </hyperlinks>
  <printOptions horizontalCentered="1" verticalCentered="1"/>
  <pageMargins left="0.39370078740157483" right="0.39370078740157483" top="0.47244094488188981" bottom="0.47244094488188981" header="0" footer="0.19685039370078741"/>
  <pageSetup paperSize="9" scale="71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29" min="1" max="13" man="1"/>
    <brk id="52" min="1" max="13" man="1"/>
  </rowBreaks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>
    <tabColor rgb="FF000099"/>
    <pageSetUpPr autoPageBreaks="0" fitToPage="1"/>
  </sheetPr>
  <dimension ref="B23:K59"/>
  <sheetViews>
    <sheetView showGridLines="0" showRowColHeaders="0" showOutlineSymbols="0" zoomScaleNormal="100" workbookViewId="0">
      <selection activeCell="O29" sqref="O29"/>
    </sheetView>
  </sheetViews>
  <sheetFormatPr baseColWidth="10" defaultRowHeight="12.75" x14ac:dyDescent="0.25"/>
  <cols>
    <col min="1" max="1" width="15.7109375" style="2" customWidth="1"/>
    <col min="2" max="8" width="11.42578125" style="2"/>
    <col min="9" max="9" width="12.5703125" style="2" customWidth="1"/>
    <col min="10" max="247" width="11.42578125" style="2"/>
    <col min="248" max="248" width="15.7109375" style="2" customWidth="1"/>
    <col min="249" max="255" width="11.42578125" style="2"/>
    <col min="256" max="256" width="12.5703125" style="2" customWidth="1"/>
    <col min="257" max="503" width="11.42578125" style="2"/>
    <col min="504" max="504" width="15.7109375" style="2" customWidth="1"/>
    <col min="505" max="511" width="11.42578125" style="2"/>
    <col min="512" max="512" width="12.5703125" style="2" customWidth="1"/>
    <col min="513" max="759" width="11.42578125" style="2"/>
    <col min="760" max="760" width="15.7109375" style="2" customWidth="1"/>
    <col min="761" max="767" width="11.42578125" style="2"/>
    <col min="768" max="768" width="12.5703125" style="2" customWidth="1"/>
    <col min="769" max="1015" width="11.42578125" style="2"/>
    <col min="1016" max="1016" width="15.7109375" style="2" customWidth="1"/>
    <col min="1017" max="1023" width="11.42578125" style="2"/>
    <col min="1024" max="1024" width="12.5703125" style="2" customWidth="1"/>
    <col min="1025" max="1271" width="11.42578125" style="2"/>
    <col min="1272" max="1272" width="15.7109375" style="2" customWidth="1"/>
    <col min="1273" max="1279" width="11.42578125" style="2"/>
    <col min="1280" max="1280" width="12.5703125" style="2" customWidth="1"/>
    <col min="1281" max="1527" width="11.42578125" style="2"/>
    <col min="1528" max="1528" width="15.7109375" style="2" customWidth="1"/>
    <col min="1529" max="1535" width="11.42578125" style="2"/>
    <col min="1536" max="1536" width="12.5703125" style="2" customWidth="1"/>
    <col min="1537" max="1783" width="11.42578125" style="2"/>
    <col min="1784" max="1784" width="15.7109375" style="2" customWidth="1"/>
    <col min="1785" max="1791" width="11.42578125" style="2"/>
    <col min="1792" max="1792" width="12.5703125" style="2" customWidth="1"/>
    <col min="1793" max="2039" width="11.42578125" style="2"/>
    <col min="2040" max="2040" width="15.7109375" style="2" customWidth="1"/>
    <col min="2041" max="2047" width="11.42578125" style="2"/>
    <col min="2048" max="2048" width="12.5703125" style="2" customWidth="1"/>
    <col min="2049" max="2295" width="11.42578125" style="2"/>
    <col min="2296" max="2296" width="15.7109375" style="2" customWidth="1"/>
    <col min="2297" max="2303" width="11.42578125" style="2"/>
    <col min="2304" max="2304" width="12.5703125" style="2" customWidth="1"/>
    <col min="2305" max="2551" width="11.42578125" style="2"/>
    <col min="2552" max="2552" width="15.7109375" style="2" customWidth="1"/>
    <col min="2553" max="2559" width="11.42578125" style="2"/>
    <col min="2560" max="2560" width="12.5703125" style="2" customWidth="1"/>
    <col min="2561" max="2807" width="11.42578125" style="2"/>
    <col min="2808" max="2808" width="15.7109375" style="2" customWidth="1"/>
    <col min="2809" max="2815" width="11.42578125" style="2"/>
    <col min="2816" max="2816" width="12.5703125" style="2" customWidth="1"/>
    <col min="2817" max="3063" width="11.42578125" style="2"/>
    <col min="3064" max="3064" width="15.7109375" style="2" customWidth="1"/>
    <col min="3065" max="3071" width="11.42578125" style="2"/>
    <col min="3072" max="3072" width="12.5703125" style="2" customWidth="1"/>
    <col min="3073" max="3319" width="11.42578125" style="2"/>
    <col min="3320" max="3320" width="15.7109375" style="2" customWidth="1"/>
    <col min="3321" max="3327" width="11.42578125" style="2"/>
    <col min="3328" max="3328" width="12.5703125" style="2" customWidth="1"/>
    <col min="3329" max="3575" width="11.42578125" style="2"/>
    <col min="3576" max="3576" width="15.7109375" style="2" customWidth="1"/>
    <col min="3577" max="3583" width="11.42578125" style="2"/>
    <col min="3584" max="3584" width="12.5703125" style="2" customWidth="1"/>
    <col min="3585" max="3831" width="11.42578125" style="2"/>
    <col min="3832" max="3832" width="15.7109375" style="2" customWidth="1"/>
    <col min="3833" max="3839" width="11.42578125" style="2"/>
    <col min="3840" max="3840" width="12.5703125" style="2" customWidth="1"/>
    <col min="3841" max="4087" width="11.42578125" style="2"/>
    <col min="4088" max="4088" width="15.7109375" style="2" customWidth="1"/>
    <col min="4089" max="4095" width="11.42578125" style="2"/>
    <col min="4096" max="4096" width="12.5703125" style="2" customWidth="1"/>
    <col min="4097" max="4343" width="11.42578125" style="2"/>
    <col min="4344" max="4344" width="15.7109375" style="2" customWidth="1"/>
    <col min="4345" max="4351" width="11.42578125" style="2"/>
    <col min="4352" max="4352" width="12.5703125" style="2" customWidth="1"/>
    <col min="4353" max="4599" width="11.42578125" style="2"/>
    <col min="4600" max="4600" width="15.7109375" style="2" customWidth="1"/>
    <col min="4601" max="4607" width="11.42578125" style="2"/>
    <col min="4608" max="4608" width="12.5703125" style="2" customWidth="1"/>
    <col min="4609" max="4855" width="11.42578125" style="2"/>
    <col min="4856" max="4856" width="15.7109375" style="2" customWidth="1"/>
    <col min="4857" max="4863" width="11.42578125" style="2"/>
    <col min="4864" max="4864" width="12.5703125" style="2" customWidth="1"/>
    <col min="4865" max="5111" width="11.42578125" style="2"/>
    <col min="5112" max="5112" width="15.7109375" style="2" customWidth="1"/>
    <col min="5113" max="5119" width="11.42578125" style="2"/>
    <col min="5120" max="5120" width="12.5703125" style="2" customWidth="1"/>
    <col min="5121" max="5367" width="11.42578125" style="2"/>
    <col min="5368" max="5368" width="15.7109375" style="2" customWidth="1"/>
    <col min="5369" max="5375" width="11.42578125" style="2"/>
    <col min="5376" max="5376" width="12.5703125" style="2" customWidth="1"/>
    <col min="5377" max="5623" width="11.42578125" style="2"/>
    <col min="5624" max="5624" width="15.7109375" style="2" customWidth="1"/>
    <col min="5625" max="5631" width="11.42578125" style="2"/>
    <col min="5632" max="5632" width="12.5703125" style="2" customWidth="1"/>
    <col min="5633" max="5879" width="11.42578125" style="2"/>
    <col min="5880" max="5880" width="15.7109375" style="2" customWidth="1"/>
    <col min="5881" max="5887" width="11.42578125" style="2"/>
    <col min="5888" max="5888" width="12.5703125" style="2" customWidth="1"/>
    <col min="5889" max="6135" width="11.42578125" style="2"/>
    <col min="6136" max="6136" width="15.7109375" style="2" customWidth="1"/>
    <col min="6137" max="6143" width="11.42578125" style="2"/>
    <col min="6144" max="6144" width="12.5703125" style="2" customWidth="1"/>
    <col min="6145" max="6391" width="11.42578125" style="2"/>
    <col min="6392" max="6392" width="15.7109375" style="2" customWidth="1"/>
    <col min="6393" max="6399" width="11.42578125" style="2"/>
    <col min="6400" max="6400" width="12.5703125" style="2" customWidth="1"/>
    <col min="6401" max="6647" width="11.42578125" style="2"/>
    <col min="6648" max="6648" width="15.7109375" style="2" customWidth="1"/>
    <col min="6649" max="6655" width="11.42578125" style="2"/>
    <col min="6656" max="6656" width="12.5703125" style="2" customWidth="1"/>
    <col min="6657" max="6903" width="11.42578125" style="2"/>
    <col min="6904" max="6904" width="15.7109375" style="2" customWidth="1"/>
    <col min="6905" max="6911" width="11.42578125" style="2"/>
    <col min="6912" max="6912" width="12.5703125" style="2" customWidth="1"/>
    <col min="6913" max="7159" width="11.42578125" style="2"/>
    <col min="7160" max="7160" width="15.7109375" style="2" customWidth="1"/>
    <col min="7161" max="7167" width="11.42578125" style="2"/>
    <col min="7168" max="7168" width="12.5703125" style="2" customWidth="1"/>
    <col min="7169" max="7415" width="11.42578125" style="2"/>
    <col min="7416" max="7416" width="15.7109375" style="2" customWidth="1"/>
    <col min="7417" max="7423" width="11.42578125" style="2"/>
    <col min="7424" max="7424" width="12.5703125" style="2" customWidth="1"/>
    <col min="7425" max="7671" width="11.42578125" style="2"/>
    <col min="7672" max="7672" width="15.7109375" style="2" customWidth="1"/>
    <col min="7673" max="7679" width="11.42578125" style="2"/>
    <col min="7680" max="7680" width="12.5703125" style="2" customWidth="1"/>
    <col min="7681" max="7927" width="11.42578125" style="2"/>
    <col min="7928" max="7928" width="15.7109375" style="2" customWidth="1"/>
    <col min="7929" max="7935" width="11.42578125" style="2"/>
    <col min="7936" max="7936" width="12.5703125" style="2" customWidth="1"/>
    <col min="7937" max="8183" width="11.42578125" style="2"/>
    <col min="8184" max="8184" width="15.7109375" style="2" customWidth="1"/>
    <col min="8185" max="8191" width="11.42578125" style="2"/>
    <col min="8192" max="8192" width="12.5703125" style="2" customWidth="1"/>
    <col min="8193" max="8439" width="11.42578125" style="2"/>
    <col min="8440" max="8440" width="15.7109375" style="2" customWidth="1"/>
    <col min="8441" max="8447" width="11.42578125" style="2"/>
    <col min="8448" max="8448" width="12.5703125" style="2" customWidth="1"/>
    <col min="8449" max="8695" width="11.42578125" style="2"/>
    <col min="8696" max="8696" width="15.7109375" style="2" customWidth="1"/>
    <col min="8697" max="8703" width="11.42578125" style="2"/>
    <col min="8704" max="8704" width="12.5703125" style="2" customWidth="1"/>
    <col min="8705" max="8951" width="11.42578125" style="2"/>
    <col min="8952" max="8952" width="15.7109375" style="2" customWidth="1"/>
    <col min="8953" max="8959" width="11.42578125" style="2"/>
    <col min="8960" max="8960" width="12.5703125" style="2" customWidth="1"/>
    <col min="8961" max="9207" width="11.42578125" style="2"/>
    <col min="9208" max="9208" width="15.7109375" style="2" customWidth="1"/>
    <col min="9209" max="9215" width="11.42578125" style="2"/>
    <col min="9216" max="9216" width="12.5703125" style="2" customWidth="1"/>
    <col min="9217" max="9463" width="11.42578125" style="2"/>
    <col min="9464" max="9464" width="15.7109375" style="2" customWidth="1"/>
    <col min="9465" max="9471" width="11.42578125" style="2"/>
    <col min="9472" max="9472" width="12.5703125" style="2" customWidth="1"/>
    <col min="9473" max="9719" width="11.42578125" style="2"/>
    <col min="9720" max="9720" width="15.7109375" style="2" customWidth="1"/>
    <col min="9721" max="9727" width="11.42578125" style="2"/>
    <col min="9728" max="9728" width="12.5703125" style="2" customWidth="1"/>
    <col min="9729" max="9975" width="11.42578125" style="2"/>
    <col min="9976" max="9976" width="15.7109375" style="2" customWidth="1"/>
    <col min="9977" max="9983" width="11.42578125" style="2"/>
    <col min="9984" max="9984" width="12.5703125" style="2" customWidth="1"/>
    <col min="9985" max="10231" width="11.42578125" style="2"/>
    <col min="10232" max="10232" width="15.7109375" style="2" customWidth="1"/>
    <col min="10233" max="10239" width="11.42578125" style="2"/>
    <col min="10240" max="10240" width="12.5703125" style="2" customWidth="1"/>
    <col min="10241" max="10487" width="11.42578125" style="2"/>
    <col min="10488" max="10488" width="15.7109375" style="2" customWidth="1"/>
    <col min="10489" max="10495" width="11.42578125" style="2"/>
    <col min="10496" max="10496" width="12.5703125" style="2" customWidth="1"/>
    <col min="10497" max="10743" width="11.42578125" style="2"/>
    <col min="10744" max="10744" width="15.7109375" style="2" customWidth="1"/>
    <col min="10745" max="10751" width="11.42578125" style="2"/>
    <col min="10752" max="10752" width="12.5703125" style="2" customWidth="1"/>
    <col min="10753" max="10999" width="11.42578125" style="2"/>
    <col min="11000" max="11000" width="15.7109375" style="2" customWidth="1"/>
    <col min="11001" max="11007" width="11.42578125" style="2"/>
    <col min="11008" max="11008" width="12.5703125" style="2" customWidth="1"/>
    <col min="11009" max="11255" width="11.42578125" style="2"/>
    <col min="11256" max="11256" width="15.7109375" style="2" customWidth="1"/>
    <col min="11257" max="11263" width="11.42578125" style="2"/>
    <col min="11264" max="11264" width="12.5703125" style="2" customWidth="1"/>
    <col min="11265" max="11511" width="11.42578125" style="2"/>
    <col min="11512" max="11512" width="15.7109375" style="2" customWidth="1"/>
    <col min="11513" max="11519" width="11.42578125" style="2"/>
    <col min="11520" max="11520" width="12.5703125" style="2" customWidth="1"/>
    <col min="11521" max="11767" width="11.42578125" style="2"/>
    <col min="11768" max="11768" width="15.7109375" style="2" customWidth="1"/>
    <col min="11769" max="11775" width="11.42578125" style="2"/>
    <col min="11776" max="11776" width="12.5703125" style="2" customWidth="1"/>
    <col min="11777" max="12023" width="11.42578125" style="2"/>
    <col min="12024" max="12024" width="15.7109375" style="2" customWidth="1"/>
    <col min="12025" max="12031" width="11.42578125" style="2"/>
    <col min="12032" max="12032" width="12.5703125" style="2" customWidth="1"/>
    <col min="12033" max="12279" width="11.42578125" style="2"/>
    <col min="12280" max="12280" width="15.7109375" style="2" customWidth="1"/>
    <col min="12281" max="12287" width="11.42578125" style="2"/>
    <col min="12288" max="12288" width="12.5703125" style="2" customWidth="1"/>
    <col min="12289" max="12535" width="11.42578125" style="2"/>
    <col min="12536" max="12536" width="15.7109375" style="2" customWidth="1"/>
    <col min="12537" max="12543" width="11.42578125" style="2"/>
    <col min="12544" max="12544" width="12.5703125" style="2" customWidth="1"/>
    <col min="12545" max="12791" width="11.42578125" style="2"/>
    <col min="12792" max="12792" width="15.7109375" style="2" customWidth="1"/>
    <col min="12793" max="12799" width="11.42578125" style="2"/>
    <col min="12800" max="12800" width="12.5703125" style="2" customWidth="1"/>
    <col min="12801" max="13047" width="11.42578125" style="2"/>
    <col min="13048" max="13048" width="15.7109375" style="2" customWidth="1"/>
    <col min="13049" max="13055" width="11.42578125" style="2"/>
    <col min="13056" max="13056" width="12.5703125" style="2" customWidth="1"/>
    <col min="13057" max="13303" width="11.42578125" style="2"/>
    <col min="13304" max="13304" width="15.7109375" style="2" customWidth="1"/>
    <col min="13305" max="13311" width="11.42578125" style="2"/>
    <col min="13312" max="13312" width="12.5703125" style="2" customWidth="1"/>
    <col min="13313" max="13559" width="11.42578125" style="2"/>
    <col min="13560" max="13560" width="15.7109375" style="2" customWidth="1"/>
    <col min="13561" max="13567" width="11.42578125" style="2"/>
    <col min="13568" max="13568" width="12.5703125" style="2" customWidth="1"/>
    <col min="13569" max="13815" width="11.42578125" style="2"/>
    <col min="13816" max="13816" width="15.7109375" style="2" customWidth="1"/>
    <col min="13817" max="13823" width="11.42578125" style="2"/>
    <col min="13824" max="13824" width="12.5703125" style="2" customWidth="1"/>
    <col min="13825" max="14071" width="11.42578125" style="2"/>
    <col min="14072" max="14072" width="15.7109375" style="2" customWidth="1"/>
    <col min="14073" max="14079" width="11.42578125" style="2"/>
    <col min="14080" max="14080" width="12.5703125" style="2" customWidth="1"/>
    <col min="14081" max="14327" width="11.42578125" style="2"/>
    <col min="14328" max="14328" width="15.7109375" style="2" customWidth="1"/>
    <col min="14329" max="14335" width="11.42578125" style="2"/>
    <col min="14336" max="14336" width="12.5703125" style="2" customWidth="1"/>
    <col min="14337" max="14583" width="11.42578125" style="2"/>
    <col min="14584" max="14584" width="15.7109375" style="2" customWidth="1"/>
    <col min="14585" max="14591" width="11.42578125" style="2"/>
    <col min="14592" max="14592" width="12.5703125" style="2" customWidth="1"/>
    <col min="14593" max="14839" width="11.42578125" style="2"/>
    <col min="14840" max="14840" width="15.7109375" style="2" customWidth="1"/>
    <col min="14841" max="14847" width="11.42578125" style="2"/>
    <col min="14848" max="14848" width="12.5703125" style="2" customWidth="1"/>
    <col min="14849" max="15095" width="11.42578125" style="2"/>
    <col min="15096" max="15096" width="15.7109375" style="2" customWidth="1"/>
    <col min="15097" max="15103" width="11.42578125" style="2"/>
    <col min="15104" max="15104" width="12.5703125" style="2" customWidth="1"/>
    <col min="15105" max="15351" width="11.42578125" style="2"/>
    <col min="15352" max="15352" width="15.7109375" style="2" customWidth="1"/>
    <col min="15353" max="15359" width="11.42578125" style="2"/>
    <col min="15360" max="15360" width="12.5703125" style="2" customWidth="1"/>
    <col min="15361" max="15607" width="11.42578125" style="2"/>
    <col min="15608" max="15608" width="15.7109375" style="2" customWidth="1"/>
    <col min="15609" max="15615" width="11.42578125" style="2"/>
    <col min="15616" max="15616" width="12.5703125" style="2" customWidth="1"/>
    <col min="15617" max="15863" width="11.42578125" style="2"/>
    <col min="15864" max="15864" width="15.7109375" style="2" customWidth="1"/>
    <col min="15865" max="15871" width="11.42578125" style="2"/>
    <col min="15872" max="15872" width="12.5703125" style="2" customWidth="1"/>
    <col min="15873" max="16119" width="11.42578125" style="2"/>
    <col min="16120" max="16120" width="15.7109375" style="2" customWidth="1"/>
    <col min="16121" max="16127" width="11.42578125" style="2"/>
    <col min="16128" max="16128" width="12.5703125" style="2" customWidth="1"/>
    <col min="16129" max="16384" width="11.42578125" style="2"/>
  </cols>
  <sheetData>
    <row r="23" spans="11:11" ht="15.75" x14ac:dyDescent="0.25">
      <c r="K23" s="62" t="s">
        <v>60</v>
      </c>
    </row>
    <row r="32" spans="11:11" ht="15.95" customHeight="1" x14ac:dyDescent="0.25"/>
    <row r="53" spans="2:7" ht="15" customHeight="1" x14ac:dyDescent="0.25"/>
    <row r="54" spans="2:7" ht="15" customHeight="1" x14ac:dyDescent="0.25"/>
    <row r="55" spans="2:7" ht="15" customHeight="1" x14ac:dyDescent="0.25"/>
    <row r="56" spans="2:7" ht="30" customHeight="1" x14ac:dyDescent="0.25">
      <c r="B56" s="12"/>
      <c r="C56" s="12"/>
      <c r="D56" s="12"/>
      <c r="E56" s="12"/>
      <c r="F56" s="12"/>
      <c r="G56" s="12"/>
    </row>
    <row r="59" spans="2:7" ht="33" customHeight="1" x14ac:dyDescent="0.25"/>
  </sheetData>
  <hyperlinks>
    <hyperlink ref="K23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55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46" min="1" max="17" man="1"/>
    <brk id="88" min="1" max="17" man="1"/>
  </rowBreaks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tabColor rgb="FF000099"/>
    <pageSetUpPr autoPageBreaks="0" fitToPage="1"/>
  </sheetPr>
  <dimension ref="B1:K82"/>
  <sheetViews>
    <sheetView showGridLines="0" showRowColHeaders="0" showOutlineSymbols="0" zoomScaleNormal="100" workbookViewId="0">
      <selection activeCell="K8" sqref="K8"/>
    </sheetView>
  </sheetViews>
  <sheetFormatPr baseColWidth="10" defaultRowHeight="12.75" x14ac:dyDescent="0.25"/>
  <cols>
    <col min="1" max="1" width="17.42578125" style="2" customWidth="1"/>
    <col min="2" max="7" width="12.140625" style="2" customWidth="1"/>
    <col min="8" max="8" width="15.28515625" style="2" customWidth="1"/>
    <col min="9" max="9" width="12.140625" style="2" customWidth="1"/>
    <col min="10" max="248" width="11.42578125" style="2"/>
    <col min="249" max="249" width="15.7109375" style="2" customWidth="1"/>
    <col min="250" max="504" width="11.42578125" style="2"/>
    <col min="505" max="505" width="15.7109375" style="2" customWidth="1"/>
    <col min="506" max="760" width="11.42578125" style="2"/>
    <col min="761" max="761" width="15.7109375" style="2" customWidth="1"/>
    <col min="762" max="1016" width="11.42578125" style="2"/>
    <col min="1017" max="1017" width="15.7109375" style="2" customWidth="1"/>
    <col min="1018" max="1272" width="11.42578125" style="2"/>
    <col min="1273" max="1273" width="15.7109375" style="2" customWidth="1"/>
    <col min="1274" max="1528" width="11.42578125" style="2"/>
    <col min="1529" max="1529" width="15.7109375" style="2" customWidth="1"/>
    <col min="1530" max="1784" width="11.42578125" style="2"/>
    <col min="1785" max="1785" width="15.7109375" style="2" customWidth="1"/>
    <col min="1786" max="2040" width="11.42578125" style="2"/>
    <col min="2041" max="2041" width="15.7109375" style="2" customWidth="1"/>
    <col min="2042" max="2296" width="11.42578125" style="2"/>
    <col min="2297" max="2297" width="15.7109375" style="2" customWidth="1"/>
    <col min="2298" max="2552" width="11.42578125" style="2"/>
    <col min="2553" max="2553" width="15.7109375" style="2" customWidth="1"/>
    <col min="2554" max="2808" width="11.42578125" style="2"/>
    <col min="2809" max="2809" width="15.7109375" style="2" customWidth="1"/>
    <col min="2810" max="3064" width="11.42578125" style="2"/>
    <col min="3065" max="3065" width="15.7109375" style="2" customWidth="1"/>
    <col min="3066" max="3320" width="11.42578125" style="2"/>
    <col min="3321" max="3321" width="15.7109375" style="2" customWidth="1"/>
    <col min="3322" max="3576" width="11.42578125" style="2"/>
    <col min="3577" max="3577" width="15.7109375" style="2" customWidth="1"/>
    <col min="3578" max="3832" width="11.42578125" style="2"/>
    <col min="3833" max="3833" width="15.7109375" style="2" customWidth="1"/>
    <col min="3834" max="4088" width="11.42578125" style="2"/>
    <col min="4089" max="4089" width="15.7109375" style="2" customWidth="1"/>
    <col min="4090" max="4344" width="11.42578125" style="2"/>
    <col min="4345" max="4345" width="15.7109375" style="2" customWidth="1"/>
    <col min="4346" max="4600" width="11.42578125" style="2"/>
    <col min="4601" max="4601" width="15.7109375" style="2" customWidth="1"/>
    <col min="4602" max="4856" width="11.42578125" style="2"/>
    <col min="4857" max="4857" width="15.7109375" style="2" customWidth="1"/>
    <col min="4858" max="5112" width="11.42578125" style="2"/>
    <col min="5113" max="5113" width="15.7109375" style="2" customWidth="1"/>
    <col min="5114" max="5368" width="11.42578125" style="2"/>
    <col min="5369" max="5369" width="15.7109375" style="2" customWidth="1"/>
    <col min="5370" max="5624" width="11.42578125" style="2"/>
    <col min="5625" max="5625" width="15.7109375" style="2" customWidth="1"/>
    <col min="5626" max="5880" width="11.42578125" style="2"/>
    <col min="5881" max="5881" width="15.7109375" style="2" customWidth="1"/>
    <col min="5882" max="6136" width="11.42578125" style="2"/>
    <col min="6137" max="6137" width="15.7109375" style="2" customWidth="1"/>
    <col min="6138" max="6392" width="11.42578125" style="2"/>
    <col min="6393" max="6393" width="15.7109375" style="2" customWidth="1"/>
    <col min="6394" max="6648" width="11.42578125" style="2"/>
    <col min="6649" max="6649" width="15.7109375" style="2" customWidth="1"/>
    <col min="6650" max="6904" width="11.42578125" style="2"/>
    <col min="6905" max="6905" width="15.7109375" style="2" customWidth="1"/>
    <col min="6906" max="7160" width="11.42578125" style="2"/>
    <col min="7161" max="7161" width="15.7109375" style="2" customWidth="1"/>
    <col min="7162" max="7416" width="11.42578125" style="2"/>
    <col min="7417" max="7417" width="15.7109375" style="2" customWidth="1"/>
    <col min="7418" max="7672" width="11.42578125" style="2"/>
    <col min="7673" max="7673" width="15.7109375" style="2" customWidth="1"/>
    <col min="7674" max="7928" width="11.42578125" style="2"/>
    <col min="7929" max="7929" width="15.7109375" style="2" customWidth="1"/>
    <col min="7930" max="8184" width="11.42578125" style="2"/>
    <col min="8185" max="8185" width="15.7109375" style="2" customWidth="1"/>
    <col min="8186" max="8440" width="11.42578125" style="2"/>
    <col min="8441" max="8441" width="15.7109375" style="2" customWidth="1"/>
    <col min="8442" max="8696" width="11.42578125" style="2"/>
    <col min="8697" max="8697" width="15.7109375" style="2" customWidth="1"/>
    <col min="8698" max="8952" width="11.42578125" style="2"/>
    <col min="8953" max="8953" width="15.7109375" style="2" customWidth="1"/>
    <col min="8954" max="9208" width="11.42578125" style="2"/>
    <col min="9209" max="9209" width="15.7109375" style="2" customWidth="1"/>
    <col min="9210" max="9464" width="11.42578125" style="2"/>
    <col min="9465" max="9465" width="15.7109375" style="2" customWidth="1"/>
    <col min="9466" max="9720" width="11.42578125" style="2"/>
    <col min="9721" max="9721" width="15.7109375" style="2" customWidth="1"/>
    <col min="9722" max="9976" width="11.42578125" style="2"/>
    <col min="9977" max="9977" width="15.7109375" style="2" customWidth="1"/>
    <col min="9978" max="10232" width="11.42578125" style="2"/>
    <col min="10233" max="10233" width="15.7109375" style="2" customWidth="1"/>
    <col min="10234" max="10488" width="11.42578125" style="2"/>
    <col min="10489" max="10489" width="15.7109375" style="2" customWidth="1"/>
    <col min="10490" max="10744" width="11.42578125" style="2"/>
    <col min="10745" max="10745" width="15.7109375" style="2" customWidth="1"/>
    <col min="10746" max="11000" width="11.42578125" style="2"/>
    <col min="11001" max="11001" width="15.7109375" style="2" customWidth="1"/>
    <col min="11002" max="11256" width="11.42578125" style="2"/>
    <col min="11257" max="11257" width="15.7109375" style="2" customWidth="1"/>
    <col min="11258" max="11512" width="11.42578125" style="2"/>
    <col min="11513" max="11513" width="15.7109375" style="2" customWidth="1"/>
    <col min="11514" max="11768" width="11.42578125" style="2"/>
    <col min="11769" max="11769" width="15.7109375" style="2" customWidth="1"/>
    <col min="11770" max="12024" width="11.42578125" style="2"/>
    <col min="12025" max="12025" width="15.7109375" style="2" customWidth="1"/>
    <col min="12026" max="12280" width="11.42578125" style="2"/>
    <col min="12281" max="12281" width="15.7109375" style="2" customWidth="1"/>
    <col min="12282" max="12536" width="11.42578125" style="2"/>
    <col min="12537" max="12537" width="15.7109375" style="2" customWidth="1"/>
    <col min="12538" max="12792" width="11.42578125" style="2"/>
    <col min="12793" max="12793" width="15.7109375" style="2" customWidth="1"/>
    <col min="12794" max="13048" width="11.42578125" style="2"/>
    <col min="13049" max="13049" width="15.7109375" style="2" customWidth="1"/>
    <col min="13050" max="13304" width="11.42578125" style="2"/>
    <col min="13305" max="13305" width="15.7109375" style="2" customWidth="1"/>
    <col min="13306" max="13560" width="11.42578125" style="2"/>
    <col min="13561" max="13561" width="15.7109375" style="2" customWidth="1"/>
    <col min="13562" max="13816" width="11.42578125" style="2"/>
    <col min="13817" max="13817" width="15.7109375" style="2" customWidth="1"/>
    <col min="13818" max="14072" width="11.42578125" style="2"/>
    <col min="14073" max="14073" width="15.7109375" style="2" customWidth="1"/>
    <col min="14074" max="14328" width="11.42578125" style="2"/>
    <col min="14329" max="14329" width="15.7109375" style="2" customWidth="1"/>
    <col min="14330" max="14584" width="11.42578125" style="2"/>
    <col min="14585" max="14585" width="15.7109375" style="2" customWidth="1"/>
    <col min="14586" max="14840" width="11.42578125" style="2"/>
    <col min="14841" max="14841" width="15.7109375" style="2" customWidth="1"/>
    <col min="14842" max="15096" width="11.42578125" style="2"/>
    <col min="15097" max="15097" width="15.7109375" style="2" customWidth="1"/>
    <col min="15098" max="15352" width="11.42578125" style="2"/>
    <col min="15353" max="15353" width="15.7109375" style="2" customWidth="1"/>
    <col min="15354" max="15608" width="11.42578125" style="2"/>
    <col min="15609" max="15609" width="15.7109375" style="2" customWidth="1"/>
    <col min="15610" max="15864" width="11.42578125" style="2"/>
    <col min="15865" max="15865" width="15.7109375" style="2" customWidth="1"/>
    <col min="15866" max="16120" width="11.42578125" style="2"/>
    <col min="16121" max="16121" width="15.7109375" style="2" customWidth="1"/>
    <col min="16122" max="16384" width="11.42578125" style="2"/>
  </cols>
  <sheetData>
    <row r="1" ht="15.75" customHeight="1" x14ac:dyDescent="0.25"/>
    <row r="2" ht="15.75" customHeight="1" x14ac:dyDescent="0.25"/>
    <row r="3" ht="15.75" customHeight="1" x14ac:dyDescent="0.25"/>
    <row r="4" ht="15.75" customHeight="1" x14ac:dyDescent="0.25"/>
    <row r="5" ht="15.75" customHeight="1" x14ac:dyDescent="0.25"/>
    <row r="6" ht="15.75" customHeight="1" x14ac:dyDescent="0.25"/>
    <row r="7" ht="15.75" customHeight="1" x14ac:dyDescent="0.25"/>
    <row r="8" ht="15.75" customHeight="1" x14ac:dyDescent="0.25"/>
    <row r="9" ht="15.75" customHeight="1" x14ac:dyDescent="0.25"/>
    <row r="10" ht="15.75" customHeight="1" x14ac:dyDescent="0.25"/>
    <row r="11" ht="15.75" customHeight="1" x14ac:dyDescent="0.25"/>
    <row r="12" ht="15.75" customHeight="1" x14ac:dyDescent="0.25"/>
    <row r="13" ht="15.75" customHeight="1" x14ac:dyDescent="0.25"/>
    <row r="14" ht="15.75" customHeight="1" x14ac:dyDescent="0.25"/>
    <row r="15" ht="15.75" customHeight="1" x14ac:dyDescent="0.25"/>
    <row r="16" ht="15.75" customHeight="1" x14ac:dyDescent="0.25"/>
    <row r="17" spans="11:11" ht="15.75" customHeight="1" x14ac:dyDescent="0.25"/>
    <row r="18" spans="11:11" ht="15.75" customHeight="1" x14ac:dyDescent="0.25"/>
    <row r="19" spans="11:11" ht="15.75" customHeight="1" x14ac:dyDescent="0.25"/>
    <row r="20" spans="11:11" ht="15.75" customHeight="1" x14ac:dyDescent="0.25"/>
    <row r="21" spans="11:11" ht="15.75" customHeight="1" x14ac:dyDescent="0.25"/>
    <row r="22" spans="11:11" ht="15.75" customHeight="1" x14ac:dyDescent="0.25"/>
    <row r="23" spans="11:11" ht="15.75" customHeight="1" x14ac:dyDescent="0.25"/>
    <row r="24" spans="11:11" ht="15.75" customHeight="1" x14ac:dyDescent="0.25"/>
    <row r="25" spans="11:11" ht="15.75" customHeight="1" x14ac:dyDescent="0.25"/>
    <row r="26" spans="11:11" ht="15.75" customHeight="1" x14ac:dyDescent="0.25"/>
    <row r="27" spans="11:11" ht="15.75" customHeight="1" x14ac:dyDescent="0.25"/>
    <row r="28" spans="11:11" ht="15.75" customHeight="1" x14ac:dyDescent="0.25"/>
    <row r="29" spans="11:11" ht="15.75" customHeight="1" x14ac:dyDescent="0.25"/>
    <row r="30" spans="11:11" ht="15.75" customHeight="1" x14ac:dyDescent="0.25"/>
    <row r="31" spans="11:11" ht="15.75" customHeight="1" x14ac:dyDescent="0.25">
      <c r="K31" s="62" t="s">
        <v>60</v>
      </c>
    </row>
    <row r="32" spans="11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spans="2:8" ht="15.75" customHeight="1" x14ac:dyDescent="0.25"/>
    <row r="50" spans="2:8" ht="15.75" customHeight="1" x14ac:dyDescent="0.25"/>
    <row r="51" spans="2:8" ht="15.75" customHeight="1" x14ac:dyDescent="0.25"/>
    <row r="52" spans="2:8" ht="15.75" customHeight="1" x14ac:dyDescent="0.25">
      <c r="B52" s="12"/>
      <c r="C52" s="12"/>
      <c r="D52" s="12"/>
      <c r="E52" s="12"/>
      <c r="F52" s="12"/>
      <c r="G52" s="12"/>
      <c r="H52" s="12"/>
    </row>
    <row r="53" spans="2:8" ht="15.75" customHeight="1" x14ac:dyDescent="0.25"/>
    <row r="54" spans="2:8" ht="15.75" customHeight="1" x14ac:dyDescent="0.25"/>
    <row r="55" spans="2:8" ht="15.75" customHeight="1" x14ac:dyDescent="0.25"/>
    <row r="56" spans="2:8" ht="15.75" customHeight="1" x14ac:dyDescent="0.25"/>
    <row r="57" spans="2:8" ht="15.75" customHeight="1" x14ac:dyDescent="0.25"/>
    <row r="58" spans="2:8" ht="15.75" customHeight="1" x14ac:dyDescent="0.25"/>
    <row r="59" spans="2:8" ht="15.75" customHeight="1" x14ac:dyDescent="0.25"/>
    <row r="60" spans="2:8" ht="15.75" customHeight="1" x14ac:dyDescent="0.25"/>
    <row r="61" spans="2:8" ht="15.75" customHeight="1" x14ac:dyDescent="0.25"/>
    <row r="62" spans="2:8" ht="15.75" customHeight="1" x14ac:dyDescent="0.25"/>
    <row r="63" spans="2:8" ht="15.75" customHeight="1" x14ac:dyDescent="0.25"/>
    <row r="64" spans="2:8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</sheetData>
  <hyperlinks>
    <hyperlink ref="K31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57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38" min="1" max="7" man="1"/>
    <brk id="75" min="1" max="7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>
    <tabColor rgb="FF000099"/>
    <pageSetUpPr fitToPage="1"/>
  </sheetPr>
  <dimension ref="B1:L29"/>
  <sheetViews>
    <sheetView showGridLines="0" showRowColHeaders="0" zoomScaleNormal="100" workbookViewId="0">
      <selection activeCell="B1" sqref="B1"/>
    </sheetView>
  </sheetViews>
  <sheetFormatPr baseColWidth="10" defaultRowHeight="12.75" x14ac:dyDescent="0.25"/>
  <cols>
    <col min="1" max="1" width="15.7109375" style="43" customWidth="1"/>
    <col min="2" max="2" width="21.7109375" style="43" customWidth="1"/>
    <col min="3" max="3" width="11.140625" style="43" customWidth="1"/>
    <col min="4" max="4" width="10.7109375" style="43" customWidth="1"/>
    <col min="5" max="5" width="11.140625" style="43" customWidth="1"/>
    <col min="6" max="8" width="10.7109375" style="43" customWidth="1"/>
    <col min="9" max="15" width="11.42578125" style="43"/>
    <col min="16" max="16" width="13.85546875" style="43" customWidth="1"/>
    <col min="17" max="257" width="11.42578125" style="43"/>
    <col min="258" max="258" width="26.85546875" style="43" bestFit="1" customWidth="1"/>
    <col min="259" max="263" width="11.7109375" style="43" customWidth="1"/>
    <col min="264" max="264" width="10.7109375" style="43" customWidth="1"/>
    <col min="265" max="271" width="11.42578125" style="43"/>
    <col min="272" max="272" width="13.85546875" style="43" customWidth="1"/>
    <col min="273" max="513" width="11.42578125" style="43"/>
    <col min="514" max="514" width="26.85546875" style="43" bestFit="1" customWidth="1"/>
    <col min="515" max="519" width="11.7109375" style="43" customWidth="1"/>
    <col min="520" max="520" width="10.7109375" style="43" customWidth="1"/>
    <col min="521" max="527" width="11.42578125" style="43"/>
    <col min="528" max="528" width="13.85546875" style="43" customWidth="1"/>
    <col min="529" max="769" width="11.42578125" style="43"/>
    <col min="770" max="770" width="26.85546875" style="43" bestFit="1" customWidth="1"/>
    <col min="771" max="775" width="11.7109375" style="43" customWidth="1"/>
    <col min="776" max="776" width="10.7109375" style="43" customWidth="1"/>
    <col min="777" max="783" width="11.42578125" style="43"/>
    <col min="784" max="784" width="13.85546875" style="43" customWidth="1"/>
    <col min="785" max="1025" width="11.42578125" style="43"/>
    <col min="1026" max="1026" width="26.85546875" style="43" bestFit="1" customWidth="1"/>
    <col min="1027" max="1031" width="11.7109375" style="43" customWidth="1"/>
    <col min="1032" max="1032" width="10.7109375" style="43" customWidth="1"/>
    <col min="1033" max="1039" width="11.42578125" style="43"/>
    <col min="1040" max="1040" width="13.85546875" style="43" customWidth="1"/>
    <col min="1041" max="1281" width="11.42578125" style="43"/>
    <col min="1282" max="1282" width="26.85546875" style="43" bestFit="1" customWidth="1"/>
    <col min="1283" max="1287" width="11.7109375" style="43" customWidth="1"/>
    <col min="1288" max="1288" width="10.7109375" style="43" customWidth="1"/>
    <col min="1289" max="1295" width="11.42578125" style="43"/>
    <col min="1296" max="1296" width="13.85546875" style="43" customWidth="1"/>
    <col min="1297" max="1537" width="11.42578125" style="43"/>
    <col min="1538" max="1538" width="26.85546875" style="43" bestFit="1" customWidth="1"/>
    <col min="1539" max="1543" width="11.7109375" style="43" customWidth="1"/>
    <col min="1544" max="1544" width="10.7109375" style="43" customWidth="1"/>
    <col min="1545" max="1551" width="11.42578125" style="43"/>
    <col min="1552" max="1552" width="13.85546875" style="43" customWidth="1"/>
    <col min="1553" max="1793" width="11.42578125" style="43"/>
    <col min="1794" max="1794" width="26.85546875" style="43" bestFit="1" customWidth="1"/>
    <col min="1795" max="1799" width="11.7109375" style="43" customWidth="1"/>
    <col min="1800" max="1800" width="10.7109375" style="43" customWidth="1"/>
    <col min="1801" max="1807" width="11.42578125" style="43"/>
    <col min="1808" max="1808" width="13.85546875" style="43" customWidth="1"/>
    <col min="1809" max="2049" width="11.42578125" style="43"/>
    <col min="2050" max="2050" width="26.85546875" style="43" bestFit="1" customWidth="1"/>
    <col min="2051" max="2055" width="11.7109375" style="43" customWidth="1"/>
    <col min="2056" max="2056" width="10.7109375" style="43" customWidth="1"/>
    <col min="2057" max="2063" width="11.42578125" style="43"/>
    <col min="2064" max="2064" width="13.85546875" style="43" customWidth="1"/>
    <col min="2065" max="2305" width="11.42578125" style="43"/>
    <col min="2306" max="2306" width="26.85546875" style="43" bestFit="1" customWidth="1"/>
    <col min="2307" max="2311" width="11.7109375" style="43" customWidth="1"/>
    <col min="2312" max="2312" width="10.7109375" style="43" customWidth="1"/>
    <col min="2313" max="2319" width="11.42578125" style="43"/>
    <col min="2320" max="2320" width="13.85546875" style="43" customWidth="1"/>
    <col min="2321" max="2561" width="11.42578125" style="43"/>
    <col min="2562" max="2562" width="26.85546875" style="43" bestFit="1" customWidth="1"/>
    <col min="2563" max="2567" width="11.7109375" style="43" customWidth="1"/>
    <col min="2568" max="2568" width="10.7109375" style="43" customWidth="1"/>
    <col min="2569" max="2575" width="11.42578125" style="43"/>
    <col min="2576" max="2576" width="13.85546875" style="43" customWidth="1"/>
    <col min="2577" max="2817" width="11.42578125" style="43"/>
    <col min="2818" max="2818" width="26.85546875" style="43" bestFit="1" customWidth="1"/>
    <col min="2819" max="2823" width="11.7109375" style="43" customWidth="1"/>
    <col min="2824" max="2824" width="10.7109375" style="43" customWidth="1"/>
    <col min="2825" max="2831" width="11.42578125" style="43"/>
    <col min="2832" max="2832" width="13.85546875" style="43" customWidth="1"/>
    <col min="2833" max="3073" width="11.42578125" style="43"/>
    <col min="3074" max="3074" width="26.85546875" style="43" bestFit="1" customWidth="1"/>
    <col min="3075" max="3079" width="11.7109375" style="43" customWidth="1"/>
    <col min="3080" max="3080" width="10.7109375" style="43" customWidth="1"/>
    <col min="3081" max="3087" width="11.42578125" style="43"/>
    <col min="3088" max="3088" width="13.85546875" style="43" customWidth="1"/>
    <col min="3089" max="3329" width="11.42578125" style="43"/>
    <col min="3330" max="3330" width="26.85546875" style="43" bestFit="1" customWidth="1"/>
    <col min="3331" max="3335" width="11.7109375" style="43" customWidth="1"/>
    <col min="3336" max="3336" width="10.7109375" style="43" customWidth="1"/>
    <col min="3337" max="3343" width="11.42578125" style="43"/>
    <col min="3344" max="3344" width="13.85546875" style="43" customWidth="1"/>
    <col min="3345" max="3585" width="11.42578125" style="43"/>
    <col min="3586" max="3586" width="26.85546875" style="43" bestFit="1" customWidth="1"/>
    <col min="3587" max="3591" width="11.7109375" style="43" customWidth="1"/>
    <col min="3592" max="3592" width="10.7109375" style="43" customWidth="1"/>
    <col min="3593" max="3599" width="11.42578125" style="43"/>
    <col min="3600" max="3600" width="13.85546875" style="43" customWidth="1"/>
    <col min="3601" max="3841" width="11.42578125" style="43"/>
    <col min="3842" max="3842" width="26.85546875" style="43" bestFit="1" customWidth="1"/>
    <col min="3843" max="3847" width="11.7109375" style="43" customWidth="1"/>
    <col min="3848" max="3848" width="10.7109375" style="43" customWidth="1"/>
    <col min="3849" max="3855" width="11.42578125" style="43"/>
    <col min="3856" max="3856" width="13.85546875" style="43" customWidth="1"/>
    <col min="3857" max="4097" width="11.42578125" style="43"/>
    <col min="4098" max="4098" width="26.85546875" style="43" bestFit="1" customWidth="1"/>
    <col min="4099" max="4103" width="11.7109375" style="43" customWidth="1"/>
    <col min="4104" max="4104" width="10.7109375" style="43" customWidth="1"/>
    <col min="4105" max="4111" width="11.42578125" style="43"/>
    <col min="4112" max="4112" width="13.85546875" style="43" customWidth="1"/>
    <col min="4113" max="4353" width="11.42578125" style="43"/>
    <col min="4354" max="4354" width="26.85546875" style="43" bestFit="1" customWidth="1"/>
    <col min="4355" max="4359" width="11.7109375" style="43" customWidth="1"/>
    <col min="4360" max="4360" width="10.7109375" style="43" customWidth="1"/>
    <col min="4361" max="4367" width="11.42578125" style="43"/>
    <col min="4368" max="4368" width="13.85546875" style="43" customWidth="1"/>
    <col min="4369" max="4609" width="11.42578125" style="43"/>
    <col min="4610" max="4610" width="26.85546875" style="43" bestFit="1" customWidth="1"/>
    <col min="4611" max="4615" width="11.7109375" style="43" customWidth="1"/>
    <col min="4616" max="4616" width="10.7109375" style="43" customWidth="1"/>
    <col min="4617" max="4623" width="11.42578125" style="43"/>
    <col min="4624" max="4624" width="13.85546875" style="43" customWidth="1"/>
    <col min="4625" max="4865" width="11.42578125" style="43"/>
    <col min="4866" max="4866" width="26.85546875" style="43" bestFit="1" customWidth="1"/>
    <col min="4867" max="4871" width="11.7109375" style="43" customWidth="1"/>
    <col min="4872" max="4872" width="10.7109375" style="43" customWidth="1"/>
    <col min="4873" max="4879" width="11.42578125" style="43"/>
    <col min="4880" max="4880" width="13.85546875" style="43" customWidth="1"/>
    <col min="4881" max="5121" width="11.42578125" style="43"/>
    <col min="5122" max="5122" width="26.85546875" style="43" bestFit="1" customWidth="1"/>
    <col min="5123" max="5127" width="11.7109375" style="43" customWidth="1"/>
    <col min="5128" max="5128" width="10.7109375" style="43" customWidth="1"/>
    <col min="5129" max="5135" width="11.42578125" style="43"/>
    <col min="5136" max="5136" width="13.85546875" style="43" customWidth="1"/>
    <col min="5137" max="5377" width="11.42578125" style="43"/>
    <col min="5378" max="5378" width="26.85546875" style="43" bestFit="1" customWidth="1"/>
    <col min="5379" max="5383" width="11.7109375" style="43" customWidth="1"/>
    <col min="5384" max="5384" width="10.7109375" style="43" customWidth="1"/>
    <col min="5385" max="5391" width="11.42578125" style="43"/>
    <col min="5392" max="5392" width="13.85546875" style="43" customWidth="1"/>
    <col min="5393" max="5633" width="11.42578125" style="43"/>
    <col min="5634" max="5634" width="26.85546875" style="43" bestFit="1" customWidth="1"/>
    <col min="5635" max="5639" width="11.7109375" style="43" customWidth="1"/>
    <col min="5640" max="5640" width="10.7109375" style="43" customWidth="1"/>
    <col min="5641" max="5647" width="11.42578125" style="43"/>
    <col min="5648" max="5648" width="13.85546875" style="43" customWidth="1"/>
    <col min="5649" max="5889" width="11.42578125" style="43"/>
    <col min="5890" max="5890" width="26.85546875" style="43" bestFit="1" customWidth="1"/>
    <col min="5891" max="5895" width="11.7109375" style="43" customWidth="1"/>
    <col min="5896" max="5896" width="10.7109375" style="43" customWidth="1"/>
    <col min="5897" max="5903" width="11.42578125" style="43"/>
    <col min="5904" max="5904" width="13.85546875" style="43" customWidth="1"/>
    <col min="5905" max="6145" width="11.42578125" style="43"/>
    <col min="6146" max="6146" width="26.85546875" style="43" bestFit="1" customWidth="1"/>
    <col min="6147" max="6151" width="11.7109375" style="43" customWidth="1"/>
    <col min="6152" max="6152" width="10.7109375" style="43" customWidth="1"/>
    <col min="6153" max="6159" width="11.42578125" style="43"/>
    <col min="6160" max="6160" width="13.85546875" style="43" customWidth="1"/>
    <col min="6161" max="6401" width="11.42578125" style="43"/>
    <col min="6402" max="6402" width="26.85546875" style="43" bestFit="1" customWidth="1"/>
    <col min="6403" max="6407" width="11.7109375" style="43" customWidth="1"/>
    <col min="6408" max="6408" width="10.7109375" style="43" customWidth="1"/>
    <col min="6409" max="6415" width="11.42578125" style="43"/>
    <col min="6416" max="6416" width="13.85546875" style="43" customWidth="1"/>
    <col min="6417" max="6657" width="11.42578125" style="43"/>
    <col min="6658" max="6658" width="26.85546875" style="43" bestFit="1" customWidth="1"/>
    <col min="6659" max="6663" width="11.7109375" style="43" customWidth="1"/>
    <col min="6664" max="6664" width="10.7109375" style="43" customWidth="1"/>
    <col min="6665" max="6671" width="11.42578125" style="43"/>
    <col min="6672" max="6672" width="13.85546875" style="43" customWidth="1"/>
    <col min="6673" max="6913" width="11.42578125" style="43"/>
    <col min="6914" max="6914" width="26.85546875" style="43" bestFit="1" customWidth="1"/>
    <col min="6915" max="6919" width="11.7109375" style="43" customWidth="1"/>
    <col min="6920" max="6920" width="10.7109375" style="43" customWidth="1"/>
    <col min="6921" max="6927" width="11.42578125" style="43"/>
    <col min="6928" max="6928" width="13.85546875" style="43" customWidth="1"/>
    <col min="6929" max="7169" width="11.42578125" style="43"/>
    <col min="7170" max="7170" width="26.85546875" style="43" bestFit="1" customWidth="1"/>
    <col min="7171" max="7175" width="11.7109375" style="43" customWidth="1"/>
    <col min="7176" max="7176" width="10.7109375" style="43" customWidth="1"/>
    <col min="7177" max="7183" width="11.42578125" style="43"/>
    <col min="7184" max="7184" width="13.85546875" style="43" customWidth="1"/>
    <col min="7185" max="7425" width="11.42578125" style="43"/>
    <col min="7426" max="7426" width="26.85546875" style="43" bestFit="1" customWidth="1"/>
    <col min="7427" max="7431" width="11.7109375" style="43" customWidth="1"/>
    <col min="7432" max="7432" width="10.7109375" style="43" customWidth="1"/>
    <col min="7433" max="7439" width="11.42578125" style="43"/>
    <col min="7440" max="7440" width="13.85546875" style="43" customWidth="1"/>
    <col min="7441" max="7681" width="11.42578125" style="43"/>
    <col min="7682" max="7682" width="26.85546875" style="43" bestFit="1" customWidth="1"/>
    <col min="7683" max="7687" width="11.7109375" style="43" customWidth="1"/>
    <col min="7688" max="7688" width="10.7109375" style="43" customWidth="1"/>
    <col min="7689" max="7695" width="11.42578125" style="43"/>
    <col min="7696" max="7696" width="13.85546875" style="43" customWidth="1"/>
    <col min="7697" max="7937" width="11.42578125" style="43"/>
    <col min="7938" max="7938" width="26.85546875" style="43" bestFit="1" customWidth="1"/>
    <col min="7939" max="7943" width="11.7109375" style="43" customWidth="1"/>
    <col min="7944" max="7944" width="10.7109375" style="43" customWidth="1"/>
    <col min="7945" max="7951" width="11.42578125" style="43"/>
    <col min="7952" max="7952" width="13.85546875" style="43" customWidth="1"/>
    <col min="7953" max="8193" width="11.42578125" style="43"/>
    <col min="8194" max="8194" width="26.85546875" style="43" bestFit="1" customWidth="1"/>
    <col min="8195" max="8199" width="11.7109375" style="43" customWidth="1"/>
    <col min="8200" max="8200" width="10.7109375" style="43" customWidth="1"/>
    <col min="8201" max="8207" width="11.42578125" style="43"/>
    <col min="8208" max="8208" width="13.85546875" style="43" customWidth="1"/>
    <col min="8209" max="8449" width="11.42578125" style="43"/>
    <col min="8450" max="8450" width="26.85546875" style="43" bestFit="1" customWidth="1"/>
    <col min="8451" max="8455" width="11.7109375" style="43" customWidth="1"/>
    <col min="8456" max="8456" width="10.7109375" style="43" customWidth="1"/>
    <col min="8457" max="8463" width="11.42578125" style="43"/>
    <col min="8464" max="8464" width="13.85546875" style="43" customWidth="1"/>
    <col min="8465" max="8705" width="11.42578125" style="43"/>
    <col min="8706" max="8706" width="26.85546875" style="43" bestFit="1" customWidth="1"/>
    <col min="8707" max="8711" width="11.7109375" style="43" customWidth="1"/>
    <col min="8712" max="8712" width="10.7109375" style="43" customWidth="1"/>
    <col min="8713" max="8719" width="11.42578125" style="43"/>
    <col min="8720" max="8720" width="13.85546875" style="43" customWidth="1"/>
    <col min="8721" max="8961" width="11.42578125" style="43"/>
    <col min="8962" max="8962" width="26.85546875" style="43" bestFit="1" customWidth="1"/>
    <col min="8963" max="8967" width="11.7109375" style="43" customWidth="1"/>
    <col min="8968" max="8968" width="10.7109375" style="43" customWidth="1"/>
    <col min="8969" max="8975" width="11.42578125" style="43"/>
    <col min="8976" max="8976" width="13.85546875" style="43" customWidth="1"/>
    <col min="8977" max="9217" width="11.42578125" style="43"/>
    <col min="9218" max="9218" width="26.85546875" style="43" bestFit="1" customWidth="1"/>
    <col min="9219" max="9223" width="11.7109375" style="43" customWidth="1"/>
    <col min="9224" max="9224" width="10.7109375" style="43" customWidth="1"/>
    <col min="9225" max="9231" width="11.42578125" style="43"/>
    <col min="9232" max="9232" width="13.85546875" style="43" customWidth="1"/>
    <col min="9233" max="9473" width="11.42578125" style="43"/>
    <col min="9474" max="9474" width="26.85546875" style="43" bestFit="1" customWidth="1"/>
    <col min="9475" max="9479" width="11.7109375" style="43" customWidth="1"/>
    <col min="9480" max="9480" width="10.7109375" style="43" customWidth="1"/>
    <col min="9481" max="9487" width="11.42578125" style="43"/>
    <col min="9488" max="9488" width="13.85546875" style="43" customWidth="1"/>
    <col min="9489" max="9729" width="11.42578125" style="43"/>
    <col min="9730" max="9730" width="26.85546875" style="43" bestFit="1" customWidth="1"/>
    <col min="9731" max="9735" width="11.7109375" style="43" customWidth="1"/>
    <col min="9736" max="9736" width="10.7109375" style="43" customWidth="1"/>
    <col min="9737" max="9743" width="11.42578125" style="43"/>
    <col min="9744" max="9744" width="13.85546875" style="43" customWidth="1"/>
    <col min="9745" max="9985" width="11.42578125" style="43"/>
    <col min="9986" max="9986" width="26.85546875" style="43" bestFit="1" customWidth="1"/>
    <col min="9987" max="9991" width="11.7109375" style="43" customWidth="1"/>
    <col min="9992" max="9992" width="10.7109375" style="43" customWidth="1"/>
    <col min="9993" max="9999" width="11.42578125" style="43"/>
    <col min="10000" max="10000" width="13.85546875" style="43" customWidth="1"/>
    <col min="10001" max="10241" width="11.42578125" style="43"/>
    <col min="10242" max="10242" width="26.85546875" style="43" bestFit="1" customWidth="1"/>
    <col min="10243" max="10247" width="11.7109375" style="43" customWidth="1"/>
    <col min="10248" max="10248" width="10.7109375" style="43" customWidth="1"/>
    <col min="10249" max="10255" width="11.42578125" style="43"/>
    <col min="10256" max="10256" width="13.85546875" style="43" customWidth="1"/>
    <col min="10257" max="10497" width="11.42578125" style="43"/>
    <col min="10498" max="10498" width="26.85546875" style="43" bestFit="1" customWidth="1"/>
    <col min="10499" max="10503" width="11.7109375" style="43" customWidth="1"/>
    <col min="10504" max="10504" width="10.7109375" style="43" customWidth="1"/>
    <col min="10505" max="10511" width="11.42578125" style="43"/>
    <col min="10512" max="10512" width="13.85546875" style="43" customWidth="1"/>
    <col min="10513" max="10753" width="11.42578125" style="43"/>
    <col min="10754" max="10754" width="26.85546875" style="43" bestFit="1" customWidth="1"/>
    <col min="10755" max="10759" width="11.7109375" style="43" customWidth="1"/>
    <col min="10760" max="10760" width="10.7109375" style="43" customWidth="1"/>
    <col min="10761" max="10767" width="11.42578125" style="43"/>
    <col min="10768" max="10768" width="13.85546875" style="43" customWidth="1"/>
    <col min="10769" max="11009" width="11.42578125" style="43"/>
    <col min="11010" max="11010" width="26.85546875" style="43" bestFit="1" customWidth="1"/>
    <col min="11011" max="11015" width="11.7109375" style="43" customWidth="1"/>
    <col min="11016" max="11016" width="10.7109375" style="43" customWidth="1"/>
    <col min="11017" max="11023" width="11.42578125" style="43"/>
    <col min="11024" max="11024" width="13.85546875" style="43" customWidth="1"/>
    <col min="11025" max="11265" width="11.42578125" style="43"/>
    <col min="11266" max="11266" width="26.85546875" style="43" bestFit="1" customWidth="1"/>
    <col min="11267" max="11271" width="11.7109375" style="43" customWidth="1"/>
    <col min="11272" max="11272" width="10.7109375" style="43" customWidth="1"/>
    <col min="11273" max="11279" width="11.42578125" style="43"/>
    <col min="11280" max="11280" width="13.85546875" style="43" customWidth="1"/>
    <col min="11281" max="11521" width="11.42578125" style="43"/>
    <col min="11522" max="11522" width="26.85546875" style="43" bestFit="1" customWidth="1"/>
    <col min="11523" max="11527" width="11.7109375" style="43" customWidth="1"/>
    <col min="11528" max="11528" width="10.7109375" style="43" customWidth="1"/>
    <col min="11529" max="11535" width="11.42578125" style="43"/>
    <col min="11536" max="11536" width="13.85546875" style="43" customWidth="1"/>
    <col min="11537" max="11777" width="11.42578125" style="43"/>
    <col min="11778" max="11778" width="26.85546875" style="43" bestFit="1" customWidth="1"/>
    <col min="11779" max="11783" width="11.7109375" style="43" customWidth="1"/>
    <col min="11784" max="11784" width="10.7109375" style="43" customWidth="1"/>
    <col min="11785" max="11791" width="11.42578125" style="43"/>
    <col min="11792" max="11792" width="13.85546875" style="43" customWidth="1"/>
    <col min="11793" max="12033" width="11.42578125" style="43"/>
    <col min="12034" max="12034" width="26.85546875" style="43" bestFit="1" customWidth="1"/>
    <col min="12035" max="12039" width="11.7109375" style="43" customWidth="1"/>
    <col min="12040" max="12040" width="10.7109375" style="43" customWidth="1"/>
    <col min="12041" max="12047" width="11.42578125" style="43"/>
    <col min="12048" max="12048" width="13.85546875" style="43" customWidth="1"/>
    <col min="12049" max="12289" width="11.42578125" style="43"/>
    <col min="12290" max="12290" width="26.85546875" style="43" bestFit="1" customWidth="1"/>
    <col min="12291" max="12295" width="11.7109375" style="43" customWidth="1"/>
    <col min="12296" max="12296" width="10.7109375" style="43" customWidth="1"/>
    <col min="12297" max="12303" width="11.42578125" style="43"/>
    <col min="12304" max="12304" width="13.85546875" style="43" customWidth="1"/>
    <col min="12305" max="12545" width="11.42578125" style="43"/>
    <col min="12546" max="12546" width="26.85546875" style="43" bestFit="1" customWidth="1"/>
    <col min="12547" max="12551" width="11.7109375" style="43" customWidth="1"/>
    <col min="12552" max="12552" width="10.7109375" style="43" customWidth="1"/>
    <col min="12553" max="12559" width="11.42578125" style="43"/>
    <col min="12560" max="12560" width="13.85546875" style="43" customWidth="1"/>
    <col min="12561" max="12801" width="11.42578125" style="43"/>
    <col min="12802" max="12802" width="26.85546875" style="43" bestFit="1" customWidth="1"/>
    <col min="12803" max="12807" width="11.7109375" style="43" customWidth="1"/>
    <col min="12808" max="12808" width="10.7109375" style="43" customWidth="1"/>
    <col min="12809" max="12815" width="11.42578125" style="43"/>
    <col min="12816" max="12816" width="13.85546875" style="43" customWidth="1"/>
    <col min="12817" max="13057" width="11.42578125" style="43"/>
    <col min="13058" max="13058" width="26.85546875" style="43" bestFit="1" customWidth="1"/>
    <col min="13059" max="13063" width="11.7109375" style="43" customWidth="1"/>
    <col min="13064" max="13064" width="10.7109375" style="43" customWidth="1"/>
    <col min="13065" max="13071" width="11.42578125" style="43"/>
    <col min="13072" max="13072" width="13.85546875" style="43" customWidth="1"/>
    <col min="13073" max="13313" width="11.42578125" style="43"/>
    <col min="13314" max="13314" width="26.85546875" style="43" bestFit="1" customWidth="1"/>
    <col min="13315" max="13319" width="11.7109375" style="43" customWidth="1"/>
    <col min="13320" max="13320" width="10.7109375" style="43" customWidth="1"/>
    <col min="13321" max="13327" width="11.42578125" style="43"/>
    <col min="13328" max="13328" width="13.85546875" style="43" customWidth="1"/>
    <col min="13329" max="13569" width="11.42578125" style="43"/>
    <col min="13570" max="13570" width="26.85546875" style="43" bestFit="1" customWidth="1"/>
    <col min="13571" max="13575" width="11.7109375" style="43" customWidth="1"/>
    <col min="13576" max="13576" width="10.7109375" style="43" customWidth="1"/>
    <col min="13577" max="13583" width="11.42578125" style="43"/>
    <col min="13584" max="13584" width="13.85546875" style="43" customWidth="1"/>
    <col min="13585" max="13825" width="11.42578125" style="43"/>
    <col min="13826" max="13826" width="26.85546875" style="43" bestFit="1" customWidth="1"/>
    <col min="13827" max="13831" width="11.7109375" style="43" customWidth="1"/>
    <col min="13832" max="13832" width="10.7109375" style="43" customWidth="1"/>
    <col min="13833" max="13839" width="11.42578125" style="43"/>
    <col min="13840" max="13840" width="13.85546875" style="43" customWidth="1"/>
    <col min="13841" max="14081" width="11.42578125" style="43"/>
    <col min="14082" max="14082" width="26.85546875" style="43" bestFit="1" customWidth="1"/>
    <col min="14083" max="14087" width="11.7109375" style="43" customWidth="1"/>
    <col min="14088" max="14088" width="10.7109375" style="43" customWidth="1"/>
    <col min="14089" max="14095" width="11.42578125" style="43"/>
    <col min="14096" max="14096" width="13.85546875" style="43" customWidth="1"/>
    <col min="14097" max="14337" width="11.42578125" style="43"/>
    <col min="14338" max="14338" width="26.85546875" style="43" bestFit="1" customWidth="1"/>
    <col min="14339" max="14343" width="11.7109375" style="43" customWidth="1"/>
    <col min="14344" max="14344" width="10.7109375" style="43" customWidth="1"/>
    <col min="14345" max="14351" width="11.42578125" style="43"/>
    <col min="14352" max="14352" width="13.85546875" style="43" customWidth="1"/>
    <col min="14353" max="14593" width="11.42578125" style="43"/>
    <col min="14594" max="14594" width="26.85546875" style="43" bestFit="1" customWidth="1"/>
    <col min="14595" max="14599" width="11.7109375" style="43" customWidth="1"/>
    <col min="14600" max="14600" width="10.7109375" style="43" customWidth="1"/>
    <col min="14601" max="14607" width="11.42578125" style="43"/>
    <col min="14608" max="14608" width="13.85546875" style="43" customWidth="1"/>
    <col min="14609" max="14849" width="11.42578125" style="43"/>
    <col min="14850" max="14850" width="26.85546875" style="43" bestFit="1" customWidth="1"/>
    <col min="14851" max="14855" width="11.7109375" style="43" customWidth="1"/>
    <col min="14856" max="14856" width="10.7109375" style="43" customWidth="1"/>
    <col min="14857" max="14863" width="11.42578125" style="43"/>
    <col min="14864" max="14864" width="13.85546875" style="43" customWidth="1"/>
    <col min="14865" max="15105" width="11.42578125" style="43"/>
    <col min="15106" max="15106" width="26.85546875" style="43" bestFit="1" customWidth="1"/>
    <col min="15107" max="15111" width="11.7109375" style="43" customWidth="1"/>
    <col min="15112" max="15112" width="10.7109375" style="43" customWidth="1"/>
    <col min="15113" max="15119" width="11.42578125" style="43"/>
    <col min="15120" max="15120" width="13.85546875" style="43" customWidth="1"/>
    <col min="15121" max="15361" width="11.42578125" style="43"/>
    <col min="15362" max="15362" width="26.85546875" style="43" bestFit="1" customWidth="1"/>
    <col min="15363" max="15367" width="11.7109375" style="43" customWidth="1"/>
    <col min="15368" max="15368" width="10.7109375" style="43" customWidth="1"/>
    <col min="15369" max="15375" width="11.42578125" style="43"/>
    <col min="15376" max="15376" width="13.85546875" style="43" customWidth="1"/>
    <col min="15377" max="15617" width="11.42578125" style="43"/>
    <col min="15618" max="15618" width="26.85546875" style="43" bestFit="1" customWidth="1"/>
    <col min="15619" max="15623" width="11.7109375" style="43" customWidth="1"/>
    <col min="15624" max="15624" width="10.7109375" style="43" customWidth="1"/>
    <col min="15625" max="15631" width="11.42578125" style="43"/>
    <col min="15632" max="15632" width="13.85546875" style="43" customWidth="1"/>
    <col min="15633" max="15873" width="11.42578125" style="43"/>
    <col min="15874" max="15874" width="26.85546875" style="43" bestFit="1" customWidth="1"/>
    <col min="15875" max="15879" width="11.7109375" style="43" customWidth="1"/>
    <col min="15880" max="15880" width="10.7109375" style="43" customWidth="1"/>
    <col min="15881" max="15887" width="11.42578125" style="43"/>
    <col min="15888" max="15888" width="13.85546875" style="43" customWidth="1"/>
    <col min="15889" max="16129" width="11.42578125" style="43"/>
    <col min="16130" max="16130" width="26.85546875" style="43" bestFit="1" customWidth="1"/>
    <col min="16131" max="16135" width="11.7109375" style="43" customWidth="1"/>
    <col min="16136" max="16136" width="10.7109375" style="43" customWidth="1"/>
    <col min="16137" max="16143" width="11.42578125" style="43"/>
    <col min="16144" max="16144" width="13.85546875" style="43" customWidth="1"/>
    <col min="16145" max="16384" width="11.42578125" style="43"/>
  </cols>
  <sheetData>
    <row r="1" spans="2:7" ht="15" customHeight="1" x14ac:dyDescent="0.25"/>
    <row r="2" spans="2:7" ht="15" customHeight="1" x14ac:dyDescent="0.25"/>
    <row r="3" spans="2:7" ht="15" customHeight="1" x14ac:dyDescent="0.25"/>
    <row r="4" spans="2:7" ht="15" customHeight="1" x14ac:dyDescent="0.25"/>
    <row r="5" spans="2:7" ht="26.25" customHeight="1" x14ac:dyDescent="0.25">
      <c r="B5" s="44" t="s">
        <v>47</v>
      </c>
      <c r="C5" s="44"/>
      <c r="D5" s="44"/>
      <c r="E5" s="44"/>
      <c r="F5" s="44"/>
      <c r="G5" s="44"/>
    </row>
    <row r="6" spans="2:7" ht="42" customHeight="1" x14ac:dyDescent="0.25">
      <c r="B6" s="45" t="s">
        <v>48</v>
      </c>
      <c r="C6" s="46" t="str">
        <f>actualizaciones!A3</f>
        <v>enero 2013</v>
      </c>
      <c r="D6" s="47" t="s">
        <v>49</v>
      </c>
      <c r="E6" s="46" t="str">
        <f>actualizaciones!A2</f>
        <v>enero 2014</v>
      </c>
      <c r="F6" s="47" t="s">
        <v>49</v>
      </c>
      <c r="G6" s="48" t="s">
        <v>50</v>
      </c>
    </row>
    <row r="7" spans="2:7" ht="15" customHeight="1" x14ac:dyDescent="0.25">
      <c r="B7" s="49" t="s">
        <v>51</v>
      </c>
      <c r="C7" s="50"/>
      <c r="D7" s="50"/>
      <c r="E7" s="50"/>
      <c r="F7" s="50"/>
      <c r="G7" s="50"/>
    </row>
    <row r="8" spans="2:7" ht="15" customHeight="1" x14ac:dyDescent="0.25">
      <c r="B8" s="51" t="s">
        <v>52</v>
      </c>
      <c r="C8" s="52">
        <v>387955</v>
      </c>
      <c r="D8" s="53">
        <f>C8/C8</f>
        <v>1</v>
      </c>
      <c r="E8" s="52">
        <v>405261</v>
      </c>
      <c r="F8" s="53">
        <f>E8/E8</f>
        <v>1</v>
      </c>
      <c r="G8" s="53">
        <f>(E8-C8)/C8</f>
        <v>4.4608266422652108E-2</v>
      </c>
    </row>
    <row r="9" spans="2:7" ht="15" customHeight="1" x14ac:dyDescent="0.25">
      <c r="B9" s="51" t="s">
        <v>53</v>
      </c>
      <c r="C9" s="52">
        <v>250937</v>
      </c>
      <c r="D9" s="53">
        <f>C9/C8</f>
        <v>0.64681986312845563</v>
      </c>
      <c r="E9" s="52">
        <v>263040</v>
      </c>
      <c r="F9" s="53">
        <f>E9/E8</f>
        <v>0.64906319631052578</v>
      </c>
      <c r="G9" s="53">
        <f>(E9-C9)/C9</f>
        <v>4.8231229352387252E-2</v>
      </c>
    </row>
    <row r="10" spans="2:7" ht="15" customHeight="1" x14ac:dyDescent="0.2">
      <c r="B10" s="54" t="s">
        <v>54</v>
      </c>
      <c r="C10" s="52">
        <v>137018</v>
      </c>
      <c r="D10" s="53">
        <f>C10/C8</f>
        <v>0.35318013687154437</v>
      </c>
      <c r="E10" s="52">
        <v>142221</v>
      </c>
      <c r="F10" s="53">
        <f>E10/E8</f>
        <v>0.35093680368947416</v>
      </c>
      <c r="G10" s="53">
        <f>(E10-C10)/C10</f>
        <v>3.7973113021646791E-2</v>
      </c>
    </row>
    <row r="11" spans="2:7" ht="15" customHeight="1" x14ac:dyDescent="0.25">
      <c r="B11" s="49" t="s">
        <v>55</v>
      </c>
      <c r="C11" s="50"/>
      <c r="D11" s="50"/>
      <c r="E11" s="50"/>
      <c r="F11" s="50"/>
      <c r="G11" s="50"/>
    </row>
    <row r="12" spans="2:7" ht="15" customHeight="1" x14ac:dyDescent="0.25">
      <c r="B12" s="55" t="s">
        <v>52</v>
      </c>
      <c r="C12" s="56">
        <v>134920</v>
      </c>
      <c r="D12" s="57">
        <f>C12/C12</f>
        <v>1</v>
      </c>
      <c r="E12" s="56">
        <v>141718</v>
      </c>
      <c r="F12" s="57">
        <f>E12/E12</f>
        <v>1</v>
      </c>
      <c r="G12" s="58">
        <f>(E12-C12)/C12</f>
        <v>5.0385413578416839E-2</v>
      </c>
    </row>
    <row r="13" spans="2:7" ht="15" customHeight="1" x14ac:dyDescent="0.25">
      <c r="B13" s="55" t="s">
        <v>53</v>
      </c>
      <c r="C13" s="56">
        <v>92453</v>
      </c>
      <c r="D13" s="57">
        <f>C13/C12</f>
        <v>0.68524310702638602</v>
      </c>
      <c r="E13" s="56">
        <v>99284</v>
      </c>
      <c r="F13" s="57">
        <f>E13/E12</f>
        <v>0.70057438010697304</v>
      </c>
      <c r="G13" s="58">
        <f>(E13-C13)/C13</f>
        <v>7.3886190821282172E-2</v>
      </c>
    </row>
    <row r="14" spans="2:7" ht="15" customHeight="1" x14ac:dyDescent="0.25">
      <c r="B14" s="55" t="s">
        <v>54</v>
      </c>
      <c r="C14" s="56">
        <v>42467</v>
      </c>
      <c r="D14" s="57">
        <f>C14/C12</f>
        <v>0.31475689297361398</v>
      </c>
      <c r="E14" s="56">
        <v>42434</v>
      </c>
      <c r="F14" s="57">
        <f>E14/E12</f>
        <v>0.29942561989302702</v>
      </c>
      <c r="G14" s="58">
        <f>(E14-C14)/C14</f>
        <v>-7.770739633126899E-4</v>
      </c>
    </row>
    <row r="15" spans="2:7" ht="15" customHeight="1" x14ac:dyDescent="0.2">
      <c r="B15" s="34" t="s">
        <v>56</v>
      </c>
      <c r="C15" s="35"/>
      <c r="D15" s="36"/>
      <c r="E15" s="35"/>
      <c r="F15" s="36"/>
      <c r="G15" s="35"/>
    </row>
    <row r="16" spans="2:7" ht="15" customHeight="1" x14ac:dyDescent="0.25">
      <c r="B16" s="55" t="s">
        <v>52</v>
      </c>
      <c r="C16" s="56">
        <v>108777</v>
      </c>
      <c r="D16" s="57">
        <f>C16/C16</f>
        <v>1</v>
      </c>
      <c r="E16" s="56">
        <v>112258</v>
      </c>
      <c r="F16" s="57">
        <f>E16/E16</f>
        <v>1</v>
      </c>
      <c r="G16" s="58">
        <f>(E16-C16)/C16</f>
        <v>3.2001250264302193E-2</v>
      </c>
    </row>
    <row r="17" spans="2:12" ht="15" customHeight="1" x14ac:dyDescent="0.25">
      <c r="B17" s="55" t="s">
        <v>53</v>
      </c>
      <c r="C17" s="56">
        <v>53538</v>
      </c>
      <c r="D17" s="57">
        <f>C17/C16</f>
        <v>0.49218125155133896</v>
      </c>
      <c r="E17" s="56">
        <v>54322</v>
      </c>
      <c r="F17" s="57">
        <f>E17/E16</f>
        <v>0.48390315166847797</v>
      </c>
      <c r="G17" s="58">
        <f>(E17-C17)/C17</f>
        <v>1.4643804400612649E-2</v>
      </c>
    </row>
    <row r="18" spans="2:12" ht="15" customHeight="1" x14ac:dyDescent="0.25">
      <c r="B18" s="55" t="s">
        <v>54</v>
      </c>
      <c r="C18" s="56">
        <v>55239</v>
      </c>
      <c r="D18" s="57">
        <f>C18/C16</f>
        <v>0.50781874844866104</v>
      </c>
      <c r="E18" s="56">
        <v>57936</v>
      </c>
      <c r="F18" s="57">
        <f>E18/E16</f>
        <v>0.51609684833152203</v>
      </c>
      <c r="G18" s="58">
        <f>(E18-C18)/C18</f>
        <v>4.8824200293271058E-2</v>
      </c>
    </row>
    <row r="19" spans="2:12" ht="15" customHeight="1" x14ac:dyDescent="0.25">
      <c r="B19" s="49" t="s">
        <v>57</v>
      </c>
      <c r="C19" s="50"/>
      <c r="D19" s="50"/>
      <c r="E19" s="50"/>
      <c r="F19" s="50"/>
      <c r="G19" s="50"/>
    </row>
    <row r="20" spans="2:12" ht="15" customHeight="1" x14ac:dyDescent="0.25">
      <c r="B20" s="55" t="s">
        <v>52</v>
      </c>
      <c r="C20" s="56">
        <v>55856</v>
      </c>
      <c r="D20" s="57">
        <f>C20/C20</f>
        <v>1</v>
      </c>
      <c r="E20" s="56">
        <v>57174</v>
      </c>
      <c r="F20" s="57">
        <f>E20/E20</f>
        <v>1</v>
      </c>
      <c r="G20" s="58">
        <f>(E20-C20)/C20</f>
        <v>2.3596390718991694E-2</v>
      </c>
    </row>
    <row r="21" spans="2:12" ht="15" customHeight="1" x14ac:dyDescent="0.25">
      <c r="B21" s="55" t="s">
        <v>53</v>
      </c>
      <c r="C21" s="56">
        <v>41415</v>
      </c>
      <c r="D21" s="57">
        <f>C21/C20</f>
        <v>0.74146018332855912</v>
      </c>
      <c r="E21" s="56">
        <v>43791</v>
      </c>
      <c r="F21" s="57">
        <f>E21/E20</f>
        <v>0.76592507083639416</v>
      </c>
      <c r="G21" s="58">
        <f>(E21-C21)/C21</f>
        <v>5.7370517928286853E-2</v>
      </c>
    </row>
    <row r="22" spans="2:12" ht="15" customHeight="1" x14ac:dyDescent="0.2">
      <c r="B22" s="59" t="s">
        <v>54</v>
      </c>
      <c r="C22" s="56">
        <v>14441</v>
      </c>
      <c r="D22" s="57">
        <f>C22/C20</f>
        <v>0.25853981667144083</v>
      </c>
      <c r="E22" s="56">
        <v>13383</v>
      </c>
      <c r="F22" s="57">
        <f>E22/E20</f>
        <v>0.23407492916360584</v>
      </c>
      <c r="G22" s="58">
        <f>(E22-C22)/C22</f>
        <v>-7.3263624402742186E-2</v>
      </c>
    </row>
    <row r="23" spans="2:12" ht="15" customHeight="1" x14ac:dyDescent="0.25">
      <c r="B23" s="49" t="s">
        <v>58</v>
      </c>
      <c r="C23" s="50"/>
      <c r="D23" s="50"/>
      <c r="E23" s="50"/>
      <c r="F23" s="50"/>
      <c r="G23" s="50"/>
    </row>
    <row r="24" spans="2:12" ht="15" customHeight="1" x14ac:dyDescent="0.25">
      <c r="B24" s="55" t="s">
        <v>52</v>
      </c>
      <c r="C24" s="56">
        <v>16642</v>
      </c>
      <c r="D24" s="57">
        <f>C24/C24</f>
        <v>1</v>
      </c>
      <c r="E24" s="56">
        <v>18664</v>
      </c>
      <c r="F24" s="57">
        <f>E24/E24</f>
        <v>1</v>
      </c>
      <c r="G24" s="58">
        <f>(E24-C24)/C24</f>
        <v>0.12149981973320514</v>
      </c>
    </row>
    <row r="25" spans="2:12" ht="15" customHeight="1" x14ac:dyDescent="0.25">
      <c r="B25" s="55" t="s">
        <v>53</v>
      </c>
      <c r="C25" s="56">
        <v>16642</v>
      </c>
      <c r="D25" s="57">
        <f>C25/C24</f>
        <v>1</v>
      </c>
      <c r="E25" s="56">
        <v>18664</v>
      </c>
      <c r="F25" s="57">
        <f>E25/E24</f>
        <v>1</v>
      </c>
      <c r="G25" s="58">
        <f>(E25-C25)/C25</f>
        <v>0.12149981973320514</v>
      </c>
    </row>
    <row r="26" spans="2:12" ht="15" customHeight="1" x14ac:dyDescent="0.2">
      <c r="B26" s="59" t="s">
        <v>54</v>
      </c>
      <c r="C26" s="56">
        <v>0</v>
      </c>
      <c r="D26" s="57">
        <f>C26/C24</f>
        <v>0</v>
      </c>
      <c r="E26" s="56">
        <v>0</v>
      </c>
      <c r="F26" s="57">
        <f>E26/E24</f>
        <v>0</v>
      </c>
      <c r="G26" s="58" t="str">
        <f>IFERROR((E26-C26)/C26,"-")</f>
        <v>-</v>
      </c>
    </row>
    <row r="27" spans="2:12" ht="15" customHeight="1" x14ac:dyDescent="0.25">
      <c r="B27" s="60" t="s">
        <v>59</v>
      </c>
      <c r="C27" s="60"/>
      <c r="D27" s="60"/>
      <c r="E27" s="60"/>
      <c r="F27" s="60"/>
      <c r="G27" s="60"/>
    </row>
    <row r="28" spans="2:12" ht="15" customHeight="1" x14ac:dyDescent="0.25"/>
    <row r="29" spans="2:12" ht="30" customHeight="1" x14ac:dyDescent="0.25">
      <c r="B29" s="61"/>
      <c r="C29" s="61"/>
      <c r="D29" s="61"/>
      <c r="E29" s="61"/>
      <c r="F29" s="61"/>
      <c r="G29" s="62" t="s">
        <v>45</v>
      </c>
      <c r="H29" s="61"/>
      <c r="I29" s="61"/>
      <c r="J29" s="61"/>
      <c r="K29" s="61"/>
      <c r="L29" s="61"/>
    </row>
  </sheetData>
  <mergeCells count="2">
    <mergeCell ref="B5:G5"/>
    <mergeCell ref="B27:G27"/>
  </mergeCells>
  <hyperlinks>
    <hyperlink ref="G29" location="'Gráfica alojados municipio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rgb="FF000099"/>
    <pageSetUpPr autoPageBreaks="0" fitToPage="1"/>
  </sheetPr>
  <dimension ref="B1:Z61"/>
  <sheetViews>
    <sheetView showGridLines="0" showRowColHeaders="0" showOutlineSymbols="0" zoomScaleNormal="100" workbookViewId="0">
      <selection activeCell="B1" sqref="B1"/>
    </sheetView>
  </sheetViews>
  <sheetFormatPr baseColWidth="10" defaultColWidth="16.5703125" defaultRowHeight="12.75" x14ac:dyDescent="0.25"/>
  <cols>
    <col min="1" max="1" width="15.7109375" style="197" customWidth="1"/>
    <col min="2" max="2" width="21.7109375" style="197" customWidth="1"/>
    <col min="3" max="4" width="11.7109375" style="197" customWidth="1"/>
    <col min="5" max="5" width="12.7109375" style="197" customWidth="1"/>
    <col min="6" max="7" width="11.7109375" style="197" customWidth="1"/>
    <col min="8" max="10" width="7.7109375" style="197" customWidth="1"/>
    <col min="11" max="11" width="8.85546875" style="197" customWidth="1"/>
    <col min="12" max="15" width="7.7109375" style="197" customWidth="1"/>
    <col min="16" max="16" width="8.85546875" style="197" customWidth="1"/>
    <col min="17" max="19" width="7.7109375" style="197" customWidth="1"/>
    <col min="20" max="20" width="9.5703125" style="197" customWidth="1"/>
    <col min="21" max="21" width="8.85546875" style="197" customWidth="1"/>
    <col min="22" max="25" width="7.7109375" style="197" customWidth="1"/>
    <col min="26" max="26" width="9" style="197" bestFit="1" customWidth="1"/>
    <col min="27" max="255" width="16.5703125" style="197"/>
    <col min="256" max="256" width="3.7109375" style="197" customWidth="1"/>
    <col min="257" max="257" width="20.7109375" style="197" bestFit="1" customWidth="1"/>
    <col min="258" max="258" width="27.5703125" style="197" bestFit="1" customWidth="1"/>
    <col min="259" max="259" width="13" style="197" bestFit="1" customWidth="1"/>
    <col min="260" max="260" width="12.85546875" style="197" customWidth="1"/>
    <col min="261" max="261" width="15" style="197" bestFit="1" customWidth="1"/>
    <col min="262" max="262" width="15.28515625" style="197" bestFit="1" customWidth="1"/>
    <col min="263" max="263" width="13.85546875" style="197" bestFit="1" customWidth="1"/>
    <col min="264" max="266" width="7.7109375" style="197" customWidth="1"/>
    <col min="267" max="267" width="8.85546875" style="197" customWidth="1"/>
    <col min="268" max="271" width="7.7109375" style="197" customWidth="1"/>
    <col min="272" max="272" width="8.85546875" style="197" customWidth="1"/>
    <col min="273" max="275" width="7.7109375" style="197" customWidth="1"/>
    <col min="276" max="276" width="9.5703125" style="197" customWidth="1"/>
    <col min="277" max="277" width="8.85546875" style="197" customWidth="1"/>
    <col min="278" max="281" width="7.7109375" style="197" customWidth="1"/>
    <col min="282" max="282" width="9" style="197" bestFit="1" customWidth="1"/>
    <col min="283" max="511" width="16.5703125" style="197"/>
    <col min="512" max="512" width="3.7109375" style="197" customWidth="1"/>
    <col min="513" max="513" width="20.7109375" style="197" bestFit="1" customWidth="1"/>
    <col min="514" max="514" width="27.5703125" style="197" bestFit="1" customWidth="1"/>
    <col min="515" max="515" width="13" style="197" bestFit="1" customWidth="1"/>
    <col min="516" max="516" width="12.85546875" style="197" customWidth="1"/>
    <col min="517" max="517" width="15" style="197" bestFit="1" customWidth="1"/>
    <col min="518" max="518" width="15.28515625" style="197" bestFit="1" customWidth="1"/>
    <col min="519" max="519" width="13.85546875" style="197" bestFit="1" customWidth="1"/>
    <col min="520" max="522" width="7.7109375" style="197" customWidth="1"/>
    <col min="523" max="523" width="8.85546875" style="197" customWidth="1"/>
    <col min="524" max="527" width="7.7109375" style="197" customWidth="1"/>
    <col min="528" max="528" width="8.85546875" style="197" customWidth="1"/>
    <col min="529" max="531" width="7.7109375" style="197" customWidth="1"/>
    <col min="532" max="532" width="9.5703125" style="197" customWidth="1"/>
    <col min="533" max="533" width="8.85546875" style="197" customWidth="1"/>
    <col min="534" max="537" width="7.7109375" style="197" customWidth="1"/>
    <col min="538" max="538" width="9" style="197" bestFit="1" customWidth="1"/>
    <col min="539" max="767" width="16.5703125" style="197"/>
    <col min="768" max="768" width="3.7109375" style="197" customWidth="1"/>
    <col min="769" max="769" width="20.7109375" style="197" bestFit="1" customWidth="1"/>
    <col min="770" max="770" width="27.5703125" style="197" bestFit="1" customWidth="1"/>
    <col min="771" max="771" width="13" style="197" bestFit="1" customWidth="1"/>
    <col min="772" max="772" width="12.85546875" style="197" customWidth="1"/>
    <col min="773" max="773" width="15" style="197" bestFit="1" customWidth="1"/>
    <col min="774" max="774" width="15.28515625" style="197" bestFit="1" customWidth="1"/>
    <col min="775" max="775" width="13.85546875" style="197" bestFit="1" customWidth="1"/>
    <col min="776" max="778" width="7.7109375" style="197" customWidth="1"/>
    <col min="779" max="779" width="8.85546875" style="197" customWidth="1"/>
    <col min="780" max="783" width="7.7109375" style="197" customWidth="1"/>
    <col min="784" max="784" width="8.85546875" style="197" customWidth="1"/>
    <col min="785" max="787" width="7.7109375" style="197" customWidth="1"/>
    <col min="788" max="788" width="9.5703125" style="197" customWidth="1"/>
    <col min="789" max="789" width="8.85546875" style="197" customWidth="1"/>
    <col min="790" max="793" width="7.7109375" style="197" customWidth="1"/>
    <col min="794" max="794" width="9" style="197" bestFit="1" customWidth="1"/>
    <col min="795" max="1023" width="16.5703125" style="197"/>
    <col min="1024" max="1024" width="3.7109375" style="197" customWidth="1"/>
    <col min="1025" max="1025" width="20.7109375" style="197" bestFit="1" customWidth="1"/>
    <col min="1026" max="1026" width="27.5703125" style="197" bestFit="1" customWidth="1"/>
    <col min="1027" max="1027" width="13" style="197" bestFit="1" customWidth="1"/>
    <col min="1028" max="1028" width="12.85546875" style="197" customWidth="1"/>
    <col min="1029" max="1029" width="15" style="197" bestFit="1" customWidth="1"/>
    <col min="1030" max="1030" width="15.28515625" style="197" bestFit="1" customWidth="1"/>
    <col min="1031" max="1031" width="13.85546875" style="197" bestFit="1" customWidth="1"/>
    <col min="1032" max="1034" width="7.7109375" style="197" customWidth="1"/>
    <col min="1035" max="1035" width="8.85546875" style="197" customWidth="1"/>
    <col min="1036" max="1039" width="7.7109375" style="197" customWidth="1"/>
    <col min="1040" max="1040" width="8.85546875" style="197" customWidth="1"/>
    <col min="1041" max="1043" width="7.7109375" style="197" customWidth="1"/>
    <col min="1044" max="1044" width="9.5703125" style="197" customWidth="1"/>
    <col min="1045" max="1045" width="8.85546875" style="197" customWidth="1"/>
    <col min="1046" max="1049" width="7.7109375" style="197" customWidth="1"/>
    <col min="1050" max="1050" width="9" style="197" bestFit="1" customWidth="1"/>
    <col min="1051" max="1279" width="16.5703125" style="197"/>
    <col min="1280" max="1280" width="3.7109375" style="197" customWidth="1"/>
    <col min="1281" max="1281" width="20.7109375" style="197" bestFit="1" customWidth="1"/>
    <col min="1282" max="1282" width="27.5703125" style="197" bestFit="1" customWidth="1"/>
    <col min="1283" max="1283" width="13" style="197" bestFit="1" customWidth="1"/>
    <col min="1284" max="1284" width="12.85546875" style="197" customWidth="1"/>
    <col min="1285" max="1285" width="15" style="197" bestFit="1" customWidth="1"/>
    <col min="1286" max="1286" width="15.28515625" style="197" bestFit="1" customWidth="1"/>
    <col min="1287" max="1287" width="13.85546875" style="197" bestFit="1" customWidth="1"/>
    <col min="1288" max="1290" width="7.7109375" style="197" customWidth="1"/>
    <col min="1291" max="1291" width="8.85546875" style="197" customWidth="1"/>
    <col min="1292" max="1295" width="7.7109375" style="197" customWidth="1"/>
    <col min="1296" max="1296" width="8.85546875" style="197" customWidth="1"/>
    <col min="1297" max="1299" width="7.7109375" style="197" customWidth="1"/>
    <col min="1300" max="1300" width="9.5703125" style="197" customWidth="1"/>
    <col min="1301" max="1301" width="8.85546875" style="197" customWidth="1"/>
    <col min="1302" max="1305" width="7.7109375" style="197" customWidth="1"/>
    <col min="1306" max="1306" width="9" style="197" bestFit="1" customWidth="1"/>
    <col min="1307" max="1535" width="16.5703125" style="197"/>
    <col min="1536" max="1536" width="3.7109375" style="197" customWidth="1"/>
    <col min="1537" max="1537" width="20.7109375" style="197" bestFit="1" customWidth="1"/>
    <col min="1538" max="1538" width="27.5703125" style="197" bestFit="1" customWidth="1"/>
    <col min="1539" max="1539" width="13" style="197" bestFit="1" customWidth="1"/>
    <col min="1540" max="1540" width="12.85546875" style="197" customWidth="1"/>
    <col min="1541" max="1541" width="15" style="197" bestFit="1" customWidth="1"/>
    <col min="1542" max="1542" width="15.28515625" style="197" bestFit="1" customWidth="1"/>
    <col min="1543" max="1543" width="13.85546875" style="197" bestFit="1" customWidth="1"/>
    <col min="1544" max="1546" width="7.7109375" style="197" customWidth="1"/>
    <col min="1547" max="1547" width="8.85546875" style="197" customWidth="1"/>
    <col min="1548" max="1551" width="7.7109375" style="197" customWidth="1"/>
    <col min="1552" max="1552" width="8.85546875" style="197" customWidth="1"/>
    <col min="1553" max="1555" width="7.7109375" style="197" customWidth="1"/>
    <col min="1556" max="1556" width="9.5703125" style="197" customWidth="1"/>
    <col min="1557" max="1557" width="8.85546875" style="197" customWidth="1"/>
    <col min="1558" max="1561" width="7.7109375" style="197" customWidth="1"/>
    <col min="1562" max="1562" width="9" style="197" bestFit="1" customWidth="1"/>
    <col min="1563" max="1791" width="16.5703125" style="197"/>
    <col min="1792" max="1792" width="3.7109375" style="197" customWidth="1"/>
    <col min="1793" max="1793" width="20.7109375" style="197" bestFit="1" customWidth="1"/>
    <col min="1794" max="1794" width="27.5703125" style="197" bestFit="1" customWidth="1"/>
    <col min="1795" max="1795" width="13" style="197" bestFit="1" customWidth="1"/>
    <col min="1796" max="1796" width="12.85546875" style="197" customWidth="1"/>
    <col min="1797" max="1797" width="15" style="197" bestFit="1" customWidth="1"/>
    <col min="1798" max="1798" width="15.28515625" style="197" bestFit="1" customWidth="1"/>
    <col min="1799" max="1799" width="13.85546875" style="197" bestFit="1" customWidth="1"/>
    <col min="1800" max="1802" width="7.7109375" style="197" customWidth="1"/>
    <col min="1803" max="1803" width="8.85546875" style="197" customWidth="1"/>
    <col min="1804" max="1807" width="7.7109375" style="197" customWidth="1"/>
    <col min="1808" max="1808" width="8.85546875" style="197" customWidth="1"/>
    <col min="1809" max="1811" width="7.7109375" style="197" customWidth="1"/>
    <col min="1812" max="1812" width="9.5703125" style="197" customWidth="1"/>
    <col min="1813" max="1813" width="8.85546875" style="197" customWidth="1"/>
    <col min="1814" max="1817" width="7.7109375" style="197" customWidth="1"/>
    <col min="1818" max="1818" width="9" style="197" bestFit="1" customWidth="1"/>
    <col min="1819" max="2047" width="16.5703125" style="197"/>
    <col min="2048" max="2048" width="3.7109375" style="197" customWidth="1"/>
    <col min="2049" max="2049" width="20.7109375" style="197" bestFit="1" customWidth="1"/>
    <col min="2050" max="2050" width="27.5703125" style="197" bestFit="1" customWidth="1"/>
    <col min="2051" max="2051" width="13" style="197" bestFit="1" customWidth="1"/>
    <col min="2052" max="2052" width="12.85546875" style="197" customWidth="1"/>
    <col min="2053" max="2053" width="15" style="197" bestFit="1" customWidth="1"/>
    <col min="2054" max="2054" width="15.28515625" style="197" bestFit="1" customWidth="1"/>
    <col min="2055" max="2055" width="13.85546875" style="197" bestFit="1" customWidth="1"/>
    <col min="2056" max="2058" width="7.7109375" style="197" customWidth="1"/>
    <col min="2059" max="2059" width="8.85546875" style="197" customWidth="1"/>
    <col min="2060" max="2063" width="7.7109375" style="197" customWidth="1"/>
    <col min="2064" max="2064" width="8.85546875" style="197" customWidth="1"/>
    <col min="2065" max="2067" width="7.7109375" style="197" customWidth="1"/>
    <col min="2068" max="2068" width="9.5703125" style="197" customWidth="1"/>
    <col min="2069" max="2069" width="8.85546875" style="197" customWidth="1"/>
    <col min="2070" max="2073" width="7.7109375" style="197" customWidth="1"/>
    <col min="2074" max="2074" width="9" style="197" bestFit="1" customWidth="1"/>
    <col min="2075" max="2303" width="16.5703125" style="197"/>
    <col min="2304" max="2304" width="3.7109375" style="197" customWidth="1"/>
    <col min="2305" max="2305" width="20.7109375" style="197" bestFit="1" customWidth="1"/>
    <col min="2306" max="2306" width="27.5703125" style="197" bestFit="1" customWidth="1"/>
    <col min="2307" max="2307" width="13" style="197" bestFit="1" customWidth="1"/>
    <col min="2308" max="2308" width="12.85546875" style="197" customWidth="1"/>
    <col min="2309" max="2309" width="15" style="197" bestFit="1" customWidth="1"/>
    <col min="2310" max="2310" width="15.28515625" style="197" bestFit="1" customWidth="1"/>
    <col min="2311" max="2311" width="13.85546875" style="197" bestFit="1" customWidth="1"/>
    <col min="2312" max="2314" width="7.7109375" style="197" customWidth="1"/>
    <col min="2315" max="2315" width="8.85546875" style="197" customWidth="1"/>
    <col min="2316" max="2319" width="7.7109375" style="197" customWidth="1"/>
    <col min="2320" max="2320" width="8.85546875" style="197" customWidth="1"/>
    <col min="2321" max="2323" width="7.7109375" style="197" customWidth="1"/>
    <col min="2324" max="2324" width="9.5703125" style="197" customWidth="1"/>
    <col min="2325" max="2325" width="8.85546875" style="197" customWidth="1"/>
    <col min="2326" max="2329" width="7.7109375" style="197" customWidth="1"/>
    <col min="2330" max="2330" width="9" style="197" bestFit="1" customWidth="1"/>
    <col min="2331" max="2559" width="16.5703125" style="197"/>
    <col min="2560" max="2560" width="3.7109375" style="197" customWidth="1"/>
    <col min="2561" max="2561" width="20.7109375" style="197" bestFit="1" customWidth="1"/>
    <col min="2562" max="2562" width="27.5703125" style="197" bestFit="1" customWidth="1"/>
    <col min="2563" max="2563" width="13" style="197" bestFit="1" customWidth="1"/>
    <col min="2564" max="2564" width="12.85546875" style="197" customWidth="1"/>
    <col min="2565" max="2565" width="15" style="197" bestFit="1" customWidth="1"/>
    <col min="2566" max="2566" width="15.28515625" style="197" bestFit="1" customWidth="1"/>
    <col min="2567" max="2567" width="13.85546875" style="197" bestFit="1" customWidth="1"/>
    <col min="2568" max="2570" width="7.7109375" style="197" customWidth="1"/>
    <col min="2571" max="2571" width="8.85546875" style="197" customWidth="1"/>
    <col min="2572" max="2575" width="7.7109375" style="197" customWidth="1"/>
    <col min="2576" max="2576" width="8.85546875" style="197" customWidth="1"/>
    <col min="2577" max="2579" width="7.7109375" style="197" customWidth="1"/>
    <col min="2580" max="2580" width="9.5703125" style="197" customWidth="1"/>
    <col min="2581" max="2581" width="8.85546875" style="197" customWidth="1"/>
    <col min="2582" max="2585" width="7.7109375" style="197" customWidth="1"/>
    <col min="2586" max="2586" width="9" style="197" bestFit="1" customWidth="1"/>
    <col min="2587" max="2815" width="16.5703125" style="197"/>
    <col min="2816" max="2816" width="3.7109375" style="197" customWidth="1"/>
    <col min="2817" max="2817" width="20.7109375" style="197" bestFit="1" customWidth="1"/>
    <col min="2818" max="2818" width="27.5703125" style="197" bestFit="1" customWidth="1"/>
    <col min="2819" max="2819" width="13" style="197" bestFit="1" customWidth="1"/>
    <col min="2820" max="2820" width="12.85546875" style="197" customWidth="1"/>
    <col min="2821" max="2821" width="15" style="197" bestFit="1" customWidth="1"/>
    <col min="2822" max="2822" width="15.28515625" style="197" bestFit="1" customWidth="1"/>
    <col min="2823" max="2823" width="13.85546875" style="197" bestFit="1" customWidth="1"/>
    <col min="2824" max="2826" width="7.7109375" style="197" customWidth="1"/>
    <col min="2827" max="2827" width="8.85546875" style="197" customWidth="1"/>
    <col min="2828" max="2831" width="7.7109375" style="197" customWidth="1"/>
    <col min="2832" max="2832" width="8.85546875" style="197" customWidth="1"/>
    <col min="2833" max="2835" width="7.7109375" style="197" customWidth="1"/>
    <col min="2836" max="2836" width="9.5703125" style="197" customWidth="1"/>
    <col min="2837" max="2837" width="8.85546875" style="197" customWidth="1"/>
    <col min="2838" max="2841" width="7.7109375" style="197" customWidth="1"/>
    <col min="2842" max="2842" width="9" style="197" bestFit="1" customWidth="1"/>
    <col min="2843" max="3071" width="16.5703125" style="197"/>
    <col min="3072" max="3072" width="3.7109375" style="197" customWidth="1"/>
    <col min="3073" max="3073" width="20.7109375" style="197" bestFit="1" customWidth="1"/>
    <col min="3074" max="3074" width="27.5703125" style="197" bestFit="1" customWidth="1"/>
    <col min="3075" max="3075" width="13" style="197" bestFit="1" customWidth="1"/>
    <col min="3076" max="3076" width="12.85546875" style="197" customWidth="1"/>
    <col min="3077" max="3077" width="15" style="197" bestFit="1" customWidth="1"/>
    <col min="3078" max="3078" width="15.28515625" style="197" bestFit="1" customWidth="1"/>
    <col min="3079" max="3079" width="13.85546875" style="197" bestFit="1" customWidth="1"/>
    <col min="3080" max="3082" width="7.7109375" style="197" customWidth="1"/>
    <col min="3083" max="3083" width="8.85546875" style="197" customWidth="1"/>
    <col min="3084" max="3087" width="7.7109375" style="197" customWidth="1"/>
    <col min="3088" max="3088" width="8.85546875" style="197" customWidth="1"/>
    <col min="3089" max="3091" width="7.7109375" style="197" customWidth="1"/>
    <col min="3092" max="3092" width="9.5703125" style="197" customWidth="1"/>
    <col min="3093" max="3093" width="8.85546875" style="197" customWidth="1"/>
    <col min="3094" max="3097" width="7.7109375" style="197" customWidth="1"/>
    <col min="3098" max="3098" width="9" style="197" bestFit="1" customWidth="1"/>
    <col min="3099" max="3327" width="16.5703125" style="197"/>
    <col min="3328" max="3328" width="3.7109375" style="197" customWidth="1"/>
    <col min="3329" max="3329" width="20.7109375" style="197" bestFit="1" customWidth="1"/>
    <col min="3330" max="3330" width="27.5703125" style="197" bestFit="1" customWidth="1"/>
    <col min="3331" max="3331" width="13" style="197" bestFit="1" customWidth="1"/>
    <col min="3332" max="3332" width="12.85546875" style="197" customWidth="1"/>
    <col min="3333" max="3333" width="15" style="197" bestFit="1" customWidth="1"/>
    <col min="3334" max="3334" width="15.28515625" style="197" bestFit="1" customWidth="1"/>
    <col min="3335" max="3335" width="13.85546875" style="197" bestFit="1" customWidth="1"/>
    <col min="3336" max="3338" width="7.7109375" style="197" customWidth="1"/>
    <col min="3339" max="3339" width="8.85546875" style="197" customWidth="1"/>
    <col min="3340" max="3343" width="7.7109375" style="197" customWidth="1"/>
    <col min="3344" max="3344" width="8.85546875" style="197" customWidth="1"/>
    <col min="3345" max="3347" width="7.7109375" style="197" customWidth="1"/>
    <col min="3348" max="3348" width="9.5703125" style="197" customWidth="1"/>
    <col min="3349" max="3349" width="8.85546875" style="197" customWidth="1"/>
    <col min="3350" max="3353" width="7.7109375" style="197" customWidth="1"/>
    <col min="3354" max="3354" width="9" style="197" bestFit="1" customWidth="1"/>
    <col min="3355" max="3583" width="16.5703125" style="197"/>
    <col min="3584" max="3584" width="3.7109375" style="197" customWidth="1"/>
    <col min="3585" max="3585" width="20.7109375" style="197" bestFit="1" customWidth="1"/>
    <col min="3586" max="3586" width="27.5703125" style="197" bestFit="1" customWidth="1"/>
    <col min="3587" max="3587" width="13" style="197" bestFit="1" customWidth="1"/>
    <col min="3588" max="3588" width="12.85546875" style="197" customWidth="1"/>
    <col min="3589" max="3589" width="15" style="197" bestFit="1" customWidth="1"/>
    <col min="3590" max="3590" width="15.28515625" style="197" bestFit="1" customWidth="1"/>
    <col min="3591" max="3591" width="13.85546875" style="197" bestFit="1" customWidth="1"/>
    <col min="3592" max="3594" width="7.7109375" style="197" customWidth="1"/>
    <col min="3595" max="3595" width="8.85546875" style="197" customWidth="1"/>
    <col min="3596" max="3599" width="7.7109375" style="197" customWidth="1"/>
    <col min="3600" max="3600" width="8.85546875" style="197" customWidth="1"/>
    <col min="3601" max="3603" width="7.7109375" style="197" customWidth="1"/>
    <col min="3604" max="3604" width="9.5703125" style="197" customWidth="1"/>
    <col min="3605" max="3605" width="8.85546875" style="197" customWidth="1"/>
    <col min="3606" max="3609" width="7.7109375" style="197" customWidth="1"/>
    <col min="3610" max="3610" width="9" style="197" bestFit="1" customWidth="1"/>
    <col min="3611" max="3839" width="16.5703125" style="197"/>
    <col min="3840" max="3840" width="3.7109375" style="197" customWidth="1"/>
    <col min="3841" max="3841" width="20.7109375" style="197" bestFit="1" customWidth="1"/>
    <col min="3842" max="3842" width="27.5703125" style="197" bestFit="1" customWidth="1"/>
    <col min="3843" max="3843" width="13" style="197" bestFit="1" customWidth="1"/>
    <col min="3844" max="3844" width="12.85546875" style="197" customWidth="1"/>
    <col min="3845" max="3845" width="15" style="197" bestFit="1" customWidth="1"/>
    <col min="3846" max="3846" width="15.28515625" style="197" bestFit="1" customWidth="1"/>
    <col min="3847" max="3847" width="13.85546875" style="197" bestFit="1" customWidth="1"/>
    <col min="3848" max="3850" width="7.7109375" style="197" customWidth="1"/>
    <col min="3851" max="3851" width="8.85546875" style="197" customWidth="1"/>
    <col min="3852" max="3855" width="7.7109375" style="197" customWidth="1"/>
    <col min="3856" max="3856" width="8.85546875" style="197" customWidth="1"/>
    <col min="3857" max="3859" width="7.7109375" style="197" customWidth="1"/>
    <col min="3860" max="3860" width="9.5703125" style="197" customWidth="1"/>
    <col min="3861" max="3861" width="8.85546875" style="197" customWidth="1"/>
    <col min="3862" max="3865" width="7.7109375" style="197" customWidth="1"/>
    <col min="3866" max="3866" width="9" style="197" bestFit="1" customWidth="1"/>
    <col min="3867" max="4095" width="16.5703125" style="197"/>
    <col min="4096" max="4096" width="3.7109375" style="197" customWidth="1"/>
    <col min="4097" max="4097" width="20.7109375" style="197" bestFit="1" customWidth="1"/>
    <col min="4098" max="4098" width="27.5703125" style="197" bestFit="1" customWidth="1"/>
    <col min="4099" max="4099" width="13" style="197" bestFit="1" customWidth="1"/>
    <col min="4100" max="4100" width="12.85546875" style="197" customWidth="1"/>
    <col min="4101" max="4101" width="15" style="197" bestFit="1" customWidth="1"/>
    <col min="4102" max="4102" width="15.28515625" style="197" bestFit="1" customWidth="1"/>
    <col min="4103" max="4103" width="13.85546875" style="197" bestFit="1" customWidth="1"/>
    <col min="4104" max="4106" width="7.7109375" style="197" customWidth="1"/>
    <col min="4107" max="4107" width="8.85546875" style="197" customWidth="1"/>
    <col min="4108" max="4111" width="7.7109375" style="197" customWidth="1"/>
    <col min="4112" max="4112" width="8.85546875" style="197" customWidth="1"/>
    <col min="4113" max="4115" width="7.7109375" style="197" customWidth="1"/>
    <col min="4116" max="4116" width="9.5703125" style="197" customWidth="1"/>
    <col min="4117" max="4117" width="8.85546875" style="197" customWidth="1"/>
    <col min="4118" max="4121" width="7.7109375" style="197" customWidth="1"/>
    <col min="4122" max="4122" width="9" style="197" bestFit="1" customWidth="1"/>
    <col min="4123" max="4351" width="16.5703125" style="197"/>
    <col min="4352" max="4352" width="3.7109375" style="197" customWidth="1"/>
    <col min="4353" max="4353" width="20.7109375" style="197" bestFit="1" customWidth="1"/>
    <col min="4354" max="4354" width="27.5703125" style="197" bestFit="1" customWidth="1"/>
    <col min="4355" max="4355" width="13" style="197" bestFit="1" customWidth="1"/>
    <col min="4356" max="4356" width="12.85546875" style="197" customWidth="1"/>
    <col min="4357" max="4357" width="15" style="197" bestFit="1" customWidth="1"/>
    <col min="4358" max="4358" width="15.28515625" style="197" bestFit="1" customWidth="1"/>
    <col min="4359" max="4359" width="13.85546875" style="197" bestFit="1" customWidth="1"/>
    <col min="4360" max="4362" width="7.7109375" style="197" customWidth="1"/>
    <col min="4363" max="4363" width="8.85546875" style="197" customWidth="1"/>
    <col min="4364" max="4367" width="7.7109375" style="197" customWidth="1"/>
    <col min="4368" max="4368" width="8.85546875" style="197" customWidth="1"/>
    <col min="4369" max="4371" width="7.7109375" style="197" customWidth="1"/>
    <col min="4372" max="4372" width="9.5703125" style="197" customWidth="1"/>
    <col min="4373" max="4373" width="8.85546875" style="197" customWidth="1"/>
    <col min="4374" max="4377" width="7.7109375" style="197" customWidth="1"/>
    <col min="4378" max="4378" width="9" style="197" bestFit="1" customWidth="1"/>
    <col min="4379" max="4607" width="16.5703125" style="197"/>
    <col min="4608" max="4608" width="3.7109375" style="197" customWidth="1"/>
    <col min="4609" max="4609" width="20.7109375" style="197" bestFit="1" customWidth="1"/>
    <col min="4610" max="4610" width="27.5703125" style="197" bestFit="1" customWidth="1"/>
    <col min="4611" max="4611" width="13" style="197" bestFit="1" customWidth="1"/>
    <col min="4612" max="4612" width="12.85546875" style="197" customWidth="1"/>
    <col min="4613" max="4613" width="15" style="197" bestFit="1" customWidth="1"/>
    <col min="4614" max="4614" width="15.28515625" style="197" bestFit="1" customWidth="1"/>
    <col min="4615" max="4615" width="13.85546875" style="197" bestFit="1" customWidth="1"/>
    <col min="4616" max="4618" width="7.7109375" style="197" customWidth="1"/>
    <col min="4619" max="4619" width="8.85546875" style="197" customWidth="1"/>
    <col min="4620" max="4623" width="7.7109375" style="197" customWidth="1"/>
    <col min="4624" max="4624" width="8.85546875" style="197" customWidth="1"/>
    <col min="4625" max="4627" width="7.7109375" style="197" customWidth="1"/>
    <col min="4628" max="4628" width="9.5703125" style="197" customWidth="1"/>
    <col min="4629" max="4629" width="8.85546875" style="197" customWidth="1"/>
    <col min="4630" max="4633" width="7.7109375" style="197" customWidth="1"/>
    <col min="4634" max="4634" width="9" style="197" bestFit="1" customWidth="1"/>
    <col min="4635" max="4863" width="16.5703125" style="197"/>
    <col min="4864" max="4864" width="3.7109375" style="197" customWidth="1"/>
    <col min="4865" max="4865" width="20.7109375" style="197" bestFit="1" customWidth="1"/>
    <col min="4866" max="4866" width="27.5703125" style="197" bestFit="1" customWidth="1"/>
    <col min="4867" max="4867" width="13" style="197" bestFit="1" customWidth="1"/>
    <col min="4868" max="4868" width="12.85546875" style="197" customWidth="1"/>
    <col min="4869" max="4869" width="15" style="197" bestFit="1" customWidth="1"/>
    <col min="4870" max="4870" width="15.28515625" style="197" bestFit="1" customWidth="1"/>
    <col min="4871" max="4871" width="13.85546875" style="197" bestFit="1" customWidth="1"/>
    <col min="4872" max="4874" width="7.7109375" style="197" customWidth="1"/>
    <col min="4875" max="4875" width="8.85546875" style="197" customWidth="1"/>
    <col min="4876" max="4879" width="7.7109375" style="197" customWidth="1"/>
    <col min="4880" max="4880" width="8.85546875" style="197" customWidth="1"/>
    <col min="4881" max="4883" width="7.7109375" style="197" customWidth="1"/>
    <col min="4884" max="4884" width="9.5703125" style="197" customWidth="1"/>
    <col min="4885" max="4885" width="8.85546875" style="197" customWidth="1"/>
    <col min="4886" max="4889" width="7.7109375" style="197" customWidth="1"/>
    <col min="4890" max="4890" width="9" style="197" bestFit="1" customWidth="1"/>
    <col min="4891" max="5119" width="16.5703125" style="197"/>
    <col min="5120" max="5120" width="3.7109375" style="197" customWidth="1"/>
    <col min="5121" max="5121" width="20.7109375" style="197" bestFit="1" customWidth="1"/>
    <col min="5122" max="5122" width="27.5703125" style="197" bestFit="1" customWidth="1"/>
    <col min="5123" max="5123" width="13" style="197" bestFit="1" customWidth="1"/>
    <col min="5124" max="5124" width="12.85546875" style="197" customWidth="1"/>
    <col min="5125" max="5125" width="15" style="197" bestFit="1" customWidth="1"/>
    <col min="5126" max="5126" width="15.28515625" style="197" bestFit="1" customWidth="1"/>
    <col min="5127" max="5127" width="13.85546875" style="197" bestFit="1" customWidth="1"/>
    <col min="5128" max="5130" width="7.7109375" style="197" customWidth="1"/>
    <col min="5131" max="5131" width="8.85546875" style="197" customWidth="1"/>
    <col min="5132" max="5135" width="7.7109375" style="197" customWidth="1"/>
    <col min="5136" max="5136" width="8.85546875" style="197" customWidth="1"/>
    <col min="5137" max="5139" width="7.7109375" style="197" customWidth="1"/>
    <col min="5140" max="5140" width="9.5703125" style="197" customWidth="1"/>
    <col min="5141" max="5141" width="8.85546875" style="197" customWidth="1"/>
    <col min="5142" max="5145" width="7.7109375" style="197" customWidth="1"/>
    <col min="5146" max="5146" width="9" style="197" bestFit="1" customWidth="1"/>
    <col min="5147" max="5375" width="16.5703125" style="197"/>
    <col min="5376" max="5376" width="3.7109375" style="197" customWidth="1"/>
    <col min="5377" max="5377" width="20.7109375" style="197" bestFit="1" customWidth="1"/>
    <col min="5378" max="5378" width="27.5703125" style="197" bestFit="1" customWidth="1"/>
    <col min="5379" max="5379" width="13" style="197" bestFit="1" customWidth="1"/>
    <col min="5380" max="5380" width="12.85546875" style="197" customWidth="1"/>
    <col min="5381" max="5381" width="15" style="197" bestFit="1" customWidth="1"/>
    <col min="5382" max="5382" width="15.28515625" style="197" bestFit="1" customWidth="1"/>
    <col min="5383" max="5383" width="13.85546875" style="197" bestFit="1" customWidth="1"/>
    <col min="5384" max="5386" width="7.7109375" style="197" customWidth="1"/>
    <col min="5387" max="5387" width="8.85546875" style="197" customWidth="1"/>
    <col min="5388" max="5391" width="7.7109375" style="197" customWidth="1"/>
    <col min="5392" max="5392" width="8.85546875" style="197" customWidth="1"/>
    <col min="5393" max="5395" width="7.7109375" style="197" customWidth="1"/>
    <col min="5396" max="5396" width="9.5703125" style="197" customWidth="1"/>
    <col min="5397" max="5397" width="8.85546875" style="197" customWidth="1"/>
    <col min="5398" max="5401" width="7.7109375" style="197" customWidth="1"/>
    <col min="5402" max="5402" width="9" style="197" bestFit="1" customWidth="1"/>
    <col min="5403" max="5631" width="16.5703125" style="197"/>
    <col min="5632" max="5632" width="3.7109375" style="197" customWidth="1"/>
    <col min="5633" max="5633" width="20.7109375" style="197" bestFit="1" customWidth="1"/>
    <col min="5634" max="5634" width="27.5703125" style="197" bestFit="1" customWidth="1"/>
    <col min="5635" max="5635" width="13" style="197" bestFit="1" customWidth="1"/>
    <col min="5636" max="5636" width="12.85546875" style="197" customWidth="1"/>
    <col min="5637" max="5637" width="15" style="197" bestFit="1" customWidth="1"/>
    <col min="5638" max="5638" width="15.28515625" style="197" bestFit="1" customWidth="1"/>
    <col min="5639" max="5639" width="13.85546875" style="197" bestFit="1" customWidth="1"/>
    <col min="5640" max="5642" width="7.7109375" style="197" customWidth="1"/>
    <col min="5643" max="5643" width="8.85546875" style="197" customWidth="1"/>
    <col min="5644" max="5647" width="7.7109375" style="197" customWidth="1"/>
    <col min="5648" max="5648" width="8.85546875" style="197" customWidth="1"/>
    <col min="5649" max="5651" width="7.7109375" style="197" customWidth="1"/>
    <col min="5652" max="5652" width="9.5703125" style="197" customWidth="1"/>
    <col min="5653" max="5653" width="8.85546875" style="197" customWidth="1"/>
    <col min="5654" max="5657" width="7.7109375" style="197" customWidth="1"/>
    <col min="5658" max="5658" width="9" style="197" bestFit="1" customWidth="1"/>
    <col min="5659" max="5887" width="16.5703125" style="197"/>
    <col min="5888" max="5888" width="3.7109375" style="197" customWidth="1"/>
    <col min="5889" max="5889" width="20.7109375" style="197" bestFit="1" customWidth="1"/>
    <col min="5890" max="5890" width="27.5703125" style="197" bestFit="1" customWidth="1"/>
    <col min="5891" max="5891" width="13" style="197" bestFit="1" customWidth="1"/>
    <col min="5892" max="5892" width="12.85546875" style="197" customWidth="1"/>
    <col min="5893" max="5893" width="15" style="197" bestFit="1" customWidth="1"/>
    <col min="5894" max="5894" width="15.28515625" style="197" bestFit="1" customWidth="1"/>
    <col min="5895" max="5895" width="13.85546875" style="197" bestFit="1" customWidth="1"/>
    <col min="5896" max="5898" width="7.7109375" style="197" customWidth="1"/>
    <col min="5899" max="5899" width="8.85546875" style="197" customWidth="1"/>
    <col min="5900" max="5903" width="7.7109375" style="197" customWidth="1"/>
    <col min="5904" max="5904" width="8.85546875" style="197" customWidth="1"/>
    <col min="5905" max="5907" width="7.7109375" style="197" customWidth="1"/>
    <col min="5908" max="5908" width="9.5703125" style="197" customWidth="1"/>
    <col min="5909" max="5909" width="8.85546875" style="197" customWidth="1"/>
    <col min="5910" max="5913" width="7.7109375" style="197" customWidth="1"/>
    <col min="5914" max="5914" width="9" style="197" bestFit="1" customWidth="1"/>
    <col min="5915" max="6143" width="16.5703125" style="197"/>
    <col min="6144" max="6144" width="3.7109375" style="197" customWidth="1"/>
    <col min="6145" max="6145" width="20.7109375" style="197" bestFit="1" customWidth="1"/>
    <col min="6146" max="6146" width="27.5703125" style="197" bestFit="1" customWidth="1"/>
    <col min="6147" max="6147" width="13" style="197" bestFit="1" customWidth="1"/>
    <col min="6148" max="6148" width="12.85546875" style="197" customWidth="1"/>
    <col min="6149" max="6149" width="15" style="197" bestFit="1" customWidth="1"/>
    <col min="6150" max="6150" width="15.28515625" style="197" bestFit="1" customWidth="1"/>
    <col min="6151" max="6151" width="13.85546875" style="197" bestFit="1" customWidth="1"/>
    <col min="6152" max="6154" width="7.7109375" style="197" customWidth="1"/>
    <col min="6155" max="6155" width="8.85546875" style="197" customWidth="1"/>
    <col min="6156" max="6159" width="7.7109375" style="197" customWidth="1"/>
    <col min="6160" max="6160" width="8.85546875" style="197" customWidth="1"/>
    <col min="6161" max="6163" width="7.7109375" style="197" customWidth="1"/>
    <col min="6164" max="6164" width="9.5703125" style="197" customWidth="1"/>
    <col min="6165" max="6165" width="8.85546875" style="197" customWidth="1"/>
    <col min="6166" max="6169" width="7.7109375" style="197" customWidth="1"/>
    <col min="6170" max="6170" width="9" style="197" bestFit="1" customWidth="1"/>
    <col min="6171" max="6399" width="16.5703125" style="197"/>
    <col min="6400" max="6400" width="3.7109375" style="197" customWidth="1"/>
    <col min="6401" max="6401" width="20.7109375" style="197" bestFit="1" customWidth="1"/>
    <col min="6402" max="6402" width="27.5703125" style="197" bestFit="1" customWidth="1"/>
    <col min="6403" max="6403" width="13" style="197" bestFit="1" customWidth="1"/>
    <col min="6404" max="6404" width="12.85546875" style="197" customWidth="1"/>
    <col min="6405" max="6405" width="15" style="197" bestFit="1" customWidth="1"/>
    <col min="6406" max="6406" width="15.28515625" style="197" bestFit="1" customWidth="1"/>
    <col min="6407" max="6407" width="13.85546875" style="197" bestFit="1" customWidth="1"/>
    <col min="6408" max="6410" width="7.7109375" style="197" customWidth="1"/>
    <col min="6411" max="6411" width="8.85546875" style="197" customWidth="1"/>
    <col min="6412" max="6415" width="7.7109375" style="197" customWidth="1"/>
    <col min="6416" max="6416" width="8.85546875" style="197" customWidth="1"/>
    <col min="6417" max="6419" width="7.7109375" style="197" customWidth="1"/>
    <col min="6420" max="6420" width="9.5703125" style="197" customWidth="1"/>
    <col min="6421" max="6421" width="8.85546875" style="197" customWidth="1"/>
    <col min="6422" max="6425" width="7.7109375" style="197" customWidth="1"/>
    <col min="6426" max="6426" width="9" style="197" bestFit="1" customWidth="1"/>
    <col min="6427" max="6655" width="16.5703125" style="197"/>
    <col min="6656" max="6656" width="3.7109375" style="197" customWidth="1"/>
    <col min="6657" max="6657" width="20.7109375" style="197" bestFit="1" customWidth="1"/>
    <col min="6658" max="6658" width="27.5703125" style="197" bestFit="1" customWidth="1"/>
    <col min="6659" max="6659" width="13" style="197" bestFit="1" customWidth="1"/>
    <col min="6660" max="6660" width="12.85546875" style="197" customWidth="1"/>
    <col min="6661" max="6661" width="15" style="197" bestFit="1" customWidth="1"/>
    <col min="6662" max="6662" width="15.28515625" style="197" bestFit="1" customWidth="1"/>
    <col min="6663" max="6663" width="13.85546875" style="197" bestFit="1" customWidth="1"/>
    <col min="6664" max="6666" width="7.7109375" style="197" customWidth="1"/>
    <col min="6667" max="6667" width="8.85546875" style="197" customWidth="1"/>
    <col min="6668" max="6671" width="7.7109375" style="197" customWidth="1"/>
    <col min="6672" max="6672" width="8.85546875" style="197" customWidth="1"/>
    <col min="6673" max="6675" width="7.7109375" style="197" customWidth="1"/>
    <col min="6676" max="6676" width="9.5703125" style="197" customWidth="1"/>
    <col min="6677" max="6677" width="8.85546875" style="197" customWidth="1"/>
    <col min="6678" max="6681" width="7.7109375" style="197" customWidth="1"/>
    <col min="6682" max="6682" width="9" style="197" bestFit="1" customWidth="1"/>
    <col min="6683" max="6911" width="16.5703125" style="197"/>
    <col min="6912" max="6912" width="3.7109375" style="197" customWidth="1"/>
    <col min="6913" max="6913" width="20.7109375" style="197" bestFit="1" customWidth="1"/>
    <col min="6914" max="6914" width="27.5703125" style="197" bestFit="1" customWidth="1"/>
    <col min="6915" max="6915" width="13" style="197" bestFit="1" customWidth="1"/>
    <col min="6916" max="6916" width="12.85546875" style="197" customWidth="1"/>
    <col min="6917" max="6917" width="15" style="197" bestFit="1" customWidth="1"/>
    <col min="6918" max="6918" width="15.28515625" style="197" bestFit="1" customWidth="1"/>
    <col min="6919" max="6919" width="13.85546875" style="197" bestFit="1" customWidth="1"/>
    <col min="6920" max="6922" width="7.7109375" style="197" customWidth="1"/>
    <col min="6923" max="6923" width="8.85546875" style="197" customWidth="1"/>
    <col min="6924" max="6927" width="7.7109375" style="197" customWidth="1"/>
    <col min="6928" max="6928" width="8.85546875" style="197" customWidth="1"/>
    <col min="6929" max="6931" width="7.7109375" style="197" customWidth="1"/>
    <col min="6932" max="6932" width="9.5703125" style="197" customWidth="1"/>
    <col min="6933" max="6933" width="8.85546875" style="197" customWidth="1"/>
    <col min="6934" max="6937" width="7.7109375" style="197" customWidth="1"/>
    <col min="6938" max="6938" width="9" style="197" bestFit="1" customWidth="1"/>
    <col min="6939" max="7167" width="16.5703125" style="197"/>
    <col min="7168" max="7168" width="3.7109375" style="197" customWidth="1"/>
    <col min="7169" max="7169" width="20.7109375" style="197" bestFit="1" customWidth="1"/>
    <col min="7170" max="7170" width="27.5703125" style="197" bestFit="1" customWidth="1"/>
    <col min="7171" max="7171" width="13" style="197" bestFit="1" customWidth="1"/>
    <col min="7172" max="7172" width="12.85546875" style="197" customWidth="1"/>
    <col min="7173" max="7173" width="15" style="197" bestFit="1" customWidth="1"/>
    <col min="7174" max="7174" width="15.28515625" style="197" bestFit="1" customWidth="1"/>
    <col min="7175" max="7175" width="13.85546875" style="197" bestFit="1" customWidth="1"/>
    <col min="7176" max="7178" width="7.7109375" style="197" customWidth="1"/>
    <col min="7179" max="7179" width="8.85546875" style="197" customWidth="1"/>
    <col min="7180" max="7183" width="7.7109375" style="197" customWidth="1"/>
    <col min="7184" max="7184" width="8.85546875" style="197" customWidth="1"/>
    <col min="7185" max="7187" width="7.7109375" style="197" customWidth="1"/>
    <col min="7188" max="7188" width="9.5703125" style="197" customWidth="1"/>
    <col min="7189" max="7189" width="8.85546875" style="197" customWidth="1"/>
    <col min="7190" max="7193" width="7.7109375" style="197" customWidth="1"/>
    <col min="7194" max="7194" width="9" style="197" bestFit="1" customWidth="1"/>
    <col min="7195" max="7423" width="16.5703125" style="197"/>
    <col min="7424" max="7424" width="3.7109375" style="197" customWidth="1"/>
    <col min="7425" max="7425" width="20.7109375" style="197" bestFit="1" customWidth="1"/>
    <col min="7426" max="7426" width="27.5703125" style="197" bestFit="1" customWidth="1"/>
    <col min="7427" max="7427" width="13" style="197" bestFit="1" customWidth="1"/>
    <col min="7428" max="7428" width="12.85546875" style="197" customWidth="1"/>
    <col min="7429" max="7429" width="15" style="197" bestFit="1" customWidth="1"/>
    <col min="7430" max="7430" width="15.28515625" style="197" bestFit="1" customWidth="1"/>
    <col min="7431" max="7431" width="13.85546875" style="197" bestFit="1" customWidth="1"/>
    <col min="7432" max="7434" width="7.7109375" style="197" customWidth="1"/>
    <col min="7435" max="7435" width="8.85546875" style="197" customWidth="1"/>
    <col min="7436" max="7439" width="7.7109375" style="197" customWidth="1"/>
    <col min="7440" max="7440" width="8.85546875" style="197" customWidth="1"/>
    <col min="7441" max="7443" width="7.7109375" style="197" customWidth="1"/>
    <col min="7444" max="7444" width="9.5703125" style="197" customWidth="1"/>
    <col min="7445" max="7445" width="8.85546875" style="197" customWidth="1"/>
    <col min="7446" max="7449" width="7.7109375" style="197" customWidth="1"/>
    <col min="7450" max="7450" width="9" style="197" bestFit="1" customWidth="1"/>
    <col min="7451" max="7679" width="16.5703125" style="197"/>
    <col min="7680" max="7680" width="3.7109375" style="197" customWidth="1"/>
    <col min="7681" max="7681" width="20.7109375" style="197" bestFit="1" customWidth="1"/>
    <col min="7682" max="7682" width="27.5703125" style="197" bestFit="1" customWidth="1"/>
    <col min="7683" max="7683" width="13" style="197" bestFit="1" customWidth="1"/>
    <col min="7684" max="7684" width="12.85546875" style="197" customWidth="1"/>
    <col min="7685" max="7685" width="15" style="197" bestFit="1" customWidth="1"/>
    <col min="7686" max="7686" width="15.28515625" style="197" bestFit="1" customWidth="1"/>
    <col min="7687" max="7687" width="13.85546875" style="197" bestFit="1" customWidth="1"/>
    <col min="7688" max="7690" width="7.7109375" style="197" customWidth="1"/>
    <col min="7691" max="7691" width="8.85546875" style="197" customWidth="1"/>
    <col min="7692" max="7695" width="7.7109375" style="197" customWidth="1"/>
    <col min="7696" max="7696" width="8.85546875" style="197" customWidth="1"/>
    <col min="7697" max="7699" width="7.7109375" style="197" customWidth="1"/>
    <col min="7700" max="7700" width="9.5703125" style="197" customWidth="1"/>
    <col min="7701" max="7701" width="8.85546875" style="197" customWidth="1"/>
    <col min="7702" max="7705" width="7.7109375" style="197" customWidth="1"/>
    <col min="7706" max="7706" width="9" style="197" bestFit="1" customWidth="1"/>
    <col min="7707" max="7935" width="16.5703125" style="197"/>
    <col min="7936" max="7936" width="3.7109375" style="197" customWidth="1"/>
    <col min="7937" max="7937" width="20.7109375" style="197" bestFit="1" customWidth="1"/>
    <col min="7938" max="7938" width="27.5703125" style="197" bestFit="1" customWidth="1"/>
    <col min="7939" max="7939" width="13" style="197" bestFit="1" customWidth="1"/>
    <col min="7940" max="7940" width="12.85546875" style="197" customWidth="1"/>
    <col min="7941" max="7941" width="15" style="197" bestFit="1" customWidth="1"/>
    <col min="7942" max="7942" width="15.28515625" style="197" bestFit="1" customWidth="1"/>
    <col min="7943" max="7943" width="13.85546875" style="197" bestFit="1" customWidth="1"/>
    <col min="7944" max="7946" width="7.7109375" style="197" customWidth="1"/>
    <col min="7947" max="7947" width="8.85546875" style="197" customWidth="1"/>
    <col min="7948" max="7951" width="7.7109375" style="197" customWidth="1"/>
    <col min="7952" max="7952" width="8.85546875" style="197" customWidth="1"/>
    <col min="7953" max="7955" width="7.7109375" style="197" customWidth="1"/>
    <col min="7956" max="7956" width="9.5703125" style="197" customWidth="1"/>
    <col min="7957" max="7957" width="8.85546875" style="197" customWidth="1"/>
    <col min="7958" max="7961" width="7.7109375" style="197" customWidth="1"/>
    <col min="7962" max="7962" width="9" style="197" bestFit="1" customWidth="1"/>
    <col min="7963" max="8191" width="16.5703125" style="197"/>
    <col min="8192" max="8192" width="3.7109375" style="197" customWidth="1"/>
    <col min="8193" max="8193" width="20.7109375" style="197" bestFit="1" customWidth="1"/>
    <col min="8194" max="8194" width="27.5703125" style="197" bestFit="1" customWidth="1"/>
    <col min="8195" max="8195" width="13" style="197" bestFit="1" customWidth="1"/>
    <col min="8196" max="8196" width="12.85546875" style="197" customWidth="1"/>
    <col min="8197" max="8197" width="15" style="197" bestFit="1" customWidth="1"/>
    <col min="8198" max="8198" width="15.28515625" style="197" bestFit="1" customWidth="1"/>
    <col min="8199" max="8199" width="13.85546875" style="197" bestFit="1" customWidth="1"/>
    <col min="8200" max="8202" width="7.7109375" style="197" customWidth="1"/>
    <col min="8203" max="8203" width="8.85546875" style="197" customWidth="1"/>
    <col min="8204" max="8207" width="7.7109375" style="197" customWidth="1"/>
    <col min="8208" max="8208" width="8.85546875" style="197" customWidth="1"/>
    <col min="8209" max="8211" width="7.7109375" style="197" customWidth="1"/>
    <col min="8212" max="8212" width="9.5703125" style="197" customWidth="1"/>
    <col min="8213" max="8213" width="8.85546875" style="197" customWidth="1"/>
    <col min="8214" max="8217" width="7.7109375" style="197" customWidth="1"/>
    <col min="8218" max="8218" width="9" style="197" bestFit="1" customWidth="1"/>
    <col min="8219" max="8447" width="16.5703125" style="197"/>
    <col min="8448" max="8448" width="3.7109375" style="197" customWidth="1"/>
    <col min="8449" max="8449" width="20.7109375" style="197" bestFit="1" customWidth="1"/>
    <col min="8450" max="8450" width="27.5703125" style="197" bestFit="1" customWidth="1"/>
    <col min="8451" max="8451" width="13" style="197" bestFit="1" customWidth="1"/>
    <col min="8452" max="8452" width="12.85546875" style="197" customWidth="1"/>
    <col min="8453" max="8453" width="15" style="197" bestFit="1" customWidth="1"/>
    <col min="8454" max="8454" width="15.28515625" style="197" bestFit="1" customWidth="1"/>
    <col min="8455" max="8455" width="13.85546875" style="197" bestFit="1" customWidth="1"/>
    <col min="8456" max="8458" width="7.7109375" style="197" customWidth="1"/>
    <col min="8459" max="8459" width="8.85546875" style="197" customWidth="1"/>
    <col min="8460" max="8463" width="7.7109375" style="197" customWidth="1"/>
    <col min="8464" max="8464" width="8.85546875" style="197" customWidth="1"/>
    <col min="8465" max="8467" width="7.7109375" style="197" customWidth="1"/>
    <col min="8468" max="8468" width="9.5703125" style="197" customWidth="1"/>
    <col min="8469" max="8469" width="8.85546875" style="197" customWidth="1"/>
    <col min="8470" max="8473" width="7.7109375" style="197" customWidth="1"/>
    <col min="8474" max="8474" width="9" style="197" bestFit="1" customWidth="1"/>
    <col min="8475" max="8703" width="16.5703125" style="197"/>
    <col min="8704" max="8704" width="3.7109375" style="197" customWidth="1"/>
    <col min="8705" max="8705" width="20.7109375" style="197" bestFit="1" customWidth="1"/>
    <col min="8706" max="8706" width="27.5703125" style="197" bestFit="1" customWidth="1"/>
    <col min="8707" max="8707" width="13" style="197" bestFit="1" customWidth="1"/>
    <col min="8708" max="8708" width="12.85546875" style="197" customWidth="1"/>
    <col min="8709" max="8709" width="15" style="197" bestFit="1" customWidth="1"/>
    <col min="8710" max="8710" width="15.28515625" style="197" bestFit="1" customWidth="1"/>
    <col min="8711" max="8711" width="13.85546875" style="197" bestFit="1" customWidth="1"/>
    <col min="8712" max="8714" width="7.7109375" style="197" customWidth="1"/>
    <col min="8715" max="8715" width="8.85546875" style="197" customWidth="1"/>
    <col min="8716" max="8719" width="7.7109375" style="197" customWidth="1"/>
    <col min="8720" max="8720" width="8.85546875" style="197" customWidth="1"/>
    <col min="8721" max="8723" width="7.7109375" style="197" customWidth="1"/>
    <col min="8724" max="8724" width="9.5703125" style="197" customWidth="1"/>
    <col min="8725" max="8725" width="8.85546875" style="197" customWidth="1"/>
    <col min="8726" max="8729" width="7.7109375" style="197" customWidth="1"/>
    <col min="8730" max="8730" width="9" style="197" bestFit="1" customWidth="1"/>
    <col min="8731" max="8959" width="16.5703125" style="197"/>
    <col min="8960" max="8960" width="3.7109375" style="197" customWidth="1"/>
    <col min="8961" max="8961" width="20.7109375" style="197" bestFit="1" customWidth="1"/>
    <col min="8962" max="8962" width="27.5703125" style="197" bestFit="1" customWidth="1"/>
    <col min="8963" max="8963" width="13" style="197" bestFit="1" customWidth="1"/>
    <col min="8964" max="8964" width="12.85546875" style="197" customWidth="1"/>
    <col min="8965" max="8965" width="15" style="197" bestFit="1" customWidth="1"/>
    <col min="8966" max="8966" width="15.28515625" style="197" bestFit="1" customWidth="1"/>
    <col min="8967" max="8967" width="13.85546875" style="197" bestFit="1" customWidth="1"/>
    <col min="8968" max="8970" width="7.7109375" style="197" customWidth="1"/>
    <col min="8971" max="8971" width="8.85546875" style="197" customWidth="1"/>
    <col min="8972" max="8975" width="7.7109375" style="197" customWidth="1"/>
    <col min="8976" max="8976" width="8.85546875" style="197" customWidth="1"/>
    <col min="8977" max="8979" width="7.7109375" style="197" customWidth="1"/>
    <col min="8980" max="8980" width="9.5703125" style="197" customWidth="1"/>
    <col min="8981" max="8981" width="8.85546875" style="197" customWidth="1"/>
    <col min="8982" max="8985" width="7.7109375" style="197" customWidth="1"/>
    <col min="8986" max="8986" width="9" style="197" bestFit="1" customWidth="1"/>
    <col min="8987" max="9215" width="16.5703125" style="197"/>
    <col min="9216" max="9216" width="3.7109375" style="197" customWidth="1"/>
    <col min="9217" max="9217" width="20.7109375" style="197" bestFit="1" customWidth="1"/>
    <col min="9218" max="9218" width="27.5703125" style="197" bestFit="1" customWidth="1"/>
    <col min="9219" max="9219" width="13" style="197" bestFit="1" customWidth="1"/>
    <col min="9220" max="9220" width="12.85546875" style="197" customWidth="1"/>
    <col min="9221" max="9221" width="15" style="197" bestFit="1" customWidth="1"/>
    <col min="9222" max="9222" width="15.28515625" style="197" bestFit="1" customWidth="1"/>
    <col min="9223" max="9223" width="13.85546875" style="197" bestFit="1" customWidth="1"/>
    <col min="9224" max="9226" width="7.7109375" style="197" customWidth="1"/>
    <col min="9227" max="9227" width="8.85546875" style="197" customWidth="1"/>
    <col min="9228" max="9231" width="7.7109375" style="197" customWidth="1"/>
    <col min="9232" max="9232" width="8.85546875" style="197" customWidth="1"/>
    <col min="9233" max="9235" width="7.7109375" style="197" customWidth="1"/>
    <col min="9236" max="9236" width="9.5703125" style="197" customWidth="1"/>
    <col min="9237" max="9237" width="8.85546875" style="197" customWidth="1"/>
    <col min="9238" max="9241" width="7.7109375" style="197" customWidth="1"/>
    <col min="9242" max="9242" width="9" style="197" bestFit="1" customWidth="1"/>
    <col min="9243" max="9471" width="16.5703125" style="197"/>
    <col min="9472" max="9472" width="3.7109375" style="197" customWidth="1"/>
    <col min="9473" max="9473" width="20.7109375" style="197" bestFit="1" customWidth="1"/>
    <col min="9474" max="9474" width="27.5703125" style="197" bestFit="1" customWidth="1"/>
    <col min="9475" max="9475" width="13" style="197" bestFit="1" customWidth="1"/>
    <col min="9476" max="9476" width="12.85546875" style="197" customWidth="1"/>
    <col min="9477" max="9477" width="15" style="197" bestFit="1" customWidth="1"/>
    <col min="9478" max="9478" width="15.28515625" style="197" bestFit="1" customWidth="1"/>
    <col min="9479" max="9479" width="13.85546875" style="197" bestFit="1" customWidth="1"/>
    <col min="9480" max="9482" width="7.7109375" style="197" customWidth="1"/>
    <col min="9483" max="9483" width="8.85546875" style="197" customWidth="1"/>
    <col min="9484" max="9487" width="7.7109375" style="197" customWidth="1"/>
    <col min="9488" max="9488" width="8.85546875" style="197" customWidth="1"/>
    <col min="9489" max="9491" width="7.7109375" style="197" customWidth="1"/>
    <col min="9492" max="9492" width="9.5703125" style="197" customWidth="1"/>
    <col min="9493" max="9493" width="8.85546875" style="197" customWidth="1"/>
    <col min="9494" max="9497" width="7.7109375" style="197" customWidth="1"/>
    <col min="9498" max="9498" width="9" style="197" bestFit="1" customWidth="1"/>
    <col min="9499" max="9727" width="16.5703125" style="197"/>
    <col min="9728" max="9728" width="3.7109375" style="197" customWidth="1"/>
    <col min="9729" max="9729" width="20.7109375" style="197" bestFit="1" customWidth="1"/>
    <col min="9730" max="9730" width="27.5703125" style="197" bestFit="1" customWidth="1"/>
    <col min="9731" max="9731" width="13" style="197" bestFit="1" customWidth="1"/>
    <col min="9732" max="9732" width="12.85546875" style="197" customWidth="1"/>
    <col min="9733" max="9733" width="15" style="197" bestFit="1" customWidth="1"/>
    <col min="9734" max="9734" width="15.28515625" style="197" bestFit="1" customWidth="1"/>
    <col min="9735" max="9735" width="13.85546875" style="197" bestFit="1" customWidth="1"/>
    <col min="9736" max="9738" width="7.7109375" style="197" customWidth="1"/>
    <col min="9739" max="9739" width="8.85546875" style="197" customWidth="1"/>
    <col min="9740" max="9743" width="7.7109375" style="197" customWidth="1"/>
    <col min="9744" max="9744" width="8.85546875" style="197" customWidth="1"/>
    <col min="9745" max="9747" width="7.7109375" style="197" customWidth="1"/>
    <col min="9748" max="9748" width="9.5703125" style="197" customWidth="1"/>
    <col min="9749" max="9749" width="8.85546875" style="197" customWidth="1"/>
    <col min="9750" max="9753" width="7.7109375" style="197" customWidth="1"/>
    <col min="9754" max="9754" width="9" style="197" bestFit="1" customWidth="1"/>
    <col min="9755" max="9983" width="16.5703125" style="197"/>
    <col min="9984" max="9984" width="3.7109375" style="197" customWidth="1"/>
    <col min="9985" max="9985" width="20.7109375" style="197" bestFit="1" customWidth="1"/>
    <col min="9986" max="9986" width="27.5703125" style="197" bestFit="1" customWidth="1"/>
    <col min="9987" max="9987" width="13" style="197" bestFit="1" customWidth="1"/>
    <col min="9988" max="9988" width="12.85546875" style="197" customWidth="1"/>
    <col min="9989" max="9989" width="15" style="197" bestFit="1" customWidth="1"/>
    <col min="9990" max="9990" width="15.28515625" style="197" bestFit="1" customWidth="1"/>
    <col min="9991" max="9991" width="13.85546875" style="197" bestFit="1" customWidth="1"/>
    <col min="9992" max="9994" width="7.7109375" style="197" customWidth="1"/>
    <col min="9995" max="9995" width="8.85546875" style="197" customWidth="1"/>
    <col min="9996" max="9999" width="7.7109375" style="197" customWidth="1"/>
    <col min="10000" max="10000" width="8.85546875" style="197" customWidth="1"/>
    <col min="10001" max="10003" width="7.7109375" style="197" customWidth="1"/>
    <col min="10004" max="10004" width="9.5703125" style="197" customWidth="1"/>
    <col min="10005" max="10005" width="8.85546875" style="197" customWidth="1"/>
    <col min="10006" max="10009" width="7.7109375" style="197" customWidth="1"/>
    <col min="10010" max="10010" width="9" style="197" bestFit="1" customWidth="1"/>
    <col min="10011" max="10239" width="16.5703125" style="197"/>
    <col min="10240" max="10240" width="3.7109375" style="197" customWidth="1"/>
    <col min="10241" max="10241" width="20.7109375" style="197" bestFit="1" customWidth="1"/>
    <col min="10242" max="10242" width="27.5703125" style="197" bestFit="1" customWidth="1"/>
    <col min="10243" max="10243" width="13" style="197" bestFit="1" customWidth="1"/>
    <col min="10244" max="10244" width="12.85546875" style="197" customWidth="1"/>
    <col min="10245" max="10245" width="15" style="197" bestFit="1" customWidth="1"/>
    <col min="10246" max="10246" width="15.28515625" style="197" bestFit="1" customWidth="1"/>
    <col min="10247" max="10247" width="13.85546875" style="197" bestFit="1" customWidth="1"/>
    <col min="10248" max="10250" width="7.7109375" style="197" customWidth="1"/>
    <col min="10251" max="10251" width="8.85546875" style="197" customWidth="1"/>
    <col min="10252" max="10255" width="7.7109375" style="197" customWidth="1"/>
    <col min="10256" max="10256" width="8.85546875" style="197" customWidth="1"/>
    <col min="10257" max="10259" width="7.7109375" style="197" customWidth="1"/>
    <col min="10260" max="10260" width="9.5703125" style="197" customWidth="1"/>
    <col min="10261" max="10261" width="8.85546875" style="197" customWidth="1"/>
    <col min="10262" max="10265" width="7.7109375" style="197" customWidth="1"/>
    <col min="10266" max="10266" width="9" style="197" bestFit="1" customWidth="1"/>
    <col min="10267" max="10495" width="16.5703125" style="197"/>
    <col min="10496" max="10496" width="3.7109375" style="197" customWidth="1"/>
    <col min="10497" max="10497" width="20.7109375" style="197" bestFit="1" customWidth="1"/>
    <col min="10498" max="10498" width="27.5703125" style="197" bestFit="1" customWidth="1"/>
    <col min="10499" max="10499" width="13" style="197" bestFit="1" customWidth="1"/>
    <col min="10500" max="10500" width="12.85546875" style="197" customWidth="1"/>
    <col min="10501" max="10501" width="15" style="197" bestFit="1" customWidth="1"/>
    <col min="10502" max="10502" width="15.28515625" style="197" bestFit="1" customWidth="1"/>
    <col min="10503" max="10503" width="13.85546875" style="197" bestFit="1" customWidth="1"/>
    <col min="10504" max="10506" width="7.7109375" style="197" customWidth="1"/>
    <col min="10507" max="10507" width="8.85546875" style="197" customWidth="1"/>
    <col min="10508" max="10511" width="7.7109375" style="197" customWidth="1"/>
    <col min="10512" max="10512" width="8.85546875" style="197" customWidth="1"/>
    <col min="10513" max="10515" width="7.7109375" style="197" customWidth="1"/>
    <col min="10516" max="10516" width="9.5703125" style="197" customWidth="1"/>
    <col min="10517" max="10517" width="8.85546875" style="197" customWidth="1"/>
    <col min="10518" max="10521" width="7.7109375" style="197" customWidth="1"/>
    <col min="10522" max="10522" width="9" style="197" bestFit="1" customWidth="1"/>
    <col min="10523" max="10751" width="16.5703125" style="197"/>
    <col min="10752" max="10752" width="3.7109375" style="197" customWidth="1"/>
    <col min="10753" max="10753" width="20.7109375" style="197" bestFit="1" customWidth="1"/>
    <col min="10754" max="10754" width="27.5703125" style="197" bestFit="1" customWidth="1"/>
    <col min="10755" max="10755" width="13" style="197" bestFit="1" customWidth="1"/>
    <col min="10756" max="10756" width="12.85546875" style="197" customWidth="1"/>
    <col min="10757" max="10757" width="15" style="197" bestFit="1" customWidth="1"/>
    <col min="10758" max="10758" width="15.28515625" style="197" bestFit="1" customWidth="1"/>
    <col min="10759" max="10759" width="13.85546875" style="197" bestFit="1" customWidth="1"/>
    <col min="10760" max="10762" width="7.7109375" style="197" customWidth="1"/>
    <col min="10763" max="10763" width="8.85546875" style="197" customWidth="1"/>
    <col min="10764" max="10767" width="7.7109375" style="197" customWidth="1"/>
    <col min="10768" max="10768" width="8.85546875" style="197" customWidth="1"/>
    <col min="10769" max="10771" width="7.7109375" style="197" customWidth="1"/>
    <col min="10772" max="10772" width="9.5703125" style="197" customWidth="1"/>
    <col min="10773" max="10773" width="8.85546875" style="197" customWidth="1"/>
    <col min="10774" max="10777" width="7.7109375" style="197" customWidth="1"/>
    <col min="10778" max="10778" width="9" style="197" bestFit="1" customWidth="1"/>
    <col min="10779" max="11007" width="16.5703125" style="197"/>
    <col min="11008" max="11008" width="3.7109375" style="197" customWidth="1"/>
    <col min="11009" max="11009" width="20.7109375" style="197" bestFit="1" customWidth="1"/>
    <col min="11010" max="11010" width="27.5703125" style="197" bestFit="1" customWidth="1"/>
    <col min="11011" max="11011" width="13" style="197" bestFit="1" customWidth="1"/>
    <col min="11012" max="11012" width="12.85546875" style="197" customWidth="1"/>
    <col min="11013" max="11013" width="15" style="197" bestFit="1" customWidth="1"/>
    <col min="11014" max="11014" width="15.28515625" style="197" bestFit="1" customWidth="1"/>
    <col min="11015" max="11015" width="13.85546875" style="197" bestFit="1" customWidth="1"/>
    <col min="11016" max="11018" width="7.7109375" style="197" customWidth="1"/>
    <col min="11019" max="11019" width="8.85546875" style="197" customWidth="1"/>
    <col min="11020" max="11023" width="7.7109375" style="197" customWidth="1"/>
    <col min="11024" max="11024" width="8.85546875" style="197" customWidth="1"/>
    <col min="11025" max="11027" width="7.7109375" style="197" customWidth="1"/>
    <col min="11028" max="11028" width="9.5703125" style="197" customWidth="1"/>
    <col min="11029" max="11029" width="8.85546875" style="197" customWidth="1"/>
    <col min="11030" max="11033" width="7.7109375" style="197" customWidth="1"/>
    <col min="11034" max="11034" width="9" style="197" bestFit="1" customWidth="1"/>
    <col min="11035" max="11263" width="16.5703125" style="197"/>
    <col min="11264" max="11264" width="3.7109375" style="197" customWidth="1"/>
    <col min="11265" max="11265" width="20.7109375" style="197" bestFit="1" customWidth="1"/>
    <col min="11266" max="11266" width="27.5703125" style="197" bestFit="1" customWidth="1"/>
    <col min="11267" max="11267" width="13" style="197" bestFit="1" customWidth="1"/>
    <col min="11268" max="11268" width="12.85546875" style="197" customWidth="1"/>
    <col min="11269" max="11269" width="15" style="197" bestFit="1" customWidth="1"/>
    <col min="11270" max="11270" width="15.28515625" style="197" bestFit="1" customWidth="1"/>
    <col min="11271" max="11271" width="13.85546875" style="197" bestFit="1" customWidth="1"/>
    <col min="11272" max="11274" width="7.7109375" style="197" customWidth="1"/>
    <col min="11275" max="11275" width="8.85546875" style="197" customWidth="1"/>
    <col min="11276" max="11279" width="7.7109375" style="197" customWidth="1"/>
    <col min="11280" max="11280" width="8.85546875" style="197" customWidth="1"/>
    <col min="11281" max="11283" width="7.7109375" style="197" customWidth="1"/>
    <col min="11284" max="11284" width="9.5703125" style="197" customWidth="1"/>
    <col min="11285" max="11285" width="8.85546875" style="197" customWidth="1"/>
    <col min="11286" max="11289" width="7.7109375" style="197" customWidth="1"/>
    <col min="11290" max="11290" width="9" style="197" bestFit="1" customWidth="1"/>
    <col min="11291" max="11519" width="16.5703125" style="197"/>
    <col min="11520" max="11520" width="3.7109375" style="197" customWidth="1"/>
    <col min="11521" max="11521" width="20.7109375" style="197" bestFit="1" customWidth="1"/>
    <col min="11522" max="11522" width="27.5703125" style="197" bestFit="1" customWidth="1"/>
    <col min="11523" max="11523" width="13" style="197" bestFit="1" customWidth="1"/>
    <col min="11524" max="11524" width="12.85546875" style="197" customWidth="1"/>
    <col min="11525" max="11525" width="15" style="197" bestFit="1" customWidth="1"/>
    <col min="11526" max="11526" width="15.28515625" style="197" bestFit="1" customWidth="1"/>
    <col min="11527" max="11527" width="13.85546875" style="197" bestFit="1" customWidth="1"/>
    <col min="11528" max="11530" width="7.7109375" style="197" customWidth="1"/>
    <col min="11531" max="11531" width="8.85546875" style="197" customWidth="1"/>
    <col min="11532" max="11535" width="7.7109375" style="197" customWidth="1"/>
    <col min="11536" max="11536" width="8.85546875" style="197" customWidth="1"/>
    <col min="11537" max="11539" width="7.7109375" style="197" customWidth="1"/>
    <col min="11540" max="11540" width="9.5703125" style="197" customWidth="1"/>
    <col min="11541" max="11541" width="8.85546875" style="197" customWidth="1"/>
    <col min="11542" max="11545" width="7.7109375" style="197" customWidth="1"/>
    <col min="11546" max="11546" width="9" style="197" bestFit="1" customWidth="1"/>
    <col min="11547" max="11775" width="16.5703125" style="197"/>
    <col min="11776" max="11776" width="3.7109375" style="197" customWidth="1"/>
    <col min="11777" max="11777" width="20.7109375" style="197" bestFit="1" customWidth="1"/>
    <col min="11778" max="11778" width="27.5703125" style="197" bestFit="1" customWidth="1"/>
    <col min="11779" max="11779" width="13" style="197" bestFit="1" customWidth="1"/>
    <col min="11780" max="11780" width="12.85546875" style="197" customWidth="1"/>
    <col min="11781" max="11781" width="15" style="197" bestFit="1" customWidth="1"/>
    <col min="11782" max="11782" width="15.28515625" style="197" bestFit="1" customWidth="1"/>
    <col min="11783" max="11783" width="13.85546875" style="197" bestFit="1" customWidth="1"/>
    <col min="11784" max="11786" width="7.7109375" style="197" customWidth="1"/>
    <col min="11787" max="11787" width="8.85546875" style="197" customWidth="1"/>
    <col min="11788" max="11791" width="7.7109375" style="197" customWidth="1"/>
    <col min="11792" max="11792" width="8.85546875" style="197" customWidth="1"/>
    <col min="11793" max="11795" width="7.7109375" style="197" customWidth="1"/>
    <col min="11796" max="11796" width="9.5703125" style="197" customWidth="1"/>
    <col min="11797" max="11797" width="8.85546875" style="197" customWidth="1"/>
    <col min="11798" max="11801" width="7.7109375" style="197" customWidth="1"/>
    <col min="11802" max="11802" width="9" style="197" bestFit="1" customWidth="1"/>
    <col min="11803" max="12031" width="16.5703125" style="197"/>
    <col min="12032" max="12032" width="3.7109375" style="197" customWidth="1"/>
    <col min="12033" max="12033" width="20.7109375" style="197" bestFit="1" customWidth="1"/>
    <col min="12034" max="12034" width="27.5703125" style="197" bestFit="1" customWidth="1"/>
    <col min="12035" max="12035" width="13" style="197" bestFit="1" customWidth="1"/>
    <col min="12036" max="12036" width="12.85546875" style="197" customWidth="1"/>
    <col min="12037" max="12037" width="15" style="197" bestFit="1" customWidth="1"/>
    <col min="12038" max="12038" width="15.28515625" style="197" bestFit="1" customWidth="1"/>
    <col min="12039" max="12039" width="13.85546875" style="197" bestFit="1" customWidth="1"/>
    <col min="12040" max="12042" width="7.7109375" style="197" customWidth="1"/>
    <col min="12043" max="12043" width="8.85546875" style="197" customWidth="1"/>
    <col min="12044" max="12047" width="7.7109375" style="197" customWidth="1"/>
    <col min="12048" max="12048" width="8.85546875" style="197" customWidth="1"/>
    <col min="12049" max="12051" width="7.7109375" style="197" customWidth="1"/>
    <col min="12052" max="12052" width="9.5703125" style="197" customWidth="1"/>
    <col min="12053" max="12053" width="8.85546875" style="197" customWidth="1"/>
    <col min="12054" max="12057" width="7.7109375" style="197" customWidth="1"/>
    <col min="12058" max="12058" width="9" style="197" bestFit="1" customWidth="1"/>
    <col min="12059" max="12287" width="16.5703125" style="197"/>
    <col min="12288" max="12288" width="3.7109375" style="197" customWidth="1"/>
    <col min="12289" max="12289" width="20.7109375" style="197" bestFit="1" customWidth="1"/>
    <col min="12290" max="12290" width="27.5703125" style="197" bestFit="1" customWidth="1"/>
    <col min="12291" max="12291" width="13" style="197" bestFit="1" customWidth="1"/>
    <col min="12292" max="12292" width="12.85546875" style="197" customWidth="1"/>
    <col min="12293" max="12293" width="15" style="197" bestFit="1" customWidth="1"/>
    <col min="12294" max="12294" width="15.28515625" style="197" bestFit="1" customWidth="1"/>
    <col min="12295" max="12295" width="13.85546875" style="197" bestFit="1" customWidth="1"/>
    <col min="12296" max="12298" width="7.7109375" style="197" customWidth="1"/>
    <col min="12299" max="12299" width="8.85546875" style="197" customWidth="1"/>
    <col min="12300" max="12303" width="7.7109375" style="197" customWidth="1"/>
    <col min="12304" max="12304" width="8.85546875" style="197" customWidth="1"/>
    <col min="12305" max="12307" width="7.7109375" style="197" customWidth="1"/>
    <col min="12308" max="12308" width="9.5703125" style="197" customWidth="1"/>
    <col min="12309" max="12309" width="8.85546875" style="197" customWidth="1"/>
    <col min="12310" max="12313" width="7.7109375" style="197" customWidth="1"/>
    <col min="12314" max="12314" width="9" style="197" bestFit="1" customWidth="1"/>
    <col min="12315" max="12543" width="16.5703125" style="197"/>
    <col min="12544" max="12544" width="3.7109375" style="197" customWidth="1"/>
    <col min="12545" max="12545" width="20.7109375" style="197" bestFit="1" customWidth="1"/>
    <col min="12546" max="12546" width="27.5703125" style="197" bestFit="1" customWidth="1"/>
    <col min="12547" max="12547" width="13" style="197" bestFit="1" customWidth="1"/>
    <col min="12548" max="12548" width="12.85546875" style="197" customWidth="1"/>
    <col min="12549" max="12549" width="15" style="197" bestFit="1" customWidth="1"/>
    <col min="12550" max="12550" width="15.28515625" style="197" bestFit="1" customWidth="1"/>
    <col min="12551" max="12551" width="13.85546875" style="197" bestFit="1" customWidth="1"/>
    <col min="12552" max="12554" width="7.7109375" style="197" customWidth="1"/>
    <col min="12555" max="12555" width="8.85546875" style="197" customWidth="1"/>
    <col min="12556" max="12559" width="7.7109375" style="197" customWidth="1"/>
    <col min="12560" max="12560" width="8.85546875" style="197" customWidth="1"/>
    <col min="12561" max="12563" width="7.7109375" style="197" customWidth="1"/>
    <col min="12564" max="12564" width="9.5703125" style="197" customWidth="1"/>
    <col min="12565" max="12565" width="8.85546875" style="197" customWidth="1"/>
    <col min="12566" max="12569" width="7.7109375" style="197" customWidth="1"/>
    <col min="12570" max="12570" width="9" style="197" bestFit="1" customWidth="1"/>
    <col min="12571" max="12799" width="16.5703125" style="197"/>
    <col min="12800" max="12800" width="3.7109375" style="197" customWidth="1"/>
    <col min="12801" max="12801" width="20.7109375" style="197" bestFit="1" customWidth="1"/>
    <col min="12802" max="12802" width="27.5703125" style="197" bestFit="1" customWidth="1"/>
    <col min="12803" max="12803" width="13" style="197" bestFit="1" customWidth="1"/>
    <col min="12804" max="12804" width="12.85546875" style="197" customWidth="1"/>
    <col min="12805" max="12805" width="15" style="197" bestFit="1" customWidth="1"/>
    <col min="12806" max="12806" width="15.28515625" style="197" bestFit="1" customWidth="1"/>
    <col min="12807" max="12807" width="13.85546875" style="197" bestFit="1" customWidth="1"/>
    <col min="12808" max="12810" width="7.7109375" style="197" customWidth="1"/>
    <col min="12811" max="12811" width="8.85546875" style="197" customWidth="1"/>
    <col min="12812" max="12815" width="7.7109375" style="197" customWidth="1"/>
    <col min="12816" max="12816" width="8.85546875" style="197" customWidth="1"/>
    <col min="12817" max="12819" width="7.7109375" style="197" customWidth="1"/>
    <col min="12820" max="12820" width="9.5703125" style="197" customWidth="1"/>
    <col min="12821" max="12821" width="8.85546875" style="197" customWidth="1"/>
    <col min="12822" max="12825" width="7.7109375" style="197" customWidth="1"/>
    <col min="12826" max="12826" width="9" style="197" bestFit="1" customWidth="1"/>
    <col min="12827" max="13055" width="16.5703125" style="197"/>
    <col min="13056" max="13056" width="3.7109375" style="197" customWidth="1"/>
    <col min="13057" max="13057" width="20.7109375" style="197" bestFit="1" customWidth="1"/>
    <col min="13058" max="13058" width="27.5703125" style="197" bestFit="1" customWidth="1"/>
    <col min="13059" max="13059" width="13" style="197" bestFit="1" customWidth="1"/>
    <col min="13060" max="13060" width="12.85546875" style="197" customWidth="1"/>
    <col min="13061" max="13061" width="15" style="197" bestFit="1" customWidth="1"/>
    <col min="13062" max="13062" width="15.28515625" style="197" bestFit="1" customWidth="1"/>
    <col min="13063" max="13063" width="13.85546875" style="197" bestFit="1" customWidth="1"/>
    <col min="13064" max="13066" width="7.7109375" style="197" customWidth="1"/>
    <col min="13067" max="13067" width="8.85546875" style="197" customWidth="1"/>
    <col min="13068" max="13071" width="7.7109375" style="197" customWidth="1"/>
    <col min="13072" max="13072" width="8.85546875" style="197" customWidth="1"/>
    <col min="13073" max="13075" width="7.7109375" style="197" customWidth="1"/>
    <col min="13076" max="13076" width="9.5703125" style="197" customWidth="1"/>
    <col min="13077" max="13077" width="8.85546875" style="197" customWidth="1"/>
    <col min="13078" max="13081" width="7.7109375" style="197" customWidth="1"/>
    <col min="13082" max="13082" width="9" style="197" bestFit="1" customWidth="1"/>
    <col min="13083" max="13311" width="16.5703125" style="197"/>
    <col min="13312" max="13312" width="3.7109375" style="197" customWidth="1"/>
    <col min="13313" max="13313" width="20.7109375" style="197" bestFit="1" customWidth="1"/>
    <col min="13314" max="13314" width="27.5703125" style="197" bestFit="1" customWidth="1"/>
    <col min="13315" max="13315" width="13" style="197" bestFit="1" customWidth="1"/>
    <col min="13316" max="13316" width="12.85546875" style="197" customWidth="1"/>
    <col min="13317" max="13317" width="15" style="197" bestFit="1" customWidth="1"/>
    <col min="13318" max="13318" width="15.28515625" style="197" bestFit="1" customWidth="1"/>
    <col min="13319" max="13319" width="13.85546875" style="197" bestFit="1" customWidth="1"/>
    <col min="13320" max="13322" width="7.7109375" style="197" customWidth="1"/>
    <col min="13323" max="13323" width="8.85546875" style="197" customWidth="1"/>
    <col min="13324" max="13327" width="7.7109375" style="197" customWidth="1"/>
    <col min="13328" max="13328" width="8.85546875" style="197" customWidth="1"/>
    <col min="13329" max="13331" width="7.7109375" style="197" customWidth="1"/>
    <col min="13332" max="13332" width="9.5703125" style="197" customWidth="1"/>
    <col min="13333" max="13333" width="8.85546875" style="197" customWidth="1"/>
    <col min="13334" max="13337" width="7.7109375" style="197" customWidth="1"/>
    <col min="13338" max="13338" width="9" style="197" bestFit="1" customWidth="1"/>
    <col min="13339" max="13567" width="16.5703125" style="197"/>
    <col min="13568" max="13568" width="3.7109375" style="197" customWidth="1"/>
    <col min="13569" max="13569" width="20.7109375" style="197" bestFit="1" customWidth="1"/>
    <col min="13570" max="13570" width="27.5703125" style="197" bestFit="1" customWidth="1"/>
    <col min="13571" max="13571" width="13" style="197" bestFit="1" customWidth="1"/>
    <col min="13572" max="13572" width="12.85546875" style="197" customWidth="1"/>
    <col min="13573" max="13573" width="15" style="197" bestFit="1" customWidth="1"/>
    <col min="13574" max="13574" width="15.28515625" style="197" bestFit="1" customWidth="1"/>
    <col min="13575" max="13575" width="13.85546875" style="197" bestFit="1" customWidth="1"/>
    <col min="13576" max="13578" width="7.7109375" style="197" customWidth="1"/>
    <col min="13579" max="13579" width="8.85546875" style="197" customWidth="1"/>
    <col min="13580" max="13583" width="7.7109375" style="197" customWidth="1"/>
    <col min="13584" max="13584" width="8.85546875" style="197" customWidth="1"/>
    <col min="13585" max="13587" width="7.7109375" style="197" customWidth="1"/>
    <col min="13588" max="13588" width="9.5703125" style="197" customWidth="1"/>
    <col min="13589" max="13589" width="8.85546875" style="197" customWidth="1"/>
    <col min="13590" max="13593" width="7.7109375" style="197" customWidth="1"/>
    <col min="13594" max="13594" width="9" style="197" bestFit="1" customWidth="1"/>
    <col min="13595" max="13823" width="16.5703125" style="197"/>
    <col min="13824" max="13824" width="3.7109375" style="197" customWidth="1"/>
    <col min="13825" max="13825" width="20.7109375" style="197" bestFit="1" customWidth="1"/>
    <col min="13826" max="13826" width="27.5703125" style="197" bestFit="1" customWidth="1"/>
    <col min="13827" max="13827" width="13" style="197" bestFit="1" customWidth="1"/>
    <col min="13828" max="13828" width="12.85546875" style="197" customWidth="1"/>
    <col min="13829" max="13829" width="15" style="197" bestFit="1" customWidth="1"/>
    <col min="13830" max="13830" width="15.28515625" style="197" bestFit="1" customWidth="1"/>
    <col min="13831" max="13831" width="13.85546875" style="197" bestFit="1" customWidth="1"/>
    <col min="13832" max="13834" width="7.7109375" style="197" customWidth="1"/>
    <col min="13835" max="13835" width="8.85546875" style="197" customWidth="1"/>
    <col min="13836" max="13839" width="7.7109375" style="197" customWidth="1"/>
    <col min="13840" max="13840" width="8.85546875" style="197" customWidth="1"/>
    <col min="13841" max="13843" width="7.7109375" style="197" customWidth="1"/>
    <col min="13844" max="13844" width="9.5703125" style="197" customWidth="1"/>
    <col min="13845" max="13845" width="8.85546875" style="197" customWidth="1"/>
    <col min="13846" max="13849" width="7.7109375" style="197" customWidth="1"/>
    <col min="13850" max="13850" width="9" style="197" bestFit="1" customWidth="1"/>
    <col min="13851" max="14079" width="16.5703125" style="197"/>
    <col min="14080" max="14080" width="3.7109375" style="197" customWidth="1"/>
    <col min="14081" max="14081" width="20.7109375" style="197" bestFit="1" customWidth="1"/>
    <col min="14082" max="14082" width="27.5703125" style="197" bestFit="1" customWidth="1"/>
    <col min="14083" max="14083" width="13" style="197" bestFit="1" customWidth="1"/>
    <col min="14084" max="14084" width="12.85546875" style="197" customWidth="1"/>
    <col min="14085" max="14085" width="15" style="197" bestFit="1" customWidth="1"/>
    <col min="14086" max="14086" width="15.28515625" style="197" bestFit="1" customWidth="1"/>
    <col min="14087" max="14087" width="13.85546875" style="197" bestFit="1" customWidth="1"/>
    <col min="14088" max="14090" width="7.7109375" style="197" customWidth="1"/>
    <col min="14091" max="14091" width="8.85546875" style="197" customWidth="1"/>
    <col min="14092" max="14095" width="7.7109375" style="197" customWidth="1"/>
    <col min="14096" max="14096" width="8.85546875" style="197" customWidth="1"/>
    <col min="14097" max="14099" width="7.7109375" style="197" customWidth="1"/>
    <col min="14100" max="14100" width="9.5703125" style="197" customWidth="1"/>
    <col min="14101" max="14101" width="8.85546875" style="197" customWidth="1"/>
    <col min="14102" max="14105" width="7.7109375" style="197" customWidth="1"/>
    <col min="14106" max="14106" width="9" style="197" bestFit="1" customWidth="1"/>
    <col min="14107" max="14335" width="16.5703125" style="197"/>
    <col min="14336" max="14336" width="3.7109375" style="197" customWidth="1"/>
    <col min="14337" max="14337" width="20.7109375" style="197" bestFit="1" customWidth="1"/>
    <col min="14338" max="14338" width="27.5703125" style="197" bestFit="1" customWidth="1"/>
    <col min="14339" max="14339" width="13" style="197" bestFit="1" customWidth="1"/>
    <col min="14340" max="14340" width="12.85546875" style="197" customWidth="1"/>
    <col min="14341" max="14341" width="15" style="197" bestFit="1" customWidth="1"/>
    <col min="14342" max="14342" width="15.28515625" style="197" bestFit="1" customWidth="1"/>
    <col min="14343" max="14343" width="13.85546875" style="197" bestFit="1" customWidth="1"/>
    <col min="14344" max="14346" width="7.7109375" style="197" customWidth="1"/>
    <col min="14347" max="14347" width="8.85546875" style="197" customWidth="1"/>
    <col min="14348" max="14351" width="7.7109375" style="197" customWidth="1"/>
    <col min="14352" max="14352" width="8.85546875" style="197" customWidth="1"/>
    <col min="14353" max="14355" width="7.7109375" style="197" customWidth="1"/>
    <col min="14356" max="14356" width="9.5703125" style="197" customWidth="1"/>
    <col min="14357" max="14357" width="8.85546875" style="197" customWidth="1"/>
    <col min="14358" max="14361" width="7.7109375" style="197" customWidth="1"/>
    <col min="14362" max="14362" width="9" style="197" bestFit="1" customWidth="1"/>
    <col min="14363" max="14591" width="16.5703125" style="197"/>
    <col min="14592" max="14592" width="3.7109375" style="197" customWidth="1"/>
    <col min="14593" max="14593" width="20.7109375" style="197" bestFit="1" customWidth="1"/>
    <col min="14594" max="14594" width="27.5703125" style="197" bestFit="1" customWidth="1"/>
    <col min="14595" max="14595" width="13" style="197" bestFit="1" customWidth="1"/>
    <col min="14596" max="14596" width="12.85546875" style="197" customWidth="1"/>
    <col min="14597" max="14597" width="15" style="197" bestFit="1" customWidth="1"/>
    <col min="14598" max="14598" width="15.28515625" style="197" bestFit="1" customWidth="1"/>
    <col min="14599" max="14599" width="13.85546875" style="197" bestFit="1" customWidth="1"/>
    <col min="14600" max="14602" width="7.7109375" style="197" customWidth="1"/>
    <col min="14603" max="14603" width="8.85546875" style="197" customWidth="1"/>
    <col min="14604" max="14607" width="7.7109375" style="197" customWidth="1"/>
    <col min="14608" max="14608" width="8.85546875" style="197" customWidth="1"/>
    <col min="14609" max="14611" width="7.7109375" style="197" customWidth="1"/>
    <col min="14612" max="14612" width="9.5703125" style="197" customWidth="1"/>
    <col min="14613" max="14613" width="8.85546875" style="197" customWidth="1"/>
    <col min="14614" max="14617" width="7.7109375" style="197" customWidth="1"/>
    <col min="14618" max="14618" width="9" style="197" bestFit="1" customWidth="1"/>
    <col min="14619" max="14847" width="16.5703125" style="197"/>
    <col min="14848" max="14848" width="3.7109375" style="197" customWidth="1"/>
    <col min="14849" max="14849" width="20.7109375" style="197" bestFit="1" customWidth="1"/>
    <col min="14850" max="14850" width="27.5703125" style="197" bestFit="1" customWidth="1"/>
    <col min="14851" max="14851" width="13" style="197" bestFit="1" customWidth="1"/>
    <col min="14852" max="14852" width="12.85546875" style="197" customWidth="1"/>
    <col min="14853" max="14853" width="15" style="197" bestFit="1" customWidth="1"/>
    <col min="14854" max="14854" width="15.28515625" style="197" bestFit="1" customWidth="1"/>
    <col min="14855" max="14855" width="13.85546875" style="197" bestFit="1" customWidth="1"/>
    <col min="14856" max="14858" width="7.7109375" style="197" customWidth="1"/>
    <col min="14859" max="14859" width="8.85546875" style="197" customWidth="1"/>
    <col min="14860" max="14863" width="7.7109375" style="197" customWidth="1"/>
    <col min="14864" max="14864" width="8.85546875" style="197" customWidth="1"/>
    <col min="14865" max="14867" width="7.7109375" style="197" customWidth="1"/>
    <col min="14868" max="14868" width="9.5703125" style="197" customWidth="1"/>
    <col min="14869" max="14869" width="8.85546875" style="197" customWidth="1"/>
    <col min="14870" max="14873" width="7.7109375" style="197" customWidth="1"/>
    <col min="14874" max="14874" width="9" style="197" bestFit="1" customWidth="1"/>
    <col min="14875" max="15103" width="16.5703125" style="197"/>
    <col min="15104" max="15104" width="3.7109375" style="197" customWidth="1"/>
    <col min="15105" max="15105" width="20.7109375" style="197" bestFit="1" customWidth="1"/>
    <col min="15106" max="15106" width="27.5703125" style="197" bestFit="1" customWidth="1"/>
    <col min="15107" max="15107" width="13" style="197" bestFit="1" customWidth="1"/>
    <col min="15108" max="15108" width="12.85546875" style="197" customWidth="1"/>
    <col min="15109" max="15109" width="15" style="197" bestFit="1" customWidth="1"/>
    <col min="15110" max="15110" width="15.28515625" style="197" bestFit="1" customWidth="1"/>
    <col min="15111" max="15111" width="13.85546875" style="197" bestFit="1" customWidth="1"/>
    <col min="15112" max="15114" width="7.7109375" style="197" customWidth="1"/>
    <col min="15115" max="15115" width="8.85546875" style="197" customWidth="1"/>
    <col min="15116" max="15119" width="7.7109375" style="197" customWidth="1"/>
    <col min="15120" max="15120" width="8.85546875" style="197" customWidth="1"/>
    <col min="15121" max="15123" width="7.7109375" style="197" customWidth="1"/>
    <col min="15124" max="15124" width="9.5703125" style="197" customWidth="1"/>
    <col min="15125" max="15125" width="8.85546875" style="197" customWidth="1"/>
    <col min="15126" max="15129" width="7.7109375" style="197" customWidth="1"/>
    <col min="15130" max="15130" width="9" style="197" bestFit="1" customWidth="1"/>
    <col min="15131" max="15359" width="16.5703125" style="197"/>
    <col min="15360" max="15360" width="3.7109375" style="197" customWidth="1"/>
    <col min="15361" max="15361" width="20.7109375" style="197" bestFit="1" customWidth="1"/>
    <col min="15362" max="15362" width="27.5703125" style="197" bestFit="1" customWidth="1"/>
    <col min="15363" max="15363" width="13" style="197" bestFit="1" customWidth="1"/>
    <col min="15364" max="15364" width="12.85546875" style="197" customWidth="1"/>
    <col min="15365" max="15365" width="15" style="197" bestFit="1" customWidth="1"/>
    <col min="15366" max="15366" width="15.28515625" style="197" bestFit="1" customWidth="1"/>
    <col min="15367" max="15367" width="13.85546875" style="197" bestFit="1" customWidth="1"/>
    <col min="15368" max="15370" width="7.7109375" style="197" customWidth="1"/>
    <col min="15371" max="15371" width="8.85546875" style="197" customWidth="1"/>
    <col min="15372" max="15375" width="7.7109375" style="197" customWidth="1"/>
    <col min="15376" max="15376" width="8.85546875" style="197" customWidth="1"/>
    <col min="15377" max="15379" width="7.7109375" style="197" customWidth="1"/>
    <col min="15380" max="15380" width="9.5703125" style="197" customWidth="1"/>
    <col min="15381" max="15381" width="8.85546875" style="197" customWidth="1"/>
    <col min="15382" max="15385" width="7.7109375" style="197" customWidth="1"/>
    <col min="15386" max="15386" width="9" style="197" bestFit="1" customWidth="1"/>
    <col min="15387" max="15615" width="16.5703125" style="197"/>
    <col min="15616" max="15616" width="3.7109375" style="197" customWidth="1"/>
    <col min="15617" max="15617" width="20.7109375" style="197" bestFit="1" customWidth="1"/>
    <col min="15618" max="15618" width="27.5703125" style="197" bestFit="1" customWidth="1"/>
    <col min="15619" max="15619" width="13" style="197" bestFit="1" customWidth="1"/>
    <col min="15620" max="15620" width="12.85546875" style="197" customWidth="1"/>
    <col min="15621" max="15621" width="15" style="197" bestFit="1" customWidth="1"/>
    <col min="15622" max="15622" width="15.28515625" style="197" bestFit="1" customWidth="1"/>
    <col min="15623" max="15623" width="13.85546875" style="197" bestFit="1" customWidth="1"/>
    <col min="15624" max="15626" width="7.7109375" style="197" customWidth="1"/>
    <col min="15627" max="15627" width="8.85546875" style="197" customWidth="1"/>
    <col min="15628" max="15631" width="7.7109375" style="197" customWidth="1"/>
    <col min="15632" max="15632" width="8.85546875" style="197" customWidth="1"/>
    <col min="15633" max="15635" width="7.7109375" style="197" customWidth="1"/>
    <col min="15636" max="15636" width="9.5703125" style="197" customWidth="1"/>
    <col min="15637" max="15637" width="8.85546875" style="197" customWidth="1"/>
    <col min="15638" max="15641" width="7.7109375" style="197" customWidth="1"/>
    <col min="15642" max="15642" width="9" style="197" bestFit="1" customWidth="1"/>
    <col min="15643" max="15871" width="16.5703125" style="197"/>
    <col min="15872" max="15872" width="3.7109375" style="197" customWidth="1"/>
    <col min="15873" max="15873" width="20.7109375" style="197" bestFit="1" customWidth="1"/>
    <col min="15874" max="15874" width="27.5703125" style="197" bestFit="1" customWidth="1"/>
    <col min="15875" max="15875" width="13" style="197" bestFit="1" customWidth="1"/>
    <col min="15876" max="15876" width="12.85546875" style="197" customWidth="1"/>
    <col min="15877" max="15877" width="15" style="197" bestFit="1" customWidth="1"/>
    <col min="15878" max="15878" width="15.28515625" style="197" bestFit="1" customWidth="1"/>
    <col min="15879" max="15879" width="13.85546875" style="197" bestFit="1" customWidth="1"/>
    <col min="15880" max="15882" width="7.7109375" style="197" customWidth="1"/>
    <col min="15883" max="15883" width="8.85546875" style="197" customWidth="1"/>
    <col min="15884" max="15887" width="7.7109375" style="197" customWidth="1"/>
    <col min="15888" max="15888" width="8.85546875" style="197" customWidth="1"/>
    <col min="15889" max="15891" width="7.7109375" style="197" customWidth="1"/>
    <col min="15892" max="15892" width="9.5703125" style="197" customWidth="1"/>
    <col min="15893" max="15893" width="8.85546875" style="197" customWidth="1"/>
    <col min="15894" max="15897" width="7.7109375" style="197" customWidth="1"/>
    <col min="15898" max="15898" width="9" style="197" bestFit="1" customWidth="1"/>
    <col min="15899" max="16127" width="16.5703125" style="197"/>
    <col min="16128" max="16128" width="3.7109375" style="197" customWidth="1"/>
    <col min="16129" max="16129" width="20.7109375" style="197" bestFit="1" customWidth="1"/>
    <col min="16130" max="16130" width="27.5703125" style="197" bestFit="1" customWidth="1"/>
    <col min="16131" max="16131" width="13" style="197" bestFit="1" customWidth="1"/>
    <col min="16132" max="16132" width="12.85546875" style="197" customWidth="1"/>
    <col min="16133" max="16133" width="15" style="197" bestFit="1" customWidth="1"/>
    <col min="16134" max="16134" width="15.28515625" style="197" bestFit="1" customWidth="1"/>
    <col min="16135" max="16135" width="13.85546875" style="197" bestFit="1" customWidth="1"/>
    <col min="16136" max="16138" width="7.7109375" style="197" customWidth="1"/>
    <col min="16139" max="16139" width="8.85546875" style="197" customWidth="1"/>
    <col min="16140" max="16143" width="7.7109375" style="197" customWidth="1"/>
    <col min="16144" max="16144" width="8.85546875" style="197" customWidth="1"/>
    <col min="16145" max="16147" width="7.7109375" style="197" customWidth="1"/>
    <col min="16148" max="16148" width="9.5703125" style="197" customWidth="1"/>
    <col min="16149" max="16149" width="8.85546875" style="197" customWidth="1"/>
    <col min="16150" max="16153" width="7.7109375" style="197" customWidth="1"/>
    <col min="16154" max="16154" width="9" style="197" bestFit="1" customWidth="1"/>
    <col min="16155" max="16384" width="16.5703125" style="197"/>
  </cols>
  <sheetData>
    <row r="1" spans="2:26" ht="15" customHeight="1" x14ac:dyDescent="0.25"/>
    <row r="2" spans="2:26" s="198" customFormat="1" ht="15" customHeight="1" x14ac:dyDescent="0.25"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</row>
    <row r="3" spans="2:26" s="198" customFormat="1" ht="15" customHeight="1" x14ac:dyDescent="0.25"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</row>
    <row r="4" spans="2:26" s="198" customFormat="1" ht="15" customHeight="1" x14ac:dyDescent="0.25"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</row>
    <row r="5" spans="2:26" s="198" customFormat="1" ht="36" customHeight="1" x14ac:dyDescent="0.25">
      <c r="B5" s="116" t="s">
        <v>182</v>
      </c>
      <c r="C5" s="116"/>
      <c r="D5" s="116"/>
      <c r="E5" s="116"/>
      <c r="F5" s="116"/>
      <c r="G5" s="116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</row>
    <row r="6" spans="2:26" s="198" customFormat="1" ht="18" customHeight="1" x14ac:dyDescent="0.25">
      <c r="B6" s="199"/>
      <c r="C6" s="200" t="str">
        <f>actualizaciones!B7</f>
        <v>enero 2014</v>
      </c>
      <c r="D6" s="200"/>
      <c r="E6" s="200"/>
      <c r="F6" s="199"/>
      <c r="G6" s="199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</row>
    <row r="7" spans="2:26" ht="30" customHeight="1" x14ac:dyDescent="0.25">
      <c r="B7" s="201" t="s">
        <v>183</v>
      </c>
      <c r="C7" s="118" t="s">
        <v>184</v>
      </c>
      <c r="D7" s="201" t="s">
        <v>154</v>
      </c>
      <c r="E7" s="118" t="s">
        <v>185</v>
      </c>
      <c r="F7" s="201" t="s">
        <v>186</v>
      </c>
      <c r="G7" s="118" t="s">
        <v>187</v>
      </c>
    </row>
    <row r="8" spans="2:26" ht="15" customHeight="1" x14ac:dyDescent="0.25">
      <c r="B8" s="202" t="s">
        <v>27</v>
      </c>
      <c r="C8" s="203">
        <f t="shared" ref="C8:C39" si="0">D8+E8+F8+G8</f>
        <v>46826</v>
      </c>
      <c r="D8" s="204">
        <v>33077</v>
      </c>
      <c r="E8" s="203">
        <v>13713</v>
      </c>
      <c r="F8" s="204">
        <v>22</v>
      </c>
      <c r="G8" s="203">
        <v>14</v>
      </c>
    </row>
    <row r="9" spans="2:26" ht="15" customHeight="1" x14ac:dyDescent="0.25">
      <c r="B9" s="202" t="s">
        <v>188</v>
      </c>
      <c r="C9" s="203">
        <f t="shared" si="0"/>
        <v>17</v>
      </c>
      <c r="D9" s="204">
        <v>0</v>
      </c>
      <c r="E9" s="203">
        <v>0</v>
      </c>
      <c r="F9" s="204">
        <v>0</v>
      </c>
      <c r="G9" s="203">
        <v>17</v>
      </c>
    </row>
    <row r="10" spans="2:26" ht="15" customHeight="1" x14ac:dyDescent="0.25">
      <c r="B10" s="202" t="s">
        <v>189</v>
      </c>
      <c r="C10" s="203">
        <f t="shared" si="0"/>
        <v>123</v>
      </c>
      <c r="D10" s="204">
        <v>18</v>
      </c>
      <c r="E10" s="203">
        <v>24</v>
      </c>
      <c r="F10" s="204">
        <v>0</v>
      </c>
      <c r="G10" s="203">
        <v>81</v>
      </c>
    </row>
    <row r="11" spans="2:26" ht="15" customHeight="1" x14ac:dyDescent="0.25">
      <c r="B11" s="202" t="s">
        <v>28</v>
      </c>
      <c r="C11" s="203">
        <f t="shared" si="0"/>
        <v>39319</v>
      </c>
      <c r="D11" s="204">
        <v>16581</v>
      </c>
      <c r="E11" s="203">
        <v>22718</v>
      </c>
      <c r="F11" s="204">
        <v>0</v>
      </c>
      <c r="G11" s="203">
        <v>20</v>
      </c>
      <c r="H11" s="205"/>
      <c r="I11" s="205"/>
      <c r="J11" s="205"/>
      <c r="K11" s="205"/>
      <c r="L11" s="205"/>
      <c r="M11" s="205"/>
      <c r="N11" s="205"/>
      <c r="O11" s="205"/>
    </row>
    <row r="12" spans="2:26" ht="15" customHeight="1" x14ac:dyDescent="0.25">
      <c r="B12" s="202" t="s">
        <v>190</v>
      </c>
      <c r="C12" s="203">
        <f t="shared" si="0"/>
        <v>272</v>
      </c>
      <c r="D12" s="204">
        <v>234</v>
      </c>
      <c r="E12" s="203">
        <v>0</v>
      </c>
      <c r="F12" s="204">
        <v>0</v>
      </c>
      <c r="G12" s="203">
        <v>38</v>
      </c>
      <c r="H12" s="205"/>
      <c r="I12" s="205"/>
      <c r="J12" s="205"/>
      <c r="K12" s="205"/>
      <c r="L12" s="205"/>
      <c r="M12" s="205"/>
      <c r="N12" s="205"/>
      <c r="O12" s="205"/>
    </row>
    <row r="13" spans="2:26" ht="15" customHeight="1" x14ac:dyDescent="0.2">
      <c r="B13" s="202" t="s">
        <v>191</v>
      </c>
      <c r="C13" s="203">
        <f t="shared" si="0"/>
        <v>1028</v>
      </c>
      <c r="D13" s="204">
        <v>986</v>
      </c>
      <c r="E13" s="203">
        <v>30</v>
      </c>
      <c r="F13" s="204">
        <v>0</v>
      </c>
      <c r="G13" s="203">
        <v>12</v>
      </c>
      <c r="H13" s="206"/>
      <c r="I13" s="206"/>
      <c r="J13" s="206"/>
      <c r="K13" s="206"/>
      <c r="L13" s="206"/>
      <c r="M13" s="206"/>
      <c r="N13" s="206"/>
      <c r="O13" s="206"/>
    </row>
    <row r="14" spans="2:26" ht="15" customHeight="1" x14ac:dyDescent="0.2">
      <c r="B14" s="202" t="s">
        <v>192</v>
      </c>
      <c r="C14" s="203">
        <f t="shared" si="0"/>
        <v>51</v>
      </c>
      <c r="D14" s="204">
        <v>0</v>
      </c>
      <c r="E14" s="203">
        <v>4</v>
      </c>
      <c r="F14" s="204">
        <v>0</v>
      </c>
      <c r="G14" s="203">
        <v>47</v>
      </c>
      <c r="H14" s="207"/>
      <c r="I14" s="207"/>
      <c r="J14" s="207"/>
      <c r="K14" s="207"/>
      <c r="L14" s="207"/>
      <c r="M14" s="207"/>
      <c r="N14" s="207"/>
      <c r="O14" s="207"/>
    </row>
    <row r="15" spans="2:26" ht="15" customHeight="1" x14ac:dyDescent="0.2">
      <c r="B15" s="202" t="s">
        <v>193</v>
      </c>
      <c r="C15" s="203">
        <f t="shared" si="0"/>
        <v>205</v>
      </c>
      <c r="D15" s="204">
        <v>46</v>
      </c>
      <c r="E15" s="203">
        <v>16</v>
      </c>
      <c r="F15" s="204">
        <v>108</v>
      </c>
      <c r="G15" s="203">
        <v>35</v>
      </c>
      <c r="H15" s="207"/>
      <c r="I15" s="207"/>
      <c r="J15" s="207"/>
      <c r="K15" s="207"/>
      <c r="L15" s="207"/>
      <c r="M15" s="207"/>
      <c r="N15" s="207"/>
      <c r="O15" s="207"/>
    </row>
    <row r="16" spans="2:26" ht="15" customHeight="1" x14ac:dyDescent="0.2">
      <c r="B16" s="202" t="s">
        <v>194</v>
      </c>
      <c r="C16" s="203">
        <f t="shared" si="0"/>
        <v>1468</v>
      </c>
      <c r="D16" s="204">
        <v>930</v>
      </c>
      <c r="E16" s="203">
        <v>443</v>
      </c>
      <c r="F16" s="204">
        <v>38</v>
      </c>
      <c r="G16" s="203">
        <v>57</v>
      </c>
      <c r="H16" s="207"/>
      <c r="I16" s="207"/>
      <c r="J16" s="207"/>
      <c r="K16" s="207"/>
      <c r="L16" s="207"/>
      <c r="M16" s="207"/>
      <c r="N16" s="207"/>
      <c r="O16" s="207"/>
    </row>
    <row r="17" spans="2:15" ht="15" customHeight="1" x14ac:dyDescent="0.2">
      <c r="B17" s="202" t="s">
        <v>195</v>
      </c>
      <c r="C17" s="203">
        <f t="shared" si="0"/>
        <v>4</v>
      </c>
      <c r="D17" s="204">
        <v>0</v>
      </c>
      <c r="E17" s="203">
        <v>0</v>
      </c>
      <c r="F17" s="204">
        <v>0</v>
      </c>
      <c r="G17" s="203">
        <v>4</v>
      </c>
      <c r="H17" s="207"/>
      <c r="I17" s="207"/>
      <c r="J17" s="207"/>
      <c r="K17" s="207"/>
      <c r="L17" s="207"/>
      <c r="M17" s="207"/>
      <c r="N17" s="207"/>
      <c r="O17" s="207"/>
    </row>
    <row r="18" spans="2:15" ht="15" customHeight="1" x14ac:dyDescent="0.2">
      <c r="B18" s="202" t="s">
        <v>196</v>
      </c>
      <c r="C18" s="203">
        <f t="shared" si="0"/>
        <v>2317</v>
      </c>
      <c r="D18" s="204">
        <v>2261</v>
      </c>
      <c r="E18" s="203">
        <v>0</v>
      </c>
      <c r="F18" s="204">
        <v>15</v>
      </c>
      <c r="G18" s="203">
        <v>41</v>
      </c>
      <c r="H18" s="207"/>
      <c r="I18" s="207"/>
      <c r="J18" s="207"/>
      <c r="K18" s="207"/>
      <c r="L18" s="207"/>
      <c r="M18" s="207"/>
      <c r="N18" s="207"/>
      <c r="O18" s="207"/>
    </row>
    <row r="19" spans="2:15" ht="15" customHeight="1" x14ac:dyDescent="0.2">
      <c r="B19" s="202" t="s">
        <v>197</v>
      </c>
      <c r="C19" s="203">
        <f t="shared" si="0"/>
        <v>80</v>
      </c>
      <c r="D19" s="204">
        <v>0</v>
      </c>
      <c r="E19" s="203">
        <v>0</v>
      </c>
      <c r="F19" s="204">
        <v>65</v>
      </c>
      <c r="G19" s="203">
        <v>15</v>
      </c>
      <c r="H19" s="207"/>
      <c r="I19" s="207"/>
      <c r="J19" s="207"/>
      <c r="K19" s="207"/>
      <c r="L19" s="207"/>
      <c r="M19" s="207"/>
      <c r="N19" s="207"/>
      <c r="O19" s="207"/>
    </row>
    <row r="20" spans="2:15" ht="15" customHeight="1" x14ac:dyDescent="0.2">
      <c r="B20" s="202" t="s">
        <v>198</v>
      </c>
      <c r="C20" s="203">
        <f t="shared" si="0"/>
        <v>115</v>
      </c>
      <c r="D20" s="204">
        <v>16</v>
      </c>
      <c r="E20" s="203">
        <v>0</v>
      </c>
      <c r="F20" s="204">
        <v>0</v>
      </c>
      <c r="G20" s="203">
        <v>99</v>
      </c>
      <c r="H20" s="207"/>
      <c r="I20" s="207"/>
      <c r="J20" s="207"/>
      <c r="K20" s="207"/>
      <c r="L20" s="207"/>
      <c r="M20" s="207"/>
      <c r="N20" s="207"/>
      <c r="O20" s="207"/>
    </row>
    <row r="21" spans="2:15" ht="15" customHeight="1" x14ac:dyDescent="0.2">
      <c r="B21" s="202" t="s">
        <v>199</v>
      </c>
      <c r="C21" s="203">
        <f t="shared" si="0"/>
        <v>1028</v>
      </c>
      <c r="D21" s="204">
        <v>750</v>
      </c>
      <c r="E21" s="203">
        <v>203</v>
      </c>
      <c r="F21" s="204">
        <v>22</v>
      </c>
      <c r="G21" s="203">
        <v>53</v>
      </c>
      <c r="H21" s="207"/>
      <c r="I21" s="207"/>
      <c r="J21" s="207"/>
      <c r="K21" s="207"/>
      <c r="L21" s="207"/>
      <c r="M21" s="207"/>
      <c r="N21" s="207"/>
      <c r="O21" s="207"/>
    </row>
    <row r="22" spans="2:15" ht="15" customHeight="1" x14ac:dyDescent="0.2">
      <c r="B22" s="202" t="s">
        <v>200</v>
      </c>
      <c r="C22" s="203">
        <f t="shared" si="0"/>
        <v>26</v>
      </c>
      <c r="D22" s="204">
        <v>0</v>
      </c>
      <c r="E22" s="203">
        <v>0</v>
      </c>
      <c r="F22" s="204">
        <v>0</v>
      </c>
      <c r="G22" s="203">
        <v>26</v>
      </c>
      <c r="H22" s="207"/>
      <c r="I22" s="207"/>
      <c r="J22" s="207"/>
      <c r="K22" s="207"/>
      <c r="L22" s="207"/>
      <c r="M22" s="207"/>
      <c r="N22" s="207"/>
      <c r="O22" s="207"/>
    </row>
    <row r="23" spans="2:15" ht="15" customHeight="1" x14ac:dyDescent="0.2">
      <c r="B23" s="202" t="s">
        <v>201</v>
      </c>
      <c r="C23" s="203">
        <f t="shared" si="0"/>
        <v>164</v>
      </c>
      <c r="D23" s="204">
        <v>67</v>
      </c>
      <c r="E23" s="203">
        <v>34</v>
      </c>
      <c r="F23" s="204">
        <v>28</v>
      </c>
      <c r="G23" s="203">
        <v>35</v>
      </c>
      <c r="H23" s="207"/>
      <c r="I23" s="207"/>
      <c r="J23" s="207"/>
      <c r="K23" s="207"/>
      <c r="L23" s="207"/>
      <c r="M23" s="207"/>
      <c r="N23" s="207"/>
      <c r="O23" s="207"/>
    </row>
    <row r="24" spans="2:15" ht="15" customHeight="1" x14ac:dyDescent="0.2">
      <c r="B24" s="202" t="s">
        <v>29</v>
      </c>
      <c r="C24" s="203">
        <f t="shared" si="0"/>
        <v>21259</v>
      </c>
      <c r="D24" s="204">
        <v>15634</v>
      </c>
      <c r="E24" s="203">
        <v>5625</v>
      </c>
      <c r="F24" s="204">
        <v>0</v>
      </c>
      <c r="G24" s="203">
        <v>0</v>
      </c>
      <c r="H24" s="207"/>
      <c r="I24" s="207"/>
      <c r="J24" s="207"/>
      <c r="K24" s="207"/>
      <c r="L24" s="207"/>
      <c r="M24" s="207"/>
      <c r="N24" s="207"/>
      <c r="O24" s="207"/>
    </row>
    <row r="25" spans="2:15" ht="15" customHeight="1" x14ac:dyDescent="0.2">
      <c r="B25" s="202" t="s">
        <v>202</v>
      </c>
      <c r="C25" s="203">
        <f t="shared" si="0"/>
        <v>1910</v>
      </c>
      <c r="D25" s="204">
        <v>1355</v>
      </c>
      <c r="E25" s="203">
        <v>342</v>
      </c>
      <c r="F25" s="204">
        <v>90</v>
      </c>
      <c r="G25" s="203">
        <v>123</v>
      </c>
      <c r="H25" s="207"/>
      <c r="I25" s="207"/>
      <c r="J25" s="207"/>
      <c r="K25" s="207"/>
      <c r="L25" s="207"/>
      <c r="M25" s="207"/>
      <c r="N25" s="207"/>
      <c r="O25" s="207"/>
    </row>
    <row r="26" spans="2:15" ht="15" customHeight="1" x14ac:dyDescent="0.2">
      <c r="B26" s="202" t="s">
        <v>203</v>
      </c>
      <c r="C26" s="203">
        <f t="shared" si="0"/>
        <v>77</v>
      </c>
      <c r="D26" s="204">
        <v>21</v>
      </c>
      <c r="E26" s="203">
        <v>7</v>
      </c>
      <c r="F26" s="204">
        <v>20</v>
      </c>
      <c r="G26" s="203">
        <v>29</v>
      </c>
      <c r="H26" s="207"/>
      <c r="I26" s="207"/>
      <c r="J26" s="207"/>
      <c r="K26" s="207"/>
      <c r="L26" s="207"/>
      <c r="M26" s="207"/>
      <c r="N26" s="207"/>
      <c r="O26" s="207"/>
    </row>
    <row r="27" spans="2:15" ht="15" customHeight="1" x14ac:dyDescent="0.2">
      <c r="B27" s="202" t="s">
        <v>204</v>
      </c>
      <c r="C27" s="203">
        <f t="shared" si="0"/>
        <v>38</v>
      </c>
      <c r="D27" s="204">
        <v>0</v>
      </c>
      <c r="E27" s="203">
        <v>9</v>
      </c>
      <c r="F27" s="204">
        <v>16</v>
      </c>
      <c r="G27" s="203">
        <v>13</v>
      </c>
      <c r="H27" s="207"/>
      <c r="I27" s="207"/>
      <c r="J27" s="207"/>
      <c r="K27" s="207"/>
      <c r="L27" s="207"/>
      <c r="M27" s="207"/>
      <c r="N27" s="207"/>
      <c r="O27" s="207"/>
    </row>
    <row r="28" spans="2:15" ht="15" customHeight="1" x14ac:dyDescent="0.2">
      <c r="B28" s="202" t="s">
        <v>205</v>
      </c>
      <c r="C28" s="203">
        <f t="shared" si="0"/>
        <v>4621</v>
      </c>
      <c r="D28" s="204">
        <v>1702</v>
      </c>
      <c r="E28" s="203">
        <v>2859</v>
      </c>
      <c r="F28" s="204">
        <v>32</v>
      </c>
      <c r="G28" s="203">
        <v>28</v>
      </c>
      <c r="H28" s="207"/>
      <c r="I28" s="207"/>
      <c r="J28" s="207"/>
      <c r="K28" s="207"/>
      <c r="L28" s="207"/>
      <c r="M28" s="207"/>
      <c r="N28" s="207"/>
      <c r="O28" s="207"/>
    </row>
    <row r="29" spans="2:15" ht="15" customHeight="1" x14ac:dyDescent="0.2">
      <c r="B29" s="202" t="s">
        <v>206</v>
      </c>
      <c r="C29" s="203">
        <f t="shared" si="0"/>
        <v>2738</v>
      </c>
      <c r="D29" s="204">
        <v>2720</v>
      </c>
      <c r="E29" s="203">
        <v>10</v>
      </c>
      <c r="F29" s="204">
        <v>0</v>
      </c>
      <c r="G29" s="203">
        <v>8</v>
      </c>
      <c r="H29" s="207"/>
      <c r="I29" s="207"/>
      <c r="J29" s="207"/>
      <c r="K29" s="207"/>
      <c r="L29" s="207"/>
      <c r="M29" s="207"/>
      <c r="N29" s="207"/>
      <c r="O29" s="207"/>
    </row>
    <row r="30" spans="2:15" ht="15" customHeight="1" x14ac:dyDescent="0.2">
      <c r="B30" s="202" t="s">
        <v>207</v>
      </c>
      <c r="C30" s="203">
        <f t="shared" si="0"/>
        <v>810</v>
      </c>
      <c r="D30" s="204">
        <v>804</v>
      </c>
      <c r="E30" s="203">
        <v>6</v>
      </c>
      <c r="F30" s="204">
        <v>0</v>
      </c>
      <c r="G30" s="203">
        <v>0</v>
      </c>
      <c r="H30" s="207"/>
      <c r="I30" s="207"/>
      <c r="J30" s="207"/>
      <c r="K30" s="207"/>
      <c r="L30" s="207"/>
      <c r="M30" s="207"/>
      <c r="N30" s="207"/>
      <c r="O30" s="207"/>
    </row>
    <row r="31" spans="2:15" ht="15" customHeight="1" x14ac:dyDescent="0.2">
      <c r="B31" s="202" t="s">
        <v>208</v>
      </c>
      <c r="C31" s="203">
        <f t="shared" si="0"/>
        <v>7191</v>
      </c>
      <c r="D31" s="204">
        <v>4459</v>
      </c>
      <c r="E31" s="203">
        <v>2732</v>
      </c>
      <c r="F31" s="204">
        <v>0</v>
      </c>
      <c r="G31" s="203">
        <v>0</v>
      </c>
      <c r="H31" s="207"/>
      <c r="I31" s="207"/>
      <c r="J31" s="207"/>
      <c r="K31" s="207"/>
      <c r="L31" s="207"/>
      <c r="M31" s="207"/>
      <c r="N31" s="207"/>
      <c r="O31" s="207"/>
    </row>
    <row r="32" spans="2:15" ht="15" customHeight="1" x14ac:dyDescent="0.2">
      <c r="B32" s="202" t="s">
        <v>209</v>
      </c>
      <c r="C32" s="203">
        <f t="shared" si="0"/>
        <v>18</v>
      </c>
      <c r="D32" s="204">
        <v>14</v>
      </c>
      <c r="E32" s="203">
        <v>0</v>
      </c>
      <c r="F32" s="204">
        <v>0</v>
      </c>
      <c r="G32" s="203">
        <v>4</v>
      </c>
      <c r="H32" s="207"/>
      <c r="I32" s="207"/>
      <c r="J32" s="207"/>
      <c r="K32" s="207"/>
      <c r="L32" s="207"/>
      <c r="M32" s="207"/>
      <c r="N32" s="207"/>
      <c r="O32" s="207"/>
    </row>
    <row r="33" spans="2:26" ht="15" customHeight="1" x14ac:dyDescent="0.2">
      <c r="B33" s="202" t="s">
        <v>210</v>
      </c>
      <c r="C33" s="203">
        <f t="shared" si="0"/>
        <v>143</v>
      </c>
      <c r="D33" s="204">
        <v>98</v>
      </c>
      <c r="E33" s="203">
        <v>10</v>
      </c>
      <c r="F33" s="204">
        <v>24</v>
      </c>
      <c r="G33" s="203">
        <v>11</v>
      </c>
      <c r="H33" s="207"/>
      <c r="I33" s="207"/>
      <c r="J33" s="207"/>
      <c r="K33" s="207"/>
      <c r="L33" s="207"/>
      <c r="M33" s="207"/>
      <c r="N33" s="207"/>
      <c r="O33" s="207"/>
    </row>
    <row r="34" spans="2:26" ht="15" customHeight="1" x14ac:dyDescent="0.2">
      <c r="B34" s="202" t="s">
        <v>211</v>
      </c>
      <c r="C34" s="203">
        <f t="shared" si="0"/>
        <v>306</v>
      </c>
      <c r="D34" s="204">
        <v>0</v>
      </c>
      <c r="E34" s="203">
        <v>272</v>
      </c>
      <c r="F34" s="204">
        <v>0</v>
      </c>
      <c r="G34" s="203">
        <v>34</v>
      </c>
      <c r="H34" s="207"/>
      <c r="I34" s="207"/>
      <c r="J34" s="207"/>
      <c r="K34" s="207"/>
      <c r="L34" s="207"/>
      <c r="M34" s="207"/>
      <c r="N34" s="207"/>
      <c r="O34" s="207"/>
    </row>
    <row r="35" spans="2:26" ht="15" customHeight="1" x14ac:dyDescent="0.2">
      <c r="B35" s="202" t="s">
        <v>212</v>
      </c>
      <c r="C35" s="203">
        <f t="shared" si="0"/>
        <v>33</v>
      </c>
      <c r="D35" s="204">
        <v>0</v>
      </c>
      <c r="E35" s="203">
        <v>0</v>
      </c>
      <c r="F35" s="204">
        <v>21</v>
      </c>
      <c r="G35" s="203">
        <v>12</v>
      </c>
      <c r="H35" s="207"/>
      <c r="I35" s="207"/>
      <c r="J35" s="207"/>
      <c r="K35" s="207"/>
      <c r="L35" s="207"/>
      <c r="M35" s="207"/>
      <c r="N35" s="207"/>
      <c r="O35" s="207"/>
    </row>
    <row r="36" spans="2:26" ht="15" customHeight="1" x14ac:dyDescent="0.2">
      <c r="B36" s="202" t="s">
        <v>213</v>
      </c>
      <c r="C36" s="203">
        <f t="shared" si="0"/>
        <v>16</v>
      </c>
      <c r="D36" s="204">
        <v>0</v>
      </c>
      <c r="E36" s="203">
        <v>7</v>
      </c>
      <c r="F36" s="204">
        <v>0</v>
      </c>
      <c r="G36" s="203">
        <v>9</v>
      </c>
      <c r="H36" s="207"/>
      <c r="I36" s="207"/>
      <c r="J36" s="207"/>
      <c r="K36" s="207"/>
      <c r="L36" s="207"/>
      <c r="M36" s="207"/>
      <c r="N36" s="207"/>
      <c r="O36" s="207"/>
    </row>
    <row r="37" spans="2:26" ht="15" customHeight="1" x14ac:dyDescent="0.2">
      <c r="B37" s="202" t="s">
        <v>214</v>
      </c>
      <c r="C37" s="203">
        <f t="shared" si="0"/>
        <v>12</v>
      </c>
      <c r="D37" s="204">
        <v>0</v>
      </c>
      <c r="E37" s="203">
        <v>0</v>
      </c>
      <c r="F37" s="204">
        <v>0</v>
      </c>
      <c r="G37" s="203">
        <v>12</v>
      </c>
      <c r="H37" s="207"/>
      <c r="I37" s="207"/>
      <c r="J37" s="207"/>
      <c r="K37" s="207"/>
      <c r="L37" s="207"/>
      <c r="M37" s="207"/>
      <c r="N37" s="207"/>
      <c r="O37" s="207"/>
    </row>
    <row r="38" spans="2:26" ht="15" customHeight="1" x14ac:dyDescent="0.2">
      <c r="B38" s="202" t="s">
        <v>215</v>
      </c>
      <c r="C38" s="203">
        <f t="shared" si="0"/>
        <v>179</v>
      </c>
      <c r="D38" s="204">
        <v>119</v>
      </c>
      <c r="E38" s="203">
        <v>6</v>
      </c>
      <c r="F38" s="204">
        <v>40</v>
      </c>
      <c r="G38" s="203">
        <v>14</v>
      </c>
      <c r="H38" s="207"/>
      <c r="I38" s="207"/>
      <c r="J38" s="207"/>
      <c r="K38" s="207"/>
      <c r="L38" s="207"/>
      <c r="M38" s="207"/>
      <c r="N38" s="207"/>
      <c r="O38" s="207"/>
    </row>
    <row r="39" spans="2:26" ht="15" customHeight="1" x14ac:dyDescent="0.2">
      <c r="B39" s="208" t="s">
        <v>216</v>
      </c>
      <c r="C39" s="209">
        <f t="shared" si="0"/>
        <v>132394</v>
      </c>
      <c r="D39" s="209">
        <v>81892</v>
      </c>
      <c r="E39" s="209">
        <v>49070</v>
      </c>
      <c r="F39" s="209">
        <v>541</v>
      </c>
      <c r="G39" s="209">
        <v>891</v>
      </c>
      <c r="H39" s="207"/>
      <c r="I39" s="207"/>
      <c r="J39" s="207"/>
      <c r="K39" s="207"/>
      <c r="L39" s="207"/>
      <c r="M39" s="207"/>
      <c r="N39" s="207"/>
      <c r="O39" s="207"/>
    </row>
    <row r="40" spans="2:26" ht="15" customHeight="1" x14ac:dyDescent="0.2">
      <c r="B40" s="60" t="s">
        <v>217</v>
      </c>
      <c r="C40" s="60"/>
      <c r="D40" s="60"/>
      <c r="E40" s="60"/>
      <c r="F40" s="60"/>
      <c r="G40" s="60"/>
      <c r="H40" s="207"/>
      <c r="I40" s="207"/>
      <c r="J40" s="207"/>
      <c r="K40" s="207"/>
      <c r="L40" s="207"/>
      <c r="M40" s="207"/>
      <c r="N40" s="207"/>
      <c r="O40" s="207"/>
    </row>
    <row r="41" spans="2:26" x14ac:dyDescent="0.2">
      <c r="H41" s="207"/>
      <c r="I41" s="207"/>
      <c r="J41" s="207"/>
      <c r="K41" s="207"/>
      <c r="L41" s="207"/>
      <c r="M41" s="207"/>
      <c r="N41" s="207"/>
      <c r="O41" s="207"/>
    </row>
    <row r="42" spans="2:26" ht="26.25" customHeight="1" x14ac:dyDescent="0.2">
      <c r="F42" s="207"/>
      <c r="G42" s="207"/>
      <c r="H42" s="207"/>
      <c r="I42" s="207"/>
      <c r="J42" s="207"/>
      <c r="K42" s="207"/>
      <c r="L42" s="207"/>
      <c r="M42" s="207"/>
    </row>
    <row r="43" spans="2:26" ht="33" customHeight="1" x14ac:dyDescent="0.2"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0"/>
      <c r="S43" s="210"/>
      <c r="T43" s="210"/>
      <c r="U43" s="210"/>
      <c r="V43" s="210"/>
      <c r="W43" s="210"/>
      <c r="X43" s="210"/>
      <c r="Y43" s="210"/>
      <c r="Z43" s="210"/>
    </row>
    <row r="44" spans="2:26" x14ac:dyDescent="0.2">
      <c r="B44" s="211"/>
      <c r="C44" s="212"/>
      <c r="D44" s="212"/>
      <c r="E44" s="212"/>
      <c r="F44" s="207"/>
      <c r="G44" s="207"/>
      <c r="H44" s="207"/>
      <c r="I44" s="207"/>
      <c r="J44" s="207"/>
      <c r="K44" s="207"/>
      <c r="L44" s="207"/>
      <c r="M44" s="207"/>
      <c r="N44" s="207"/>
      <c r="O44" s="207"/>
    </row>
    <row r="45" spans="2:26" x14ac:dyDescent="0.25">
      <c r="B45" s="205"/>
      <c r="C45" s="205"/>
      <c r="D45" s="205"/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</row>
    <row r="46" spans="2:26" x14ac:dyDescent="0.25">
      <c r="B46" s="205"/>
      <c r="C46" s="205"/>
      <c r="D46" s="205"/>
      <c r="E46" s="205"/>
      <c r="F46" s="205"/>
      <c r="G46" s="205"/>
      <c r="H46" s="205"/>
      <c r="I46" s="205"/>
      <c r="J46" s="205"/>
      <c r="K46" s="205"/>
      <c r="L46" s="205"/>
      <c r="M46" s="205"/>
      <c r="N46" s="205"/>
      <c r="O46" s="205"/>
    </row>
    <row r="47" spans="2:26" x14ac:dyDescent="0.25">
      <c r="B47" s="205"/>
      <c r="C47" s="205"/>
      <c r="D47" s="205"/>
      <c r="E47" s="205"/>
      <c r="F47" s="205"/>
      <c r="G47" s="205"/>
      <c r="H47" s="205"/>
      <c r="I47" s="205"/>
      <c r="J47" s="205"/>
      <c r="K47" s="205"/>
      <c r="L47" s="205"/>
      <c r="M47" s="205"/>
      <c r="N47" s="205"/>
      <c r="O47" s="205"/>
    </row>
    <row r="48" spans="2:26" x14ac:dyDescent="0.25">
      <c r="B48" s="205"/>
      <c r="C48" s="205"/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5"/>
      <c r="O48" s="205"/>
    </row>
    <row r="49" spans="2:15" x14ac:dyDescent="0.25">
      <c r="B49" s="205"/>
      <c r="C49" s="205"/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</row>
    <row r="50" spans="2:15" x14ac:dyDescent="0.25">
      <c r="B50" s="205"/>
      <c r="C50" s="205"/>
      <c r="D50" s="205"/>
      <c r="E50" s="205"/>
      <c r="F50" s="205"/>
      <c r="G50" s="205"/>
      <c r="H50" s="205"/>
      <c r="I50" s="205"/>
      <c r="J50" s="205"/>
      <c r="K50" s="205"/>
      <c r="L50" s="205"/>
      <c r="M50" s="205"/>
      <c r="N50" s="205"/>
      <c r="O50" s="205"/>
    </row>
    <row r="51" spans="2:15" x14ac:dyDescent="0.25">
      <c r="B51" s="205"/>
      <c r="C51" s="205"/>
      <c r="D51" s="205"/>
      <c r="E51" s="205"/>
      <c r="F51" s="205"/>
      <c r="G51" s="205"/>
      <c r="H51" s="205"/>
      <c r="I51" s="205"/>
      <c r="J51" s="205"/>
      <c r="K51" s="205"/>
      <c r="L51" s="205"/>
      <c r="M51" s="205"/>
      <c r="N51" s="205"/>
      <c r="O51" s="205"/>
    </row>
    <row r="52" spans="2:15" x14ac:dyDescent="0.25">
      <c r="B52" s="205"/>
      <c r="C52" s="205"/>
      <c r="D52" s="205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5"/>
    </row>
    <row r="53" spans="2:15" x14ac:dyDescent="0.25">
      <c r="B53" s="205"/>
      <c r="C53" s="205"/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</row>
    <row r="54" spans="2:15" x14ac:dyDescent="0.25">
      <c r="B54" s="205"/>
      <c r="C54" s="205"/>
      <c r="D54" s="205"/>
      <c r="E54" s="205"/>
      <c r="F54" s="205"/>
      <c r="G54" s="205"/>
      <c r="H54" s="205"/>
      <c r="I54" s="205"/>
      <c r="J54" s="205"/>
      <c r="K54" s="205"/>
      <c r="L54" s="205"/>
      <c r="M54" s="205"/>
      <c r="N54" s="205"/>
      <c r="O54" s="205"/>
    </row>
    <row r="55" spans="2:15" x14ac:dyDescent="0.25">
      <c r="B55" s="205"/>
      <c r="C55" s="205"/>
      <c r="D55" s="205"/>
      <c r="E55" s="205"/>
      <c r="F55" s="205"/>
      <c r="G55" s="205"/>
      <c r="H55" s="205"/>
      <c r="I55" s="205"/>
      <c r="J55" s="205"/>
      <c r="K55" s="205"/>
      <c r="L55" s="205"/>
      <c r="M55" s="205"/>
      <c r="N55" s="205"/>
      <c r="O55" s="205"/>
    </row>
    <row r="56" spans="2:15" x14ac:dyDescent="0.25">
      <c r="B56" s="205"/>
      <c r="C56" s="205"/>
      <c r="D56" s="205"/>
      <c r="E56" s="205"/>
      <c r="F56" s="205"/>
      <c r="G56" s="205"/>
      <c r="H56" s="205"/>
      <c r="I56" s="205"/>
      <c r="J56" s="205"/>
      <c r="K56" s="205"/>
      <c r="L56" s="205"/>
      <c r="M56" s="205"/>
      <c r="N56" s="205"/>
      <c r="O56" s="205"/>
    </row>
    <row r="57" spans="2:15" x14ac:dyDescent="0.25">
      <c r="B57" s="205"/>
      <c r="C57" s="205"/>
      <c r="D57" s="205"/>
      <c r="E57" s="205"/>
      <c r="F57" s="205"/>
      <c r="G57" s="205"/>
      <c r="H57" s="205"/>
      <c r="I57" s="205"/>
      <c r="J57" s="205"/>
      <c r="K57" s="205"/>
      <c r="L57" s="205"/>
      <c r="M57" s="205"/>
      <c r="N57" s="205"/>
      <c r="O57" s="205"/>
    </row>
    <row r="58" spans="2:15" x14ac:dyDescent="0.25">
      <c r="B58" s="205"/>
      <c r="C58" s="205"/>
      <c r="D58" s="205"/>
      <c r="E58" s="205"/>
      <c r="F58" s="205"/>
      <c r="G58" s="205"/>
      <c r="H58" s="205"/>
      <c r="I58" s="205"/>
      <c r="J58" s="205"/>
      <c r="K58" s="205"/>
      <c r="L58" s="205"/>
      <c r="M58" s="205"/>
      <c r="N58" s="205"/>
      <c r="O58" s="205"/>
    </row>
    <row r="59" spans="2:15" x14ac:dyDescent="0.25">
      <c r="B59" s="205"/>
      <c r="C59" s="205"/>
      <c r="D59" s="205"/>
      <c r="E59" s="205"/>
      <c r="F59" s="205"/>
      <c r="G59" s="205"/>
      <c r="H59" s="205"/>
      <c r="I59" s="205"/>
      <c r="J59" s="205"/>
      <c r="K59" s="205"/>
      <c r="L59" s="205"/>
      <c r="M59" s="205"/>
      <c r="N59" s="205"/>
      <c r="O59" s="205"/>
    </row>
    <row r="60" spans="2:15" x14ac:dyDescent="0.25">
      <c r="B60" s="205"/>
      <c r="C60" s="205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5"/>
      <c r="O60" s="205"/>
    </row>
    <row r="61" spans="2:15" x14ac:dyDescent="0.25">
      <c r="B61" s="205"/>
      <c r="C61" s="205"/>
      <c r="D61" s="205"/>
      <c r="E61" s="205"/>
      <c r="F61" s="205"/>
      <c r="G61" s="205"/>
      <c r="H61" s="205"/>
      <c r="I61" s="205"/>
      <c r="J61" s="205"/>
      <c r="K61" s="205"/>
      <c r="L61" s="205"/>
      <c r="M61" s="205"/>
      <c r="N61" s="205"/>
      <c r="O61" s="205"/>
    </row>
  </sheetData>
  <mergeCells count="3">
    <mergeCell ref="B5:G5"/>
    <mergeCell ref="C6:E6"/>
    <mergeCell ref="B40:G40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1048575" man="1"/>
  </colBreaks>
  <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6">
    <tabColor rgb="FF000099"/>
    <pageSetUpPr autoPageBreaks="0" fitToPage="1"/>
  </sheetPr>
  <dimension ref="B27:L28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1.42578125" style="2"/>
    <col min="2" max="2" width="5.7109375" style="2" customWidth="1"/>
    <col min="3" max="3" width="12.7109375" style="2" customWidth="1"/>
    <col min="4" max="257" width="11.42578125" style="2"/>
    <col min="258" max="258" width="5.7109375" style="2" customWidth="1"/>
    <col min="259" max="259" width="12.7109375" style="2" customWidth="1"/>
    <col min="260" max="513" width="11.42578125" style="2"/>
    <col min="514" max="514" width="5.7109375" style="2" customWidth="1"/>
    <col min="515" max="515" width="12.7109375" style="2" customWidth="1"/>
    <col min="516" max="769" width="11.42578125" style="2"/>
    <col min="770" max="770" width="5.7109375" style="2" customWidth="1"/>
    <col min="771" max="771" width="12.7109375" style="2" customWidth="1"/>
    <col min="772" max="1025" width="11.42578125" style="2"/>
    <col min="1026" max="1026" width="5.7109375" style="2" customWidth="1"/>
    <col min="1027" max="1027" width="12.7109375" style="2" customWidth="1"/>
    <col min="1028" max="1281" width="11.42578125" style="2"/>
    <col min="1282" max="1282" width="5.7109375" style="2" customWidth="1"/>
    <col min="1283" max="1283" width="12.7109375" style="2" customWidth="1"/>
    <col min="1284" max="1537" width="11.42578125" style="2"/>
    <col min="1538" max="1538" width="5.7109375" style="2" customWidth="1"/>
    <col min="1539" max="1539" width="12.7109375" style="2" customWidth="1"/>
    <col min="1540" max="1793" width="11.42578125" style="2"/>
    <col min="1794" max="1794" width="5.7109375" style="2" customWidth="1"/>
    <col min="1795" max="1795" width="12.7109375" style="2" customWidth="1"/>
    <col min="1796" max="2049" width="11.42578125" style="2"/>
    <col min="2050" max="2050" width="5.7109375" style="2" customWidth="1"/>
    <col min="2051" max="2051" width="12.7109375" style="2" customWidth="1"/>
    <col min="2052" max="2305" width="11.42578125" style="2"/>
    <col min="2306" max="2306" width="5.7109375" style="2" customWidth="1"/>
    <col min="2307" max="2307" width="12.7109375" style="2" customWidth="1"/>
    <col min="2308" max="2561" width="11.42578125" style="2"/>
    <col min="2562" max="2562" width="5.7109375" style="2" customWidth="1"/>
    <col min="2563" max="2563" width="12.7109375" style="2" customWidth="1"/>
    <col min="2564" max="2817" width="11.42578125" style="2"/>
    <col min="2818" max="2818" width="5.7109375" style="2" customWidth="1"/>
    <col min="2819" max="2819" width="12.7109375" style="2" customWidth="1"/>
    <col min="2820" max="3073" width="11.42578125" style="2"/>
    <col min="3074" max="3074" width="5.7109375" style="2" customWidth="1"/>
    <col min="3075" max="3075" width="12.7109375" style="2" customWidth="1"/>
    <col min="3076" max="3329" width="11.42578125" style="2"/>
    <col min="3330" max="3330" width="5.7109375" style="2" customWidth="1"/>
    <col min="3331" max="3331" width="12.7109375" style="2" customWidth="1"/>
    <col min="3332" max="3585" width="11.42578125" style="2"/>
    <col min="3586" max="3586" width="5.7109375" style="2" customWidth="1"/>
    <col min="3587" max="3587" width="12.7109375" style="2" customWidth="1"/>
    <col min="3588" max="3841" width="11.42578125" style="2"/>
    <col min="3842" max="3842" width="5.7109375" style="2" customWidth="1"/>
    <col min="3843" max="3843" width="12.7109375" style="2" customWidth="1"/>
    <col min="3844" max="4097" width="11.42578125" style="2"/>
    <col min="4098" max="4098" width="5.7109375" style="2" customWidth="1"/>
    <col min="4099" max="4099" width="12.7109375" style="2" customWidth="1"/>
    <col min="4100" max="4353" width="11.42578125" style="2"/>
    <col min="4354" max="4354" width="5.7109375" style="2" customWidth="1"/>
    <col min="4355" max="4355" width="12.7109375" style="2" customWidth="1"/>
    <col min="4356" max="4609" width="11.42578125" style="2"/>
    <col min="4610" max="4610" width="5.7109375" style="2" customWidth="1"/>
    <col min="4611" max="4611" width="12.7109375" style="2" customWidth="1"/>
    <col min="4612" max="4865" width="11.42578125" style="2"/>
    <col min="4866" max="4866" width="5.7109375" style="2" customWidth="1"/>
    <col min="4867" max="4867" width="12.7109375" style="2" customWidth="1"/>
    <col min="4868" max="5121" width="11.42578125" style="2"/>
    <col min="5122" max="5122" width="5.7109375" style="2" customWidth="1"/>
    <col min="5123" max="5123" width="12.7109375" style="2" customWidth="1"/>
    <col min="5124" max="5377" width="11.42578125" style="2"/>
    <col min="5378" max="5378" width="5.7109375" style="2" customWidth="1"/>
    <col min="5379" max="5379" width="12.7109375" style="2" customWidth="1"/>
    <col min="5380" max="5633" width="11.42578125" style="2"/>
    <col min="5634" max="5634" width="5.7109375" style="2" customWidth="1"/>
    <col min="5635" max="5635" width="12.7109375" style="2" customWidth="1"/>
    <col min="5636" max="5889" width="11.42578125" style="2"/>
    <col min="5890" max="5890" width="5.7109375" style="2" customWidth="1"/>
    <col min="5891" max="5891" width="12.7109375" style="2" customWidth="1"/>
    <col min="5892" max="6145" width="11.42578125" style="2"/>
    <col min="6146" max="6146" width="5.7109375" style="2" customWidth="1"/>
    <col min="6147" max="6147" width="12.7109375" style="2" customWidth="1"/>
    <col min="6148" max="6401" width="11.42578125" style="2"/>
    <col min="6402" max="6402" width="5.7109375" style="2" customWidth="1"/>
    <col min="6403" max="6403" width="12.7109375" style="2" customWidth="1"/>
    <col min="6404" max="6657" width="11.42578125" style="2"/>
    <col min="6658" max="6658" width="5.7109375" style="2" customWidth="1"/>
    <col min="6659" max="6659" width="12.7109375" style="2" customWidth="1"/>
    <col min="6660" max="6913" width="11.42578125" style="2"/>
    <col min="6914" max="6914" width="5.7109375" style="2" customWidth="1"/>
    <col min="6915" max="6915" width="12.7109375" style="2" customWidth="1"/>
    <col min="6916" max="7169" width="11.42578125" style="2"/>
    <col min="7170" max="7170" width="5.7109375" style="2" customWidth="1"/>
    <col min="7171" max="7171" width="12.7109375" style="2" customWidth="1"/>
    <col min="7172" max="7425" width="11.42578125" style="2"/>
    <col min="7426" max="7426" width="5.7109375" style="2" customWidth="1"/>
    <col min="7427" max="7427" width="12.7109375" style="2" customWidth="1"/>
    <col min="7428" max="7681" width="11.42578125" style="2"/>
    <col min="7682" max="7682" width="5.7109375" style="2" customWidth="1"/>
    <col min="7683" max="7683" width="12.7109375" style="2" customWidth="1"/>
    <col min="7684" max="7937" width="11.42578125" style="2"/>
    <col min="7938" max="7938" width="5.7109375" style="2" customWidth="1"/>
    <col min="7939" max="7939" width="12.7109375" style="2" customWidth="1"/>
    <col min="7940" max="8193" width="11.42578125" style="2"/>
    <col min="8194" max="8194" width="5.7109375" style="2" customWidth="1"/>
    <col min="8195" max="8195" width="12.7109375" style="2" customWidth="1"/>
    <col min="8196" max="8449" width="11.42578125" style="2"/>
    <col min="8450" max="8450" width="5.7109375" style="2" customWidth="1"/>
    <col min="8451" max="8451" width="12.7109375" style="2" customWidth="1"/>
    <col min="8452" max="8705" width="11.42578125" style="2"/>
    <col min="8706" max="8706" width="5.7109375" style="2" customWidth="1"/>
    <col min="8707" max="8707" width="12.7109375" style="2" customWidth="1"/>
    <col min="8708" max="8961" width="11.42578125" style="2"/>
    <col min="8962" max="8962" width="5.7109375" style="2" customWidth="1"/>
    <col min="8963" max="8963" width="12.7109375" style="2" customWidth="1"/>
    <col min="8964" max="9217" width="11.42578125" style="2"/>
    <col min="9218" max="9218" width="5.7109375" style="2" customWidth="1"/>
    <col min="9219" max="9219" width="12.7109375" style="2" customWidth="1"/>
    <col min="9220" max="9473" width="11.42578125" style="2"/>
    <col min="9474" max="9474" width="5.7109375" style="2" customWidth="1"/>
    <col min="9475" max="9475" width="12.7109375" style="2" customWidth="1"/>
    <col min="9476" max="9729" width="11.42578125" style="2"/>
    <col min="9730" max="9730" width="5.7109375" style="2" customWidth="1"/>
    <col min="9731" max="9731" width="12.7109375" style="2" customWidth="1"/>
    <col min="9732" max="9985" width="11.42578125" style="2"/>
    <col min="9986" max="9986" width="5.7109375" style="2" customWidth="1"/>
    <col min="9987" max="9987" width="12.7109375" style="2" customWidth="1"/>
    <col min="9988" max="10241" width="11.42578125" style="2"/>
    <col min="10242" max="10242" width="5.7109375" style="2" customWidth="1"/>
    <col min="10243" max="10243" width="12.7109375" style="2" customWidth="1"/>
    <col min="10244" max="10497" width="11.42578125" style="2"/>
    <col min="10498" max="10498" width="5.7109375" style="2" customWidth="1"/>
    <col min="10499" max="10499" width="12.7109375" style="2" customWidth="1"/>
    <col min="10500" max="10753" width="11.42578125" style="2"/>
    <col min="10754" max="10754" width="5.7109375" style="2" customWidth="1"/>
    <col min="10755" max="10755" width="12.7109375" style="2" customWidth="1"/>
    <col min="10756" max="11009" width="11.42578125" style="2"/>
    <col min="11010" max="11010" width="5.7109375" style="2" customWidth="1"/>
    <col min="11011" max="11011" width="12.7109375" style="2" customWidth="1"/>
    <col min="11012" max="11265" width="11.42578125" style="2"/>
    <col min="11266" max="11266" width="5.7109375" style="2" customWidth="1"/>
    <col min="11267" max="11267" width="12.7109375" style="2" customWidth="1"/>
    <col min="11268" max="11521" width="11.42578125" style="2"/>
    <col min="11522" max="11522" width="5.7109375" style="2" customWidth="1"/>
    <col min="11523" max="11523" width="12.7109375" style="2" customWidth="1"/>
    <col min="11524" max="11777" width="11.42578125" style="2"/>
    <col min="11778" max="11778" width="5.7109375" style="2" customWidth="1"/>
    <col min="11779" max="11779" width="12.7109375" style="2" customWidth="1"/>
    <col min="11780" max="12033" width="11.42578125" style="2"/>
    <col min="12034" max="12034" width="5.7109375" style="2" customWidth="1"/>
    <col min="12035" max="12035" width="12.7109375" style="2" customWidth="1"/>
    <col min="12036" max="12289" width="11.42578125" style="2"/>
    <col min="12290" max="12290" width="5.7109375" style="2" customWidth="1"/>
    <col min="12291" max="12291" width="12.7109375" style="2" customWidth="1"/>
    <col min="12292" max="12545" width="11.42578125" style="2"/>
    <col min="12546" max="12546" width="5.7109375" style="2" customWidth="1"/>
    <col min="12547" max="12547" width="12.7109375" style="2" customWidth="1"/>
    <col min="12548" max="12801" width="11.42578125" style="2"/>
    <col min="12802" max="12802" width="5.7109375" style="2" customWidth="1"/>
    <col min="12803" max="12803" width="12.7109375" style="2" customWidth="1"/>
    <col min="12804" max="13057" width="11.42578125" style="2"/>
    <col min="13058" max="13058" width="5.7109375" style="2" customWidth="1"/>
    <col min="13059" max="13059" width="12.7109375" style="2" customWidth="1"/>
    <col min="13060" max="13313" width="11.42578125" style="2"/>
    <col min="13314" max="13314" width="5.7109375" style="2" customWidth="1"/>
    <col min="13315" max="13315" width="12.7109375" style="2" customWidth="1"/>
    <col min="13316" max="13569" width="11.42578125" style="2"/>
    <col min="13570" max="13570" width="5.7109375" style="2" customWidth="1"/>
    <col min="13571" max="13571" width="12.7109375" style="2" customWidth="1"/>
    <col min="13572" max="13825" width="11.42578125" style="2"/>
    <col min="13826" max="13826" width="5.7109375" style="2" customWidth="1"/>
    <col min="13827" max="13827" width="12.7109375" style="2" customWidth="1"/>
    <col min="13828" max="14081" width="11.42578125" style="2"/>
    <col min="14082" max="14082" width="5.7109375" style="2" customWidth="1"/>
    <col min="14083" max="14083" width="12.7109375" style="2" customWidth="1"/>
    <col min="14084" max="14337" width="11.42578125" style="2"/>
    <col min="14338" max="14338" width="5.7109375" style="2" customWidth="1"/>
    <col min="14339" max="14339" width="12.7109375" style="2" customWidth="1"/>
    <col min="14340" max="14593" width="11.42578125" style="2"/>
    <col min="14594" max="14594" width="5.7109375" style="2" customWidth="1"/>
    <col min="14595" max="14595" width="12.7109375" style="2" customWidth="1"/>
    <col min="14596" max="14849" width="11.42578125" style="2"/>
    <col min="14850" max="14850" width="5.7109375" style="2" customWidth="1"/>
    <col min="14851" max="14851" width="12.7109375" style="2" customWidth="1"/>
    <col min="14852" max="15105" width="11.42578125" style="2"/>
    <col min="15106" max="15106" width="5.7109375" style="2" customWidth="1"/>
    <col min="15107" max="15107" width="12.7109375" style="2" customWidth="1"/>
    <col min="15108" max="15361" width="11.42578125" style="2"/>
    <col min="15362" max="15362" width="5.7109375" style="2" customWidth="1"/>
    <col min="15363" max="15363" width="12.7109375" style="2" customWidth="1"/>
    <col min="15364" max="15617" width="11.42578125" style="2"/>
    <col min="15618" max="15618" width="5.7109375" style="2" customWidth="1"/>
    <col min="15619" max="15619" width="12.7109375" style="2" customWidth="1"/>
    <col min="15620" max="15873" width="11.42578125" style="2"/>
    <col min="15874" max="15874" width="5.7109375" style="2" customWidth="1"/>
    <col min="15875" max="15875" width="12.7109375" style="2" customWidth="1"/>
    <col min="15876" max="16129" width="11.42578125" style="2"/>
    <col min="16130" max="16130" width="5.7109375" style="2" customWidth="1"/>
    <col min="16131" max="16131" width="12.7109375" style="2" customWidth="1"/>
    <col min="16132" max="16384" width="11.42578125" style="2"/>
  </cols>
  <sheetData>
    <row r="27" spans="2:12" ht="15" customHeight="1" x14ac:dyDescent="0.25"/>
    <row r="28" spans="2:12" ht="30" customHeight="1" x14ac:dyDescent="0.25">
      <c r="B28" s="12"/>
      <c r="C28" s="12"/>
      <c r="D28" s="12"/>
      <c r="E28" s="12"/>
      <c r="F28" s="12"/>
      <c r="G28" s="12"/>
      <c r="H28" s="12"/>
      <c r="I28" s="12"/>
      <c r="J28" s="62" t="s">
        <v>60</v>
      </c>
      <c r="K28" s="12"/>
      <c r="L28" s="12"/>
    </row>
  </sheetData>
  <hyperlinks>
    <hyperlink ref="J28" location="'Plazas Autorizadas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tabColor rgb="FF000099"/>
    <pageSetUpPr autoPageBreaks="0" fitToPage="1"/>
  </sheetPr>
  <dimension ref="B1:Q41"/>
  <sheetViews>
    <sheetView showGridLines="0" showRowColHeaders="0" showOutlineSymbols="0" zoomScaleNormal="100" workbookViewId="0">
      <selection activeCell="B1" sqref="B1"/>
    </sheetView>
  </sheetViews>
  <sheetFormatPr baseColWidth="10" defaultColWidth="16.5703125" defaultRowHeight="12.75" x14ac:dyDescent="0.25"/>
  <cols>
    <col min="1" max="1" width="15.7109375" style="197" customWidth="1"/>
    <col min="2" max="2" width="21.7109375" style="197" customWidth="1"/>
    <col min="3" max="12" width="10.7109375" style="197" customWidth="1"/>
    <col min="13" max="13" width="16.5703125" style="197" customWidth="1"/>
    <col min="14" max="14" width="11.140625" style="197" customWidth="1"/>
    <col min="15" max="15" width="9.28515625" style="197" customWidth="1"/>
    <col min="16" max="255" width="16.5703125" style="197"/>
    <col min="256" max="256" width="3.7109375" style="197" customWidth="1"/>
    <col min="257" max="257" width="10.42578125" style="197" customWidth="1"/>
    <col min="258" max="258" width="23.140625" style="197" customWidth="1"/>
    <col min="259" max="259" width="11" style="197" customWidth="1"/>
    <col min="260" max="260" width="8.85546875" style="197" customWidth="1"/>
    <col min="261" max="261" width="10.42578125" style="197" customWidth="1"/>
    <col min="262" max="262" width="8.5703125" style="197" customWidth="1"/>
    <col min="263" max="263" width="9.5703125" style="197" customWidth="1"/>
    <col min="264" max="264" width="9.7109375" style="197" customWidth="1"/>
    <col min="265" max="265" width="9.85546875" style="197" customWidth="1"/>
    <col min="266" max="266" width="10" style="197" customWidth="1"/>
    <col min="267" max="267" width="10.7109375" style="197" customWidth="1"/>
    <col min="268" max="268" width="10.140625" style="197" customWidth="1"/>
    <col min="269" max="269" width="16.5703125" style="197" customWidth="1"/>
    <col min="270" max="270" width="11.140625" style="197" customWidth="1"/>
    <col min="271" max="271" width="9.28515625" style="197" customWidth="1"/>
    <col min="272" max="511" width="16.5703125" style="197"/>
    <col min="512" max="512" width="3.7109375" style="197" customWidth="1"/>
    <col min="513" max="513" width="10.42578125" style="197" customWidth="1"/>
    <col min="514" max="514" width="23.140625" style="197" customWidth="1"/>
    <col min="515" max="515" width="11" style="197" customWidth="1"/>
    <col min="516" max="516" width="8.85546875" style="197" customWidth="1"/>
    <col min="517" max="517" width="10.42578125" style="197" customWidth="1"/>
    <col min="518" max="518" width="8.5703125" style="197" customWidth="1"/>
    <col min="519" max="519" width="9.5703125" style="197" customWidth="1"/>
    <col min="520" max="520" width="9.7109375" style="197" customWidth="1"/>
    <col min="521" max="521" width="9.85546875" style="197" customWidth="1"/>
    <col min="522" max="522" width="10" style="197" customWidth="1"/>
    <col min="523" max="523" width="10.7109375" style="197" customWidth="1"/>
    <col min="524" max="524" width="10.140625" style="197" customWidth="1"/>
    <col min="525" max="525" width="16.5703125" style="197" customWidth="1"/>
    <col min="526" max="526" width="11.140625" style="197" customWidth="1"/>
    <col min="527" max="527" width="9.28515625" style="197" customWidth="1"/>
    <col min="528" max="767" width="16.5703125" style="197"/>
    <col min="768" max="768" width="3.7109375" style="197" customWidth="1"/>
    <col min="769" max="769" width="10.42578125" style="197" customWidth="1"/>
    <col min="770" max="770" width="23.140625" style="197" customWidth="1"/>
    <col min="771" max="771" width="11" style="197" customWidth="1"/>
    <col min="772" max="772" width="8.85546875" style="197" customWidth="1"/>
    <col min="773" max="773" width="10.42578125" style="197" customWidth="1"/>
    <col min="774" max="774" width="8.5703125" style="197" customWidth="1"/>
    <col min="775" max="775" width="9.5703125" style="197" customWidth="1"/>
    <col min="776" max="776" width="9.7109375" style="197" customWidth="1"/>
    <col min="777" max="777" width="9.85546875" style="197" customWidth="1"/>
    <col min="778" max="778" width="10" style="197" customWidth="1"/>
    <col min="779" max="779" width="10.7109375" style="197" customWidth="1"/>
    <col min="780" max="780" width="10.140625" style="197" customWidth="1"/>
    <col min="781" max="781" width="16.5703125" style="197" customWidth="1"/>
    <col min="782" max="782" width="11.140625" style="197" customWidth="1"/>
    <col min="783" max="783" width="9.28515625" style="197" customWidth="1"/>
    <col min="784" max="1023" width="16.5703125" style="197"/>
    <col min="1024" max="1024" width="3.7109375" style="197" customWidth="1"/>
    <col min="1025" max="1025" width="10.42578125" style="197" customWidth="1"/>
    <col min="1026" max="1026" width="23.140625" style="197" customWidth="1"/>
    <col min="1027" max="1027" width="11" style="197" customWidth="1"/>
    <col min="1028" max="1028" width="8.85546875" style="197" customWidth="1"/>
    <col min="1029" max="1029" width="10.42578125" style="197" customWidth="1"/>
    <col min="1030" max="1030" width="8.5703125" style="197" customWidth="1"/>
    <col min="1031" max="1031" width="9.5703125" style="197" customWidth="1"/>
    <col min="1032" max="1032" width="9.7109375" style="197" customWidth="1"/>
    <col min="1033" max="1033" width="9.85546875" style="197" customWidth="1"/>
    <col min="1034" max="1034" width="10" style="197" customWidth="1"/>
    <col min="1035" max="1035" width="10.7109375" style="197" customWidth="1"/>
    <col min="1036" max="1036" width="10.140625" style="197" customWidth="1"/>
    <col min="1037" max="1037" width="16.5703125" style="197" customWidth="1"/>
    <col min="1038" max="1038" width="11.140625" style="197" customWidth="1"/>
    <col min="1039" max="1039" width="9.28515625" style="197" customWidth="1"/>
    <col min="1040" max="1279" width="16.5703125" style="197"/>
    <col min="1280" max="1280" width="3.7109375" style="197" customWidth="1"/>
    <col min="1281" max="1281" width="10.42578125" style="197" customWidth="1"/>
    <col min="1282" max="1282" width="23.140625" style="197" customWidth="1"/>
    <col min="1283" max="1283" width="11" style="197" customWidth="1"/>
    <col min="1284" max="1284" width="8.85546875" style="197" customWidth="1"/>
    <col min="1285" max="1285" width="10.42578125" style="197" customWidth="1"/>
    <col min="1286" max="1286" width="8.5703125" style="197" customWidth="1"/>
    <col min="1287" max="1287" width="9.5703125" style="197" customWidth="1"/>
    <col min="1288" max="1288" width="9.7109375" style="197" customWidth="1"/>
    <col min="1289" max="1289" width="9.85546875" style="197" customWidth="1"/>
    <col min="1290" max="1290" width="10" style="197" customWidth="1"/>
    <col min="1291" max="1291" width="10.7109375" style="197" customWidth="1"/>
    <col min="1292" max="1292" width="10.140625" style="197" customWidth="1"/>
    <col min="1293" max="1293" width="16.5703125" style="197" customWidth="1"/>
    <col min="1294" max="1294" width="11.140625" style="197" customWidth="1"/>
    <col min="1295" max="1295" width="9.28515625" style="197" customWidth="1"/>
    <col min="1296" max="1535" width="16.5703125" style="197"/>
    <col min="1536" max="1536" width="3.7109375" style="197" customWidth="1"/>
    <col min="1537" max="1537" width="10.42578125" style="197" customWidth="1"/>
    <col min="1538" max="1538" width="23.140625" style="197" customWidth="1"/>
    <col min="1539" max="1539" width="11" style="197" customWidth="1"/>
    <col min="1540" max="1540" width="8.85546875" style="197" customWidth="1"/>
    <col min="1541" max="1541" width="10.42578125" style="197" customWidth="1"/>
    <col min="1542" max="1542" width="8.5703125" style="197" customWidth="1"/>
    <col min="1543" max="1543" width="9.5703125" style="197" customWidth="1"/>
    <col min="1544" max="1544" width="9.7109375" style="197" customWidth="1"/>
    <col min="1545" max="1545" width="9.85546875" style="197" customWidth="1"/>
    <col min="1546" max="1546" width="10" style="197" customWidth="1"/>
    <col min="1547" max="1547" width="10.7109375" style="197" customWidth="1"/>
    <col min="1548" max="1548" width="10.140625" style="197" customWidth="1"/>
    <col min="1549" max="1549" width="16.5703125" style="197" customWidth="1"/>
    <col min="1550" max="1550" width="11.140625" style="197" customWidth="1"/>
    <col min="1551" max="1551" width="9.28515625" style="197" customWidth="1"/>
    <col min="1552" max="1791" width="16.5703125" style="197"/>
    <col min="1792" max="1792" width="3.7109375" style="197" customWidth="1"/>
    <col min="1793" max="1793" width="10.42578125" style="197" customWidth="1"/>
    <col min="1794" max="1794" width="23.140625" style="197" customWidth="1"/>
    <col min="1795" max="1795" width="11" style="197" customWidth="1"/>
    <col min="1796" max="1796" width="8.85546875" style="197" customWidth="1"/>
    <col min="1797" max="1797" width="10.42578125" style="197" customWidth="1"/>
    <col min="1798" max="1798" width="8.5703125" style="197" customWidth="1"/>
    <col min="1799" max="1799" width="9.5703125" style="197" customWidth="1"/>
    <col min="1800" max="1800" width="9.7109375" style="197" customWidth="1"/>
    <col min="1801" max="1801" width="9.85546875" style="197" customWidth="1"/>
    <col min="1802" max="1802" width="10" style="197" customWidth="1"/>
    <col min="1803" max="1803" width="10.7109375" style="197" customWidth="1"/>
    <col min="1804" max="1804" width="10.140625" style="197" customWidth="1"/>
    <col min="1805" max="1805" width="16.5703125" style="197" customWidth="1"/>
    <col min="1806" max="1806" width="11.140625" style="197" customWidth="1"/>
    <col min="1807" max="1807" width="9.28515625" style="197" customWidth="1"/>
    <col min="1808" max="2047" width="16.5703125" style="197"/>
    <col min="2048" max="2048" width="3.7109375" style="197" customWidth="1"/>
    <col min="2049" max="2049" width="10.42578125" style="197" customWidth="1"/>
    <col min="2050" max="2050" width="23.140625" style="197" customWidth="1"/>
    <col min="2051" max="2051" width="11" style="197" customWidth="1"/>
    <col min="2052" max="2052" width="8.85546875" style="197" customWidth="1"/>
    <col min="2053" max="2053" width="10.42578125" style="197" customWidth="1"/>
    <col min="2054" max="2054" width="8.5703125" style="197" customWidth="1"/>
    <col min="2055" max="2055" width="9.5703125" style="197" customWidth="1"/>
    <col min="2056" max="2056" width="9.7109375" style="197" customWidth="1"/>
    <col min="2057" max="2057" width="9.85546875" style="197" customWidth="1"/>
    <col min="2058" max="2058" width="10" style="197" customWidth="1"/>
    <col min="2059" max="2059" width="10.7109375" style="197" customWidth="1"/>
    <col min="2060" max="2060" width="10.140625" style="197" customWidth="1"/>
    <col min="2061" max="2061" width="16.5703125" style="197" customWidth="1"/>
    <col min="2062" max="2062" width="11.140625" style="197" customWidth="1"/>
    <col min="2063" max="2063" width="9.28515625" style="197" customWidth="1"/>
    <col min="2064" max="2303" width="16.5703125" style="197"/>
    <col min="2304" max="2304" width="3.7109375" style="197" customWidth="1"/>
    <col min="2305" max="2305" width="10.42578125" style="197" customWidth="1"/>
    <col min="2306" max="2306" width="23.140625" style="197" customWidth="1"/>
    <col min="2307" max="2307" width="11" style="197" customWidth="1"/>
    <col min="2308" max="2308" width="8.85546875" style="197" customWidth="1"/>
    <col min="2309" max="2309" width="10.42578125" style="197" customWidth="1"/>
    <col min="2310" max="2310" width="8.5703125" style="197" customWidth="1"/>
    <col min="2311" max="2311" width="9.5703125" style="197" customWidth="1"/>
    <col min="2312" max="2312" width="9.7109375" style="197" customWidth="1"/>
    <col min="2313" max="2313" width="9.85546875" style="197" customWidth="1"/>
    <col min="2314" max="2314" width="10" style="197" customWidth="1"/>
    <col min="2315" max="2315" width="10.7109375" style="197" customWidth="1"/>
    <col min="2316" max="2316" width="10.140625" style="197" customWidth="1"/>
    <col min="2317" max="2317" width="16.5703125" style="197" customWidth="1"/>
    <col min="2318" max="2318" width="11.140625" style="197" customWidth="1"/>
    <col min="2319" max="2319" width="9.28515625" style="197" customWidth="1"/>
    <col min="2320" max="2559" width="16.5703125" style="197"/>
    <col min="2560" max="2560" width="3.7109375" style="197" customWidth="1"/>
    <col min="2561" max="2561" width="10.42578125" style="197" customWidth="1"/>
    <col min="2562" max="2562" width="23.140625" style="197" customWidth="1"/>
    <col min="2563" max="2563" width="11" style="197" customWidth="1"/>
    <col min="2564" max="2564" width="8.85546875" style="197" customWidth="1"/>
    <col min="2565" max="2565" width="10.42578125" style="197" customWidth="1"/>
    <col min="2566" max="2566" width="8.5703125" style="197" customWidth="1"/>
    <col min="2567" max="2567" width="9.5703125" style="197" customWidth="1"/>
    <col min="2568" max="2568" width="9.7109375" style="197" customWidth="1"/>
    <col min="2569" max="2569" width="9.85546875" style="197" customWidth="1"/>
    <col min="2570" max="2570" width="10" style="197" customWidth="1"/>
    <col min="2571" max="2571" width="10.7109375" style="197" customWidth="1"/>
    <col min="2572" max="2572" width="10.140625" style="197" customWidth="1"/>
    <col min="2573" max="2573" width="16.5703125" style="197" customWidth="1"/>
    <col min="2574" max="2574" width="11.140625" style="197" customWidth="1"/>
    <col min="2575" max="2575" width="9.28515625" style="197" customWidth="1"/>
    <col min="2576" max="2815" width="16.5703125" style="197"/>
    <col min="2816" max="2816" width="3.7109375" style="197" customWidth="1"/>
    <col min="2817" max="2817" width="10.42578125" style="197" customWidth="1"/>
    <col min="2818" max="2818" width="23.140625" style="197" customWidth="1"/>
    <col min="2819" max="2819" width="11" style="197" customWidth="1"/>
    <col min="2820" max="2820" width="8.85546875" style="197" customWidth="1"/>
    <col min="2821" max="2821" width="10.42578125" style="197" customWidth="1"/>
    <col min="2822" max="2822" width="8.5703125" style="197" customWidth="1"/>
    <col min="2823" max="2823" width="9.5703125" style="197" customWidth="1"/>
    <col min="2824" max="2824" width="9.7109375" style="197" customWidth="1"/>
    <col min="2825" max="2825" width="9.85546875" style="197" customWidth="1"/>
    <col min="2826" max="2826" width="10" style="197" customWidth="1"/>
    <col min="2827" max="2827" width="10.7109375" style="197" customWidth="1"/>
    <col min="2828" max="2828" width="10.140625" style="197" customWidth="1"/>
    <col min="2829" max="2829" width="16.5703125" style="197" customWidth="1"/>
    <col min="2830" max="2830" width="11.140625" style="197" customWidth="1"/>
    <col min="2831" max="2831" width="9.28515625" style="197" customWidth="1"/>
    <col min="2832" max="3071" width="16.5703125" style="197"/>
    <col min="3072" max="3072" width="3.7109375" style="197" customWidth="1"/>
    <col min="3073" max="3073" width="10.42578125" style="197" customWidth="1"/>
    <col min="3074" max="3074" width="23.140625" style="197" customWidth="1"/>
    <col min="3075" max="3075" width="11" style="197" customWidth="1"/>
    <col min="3076" max="3076" width="8.85546875" style="197" customWidth="1"/>
    <col min="3077" max="3077" width="10.42578125" style="197" customWidth="1"/>
    <col min="3078" max="3078" width="8.5703125" style="197" customWidth="1"/>
    <col min="3079" max="3079" width="9.5703125" style="197" customWidth="1"/>
    <col min="3080" max="3080" width="9.7109375" style="197" customWidth="1"/>
    <col min="3081" max="3081" width="9.85546875" style="197" customWidth="1"/>
    <col min="3082" max="3082" width="10" style="197" customWidth="1"/>
    <col min="3083" max="3083" width="10.7109375" style="197" customWidth="1"/>
    <col min="3084" max="3084" width="10.140625" style="197" customWidth="1"/>
    <col min="3085" max="3085" width="16.5703125" style="197" customWidth="1"/>
    <col min="3086" max="3086" width="11.140625" style="197" customWidth="1"/>
    <col min="3087" max="3087" width="9.28515625" style="197" customWidth="1"/>
    <col min="3088" max="3327" width="16.5703125" style="197"/>
    <col min="3328" max="3328" width="3.7109375" style="197" customWidth="1"/>
    <col min="3329" max="3329" width="10.42578125" style="197" customWidth="1"/>
    <col min="3330" max="3330" width="23.140625" style="197" customWidth="1"/>
    <col min="3331" max="3331" width="11" style="197" customWidth="1"/>
    <col min="3332" max="3332" width="8.85546875" style="197" customWidth="1"/>
    <col min="3333" max="3333" width="10.42578125" style="197" customWidth="1"/>
    <col min="3334" max="3334" width="8.5703125" style="197" customWidth="1"/>
    <col min="3335" max="3335" width="9.5703125" style="197" customWidth="1"/>
    <col min="3336" max="3336" width="9.7109375" style="197" customWidth="1"/>
    <col min="3337" max="3337" width="9.85546875" style="197" customWidth="1"/>
    <col min="3338" max="3338" width="10" style="197" customWidth="1"/>
    <col min="3339" max="3339" width="10.7109375" style="197" customWidth="1"/>
    <col min="3340" max="3340" width="10.140625" style="197" customWidth="1"/>
    <col min="3341" max="3341" width="16.5703125" style="197" customWidth="1"/>
    <col min="3342" max="3342" width="11.140625" style="197" customWidth="1"/>
    <col min="3343" max="3343" width="9.28515625" style="197" customWidth="1"/>
    <col min="3344" max="3583" width="16.5703125" style="197"/>
    <col min="3584" max="3584" width="3.7109375" style="197" customWidth="1"/>
    <col min="3585" max="3585" width="10.42578125" style="197" customWidth="1"/>
    <col min="3586" max="3586" width="23.140625" style="197" customWidth="1"/>
    <col min="3587" max="3587" width="11" style="197" customWidth="1"/>
    <col min="3588" max="3588" width="8.85546875" style="197" customWidth="1"/>
    <col min="3589" max="3589" width="10.42578125" style="197" customWidth="1"/>
    <col min="3590" max="3590" width="8.5703125" style="197" customWidth="1"/>
    <col min="3591" max="3591" width="9.5703125" style="197" customWidth="1"/>
    <col min="3592" max="3592" width="9.7109375" style="197" customWidth="1"/>
    <col min="3593" max="3593" width="9.85546875" style="197" customWidth="1"/>
    <col min="3594" max="3594" width="10" style="197" customWidth="1"/>
    <col min="3595" max="3595" width="10.7109375" style="197" customWidth="1"/>
    <col min="3596" max="3596" width="10.140625" style="197" customWidth="1"/>
    <col min="3597" max="3597" width="16.5703125" style="197" customWidth="1"/>
    <col min="3598" max="3598" width="11.140625" style="197" customWidth="1"/>
    <col min="3599" max="3599" width="9.28515625" style="197" customWidth="1"/>
    <col min="3600" max="3839" width="16.5703125" style="197"/>
    <col min="3840" max="3840" width="3.7109375" style="197" customWidth="1"/>
    <col min="3841" max="3841" width="10.42578125" style="197" customWidth="1"/>
    <col min="3842" max="3842" width="23.140625" style="197" customWidth="1"/>
    <col min="3843" max="3843" width="11" style="197" customWidth="1"/>
    <col min="3844" max="3844" width="8.85546875" style="197" customWidth="1"/>
    <col min="3845" max="3845" width="10.42578125" style="197" customWidth="1"/>
    <col min="3846" max="3846" width="8.5703125" style="197" customWidth="1"/>
    <col min="3847" max="3847" width="9.5703125" style="197" customWidth="1"/>
    <col min="3848" max="3848" width="9.7109375" style="197" customWidth="1"/>
    <col min="3849" max="3849" width="9.85546875" style="197" customWidth="1"/>
    <col min="3850" max="3850" width="10" style="197" customWidth="1"/>
    <col min="3851" max="3851" width="10.7109375" style="197" customWidth="1"/>
    <col min="3852" max="3852" width="10.140625" style="197" customWidth="1"/>
    <col min="3853" max="3853" width="16.5703125" style="197" customWidth="1"/>
    <col min="3854" max="3854" width="11.140625" style="197" customWidth="1"/>
    <col min="3855" max="3855" width="9.28515625" style="197" customWidth="1"/>
    <col min="3856" max="4095" width="16.5703125" style="197"/>
    <col min="4096" max="4096" width="3.7109375" style="197" customWidth="1"/>
    <col min="4097" max="4097" width="10.42578125" style="197" customWidth="1"/>
    <col min="4098" max="4098" width="23.140625" style="197" customWidth="1"/>
    <col min="4099" max="4099" width="11" style="197" customWidth="1"/>
    <col min="4100" max="4100" width="8.85546875" style="197" customWidth="1"/>
    <col min="4101" max="4101" width="10.42578125" style="197" customWidth="1"/>
    <col min="4102" max="4102" width="8.5703125" style="197" customWidth="1"/>
    <col min="4103" max="4103" width="9.5703125" style="197" customWidth="1"/>
    <col min="4104" max="4104" width="9.7109375" style="197" customWidth="1"/>
    <col min="4105" max="4105" width="9.85546875" style="197" customWidth="1"/>
    <col min="4106" max="4106" width="10" style="197" customWidth="1"/>
    <col min="4107" max="4107" width="10.7109375" style="197" customWidth="1"/>
    <col min="4108" max="4108" width="10.140625" style="197" customWidth="1"/>
    <col min="4109" max="4109" width="16.5703125" style="197" customWidth="1"/>
    <col min="4110" max="4110" width="11.140625" style="197" customWidth="1"/>
    <col min="4111" max="4111" width="9.28515625" style="197" customWidth="1"/>
    <col min="4112" max="4351" width="16.5703125" style="197"/>
    <col min="4352" max="4352" width="3.7109375" style="197" customWidth="1"/>
    <col min="4353" max="4353" width="10.42578125" style="197" customWidth="1"/>
    <col min="4354" max="4354" width="23.140625" style="197" customWidth="1"/>
    <col min="4355" max="4355" width="11" style="197" customWidth="1"/>
    <col min="4356" max="4356" width="8.85546875" style="197" customWidth="1"/>
    <col min="4357" max="4357" width="10.42578125" style="197" customWidth="1"/>
    <col min="4358" max="4358" width="8.5703125" style="197" customWidth="1"/>
    <col min="4359" max="4359" width="9.5703125" style="197" customWidth="1"/>
    <col min="4360" max="4360" width="9.7109375" style="197" customWidth="1"/>
    <col min="4361" max="4361" width="9.85546875" style="197" customWidth="1"/>
    <col min="4362" max="4362" width="10" style="197" customWidth="1"/>
    <col min="4363" max="4363" width="10.7109375" style="197" customWidth="1"/>
    <col min="4364" max="4364" width="10.140625" style="197" customWidth="1"/>
    <col min="4365" max="4365" width="16.5703125" style="197" customWidth="1"/>
    <col min="4366" max="4366" width="11.140625" style="197" customWidth="1"/>
    <col min="4367" max="4367" width="9.28515625" style="197" customWidth="1"/>
    <col min="4368" max="4607" width="16.5703125" style="197"/>
    <col min="4608" max="4608" width="3.7109375" style="197" customWidth="1"/>
    <col min="4609" max="4609" width="10.42578125" style="197" customWidth="1"/>
    <col min="4610" max="4610" width="23.140625" style="197" customWidth="1"/>
    <col min="4611" max="4611" width="11" style="197" customWidth="1"/>
    <col min="4612" max="4612" width="8.85546875" style="197" customWidth="1"/>
    <col min="4613" max="4613" width="10.42578125" style="197" customWidth="1"/>
    <col min="4614" max="4614" width="8.5703125" style="197" customWidth="1"/>
    <col min="4615" max="4615" width="9.5703125" style="197" customWidth="1"/>
    <col min="4616" max="4616" width="9.7109375" style="197" customWidth="1"/>
    <col min="4617" max="4617" width="9.85546875" style="197" customWidth="1"/>
    <col min="4618" max="4618" width="10" style="197" customWidth="1"/>
    <col min="4619" max="4619" width="10.7109375" style="197" customWidth="1"/>
    <col min="4620" max="4620" width="10.140625" style="197" customWidth="1"/>
    <col min="4621" max="4621" width="16.5703125" style="197" customWidth="1"/>
    <col min="4622" max="4622" width="11.140625" style="197" customWidth="1"/>
    <col min="4623" max="4623" width="9.28515625" style="197" customWidth="1"/>
    <col min="4624" max="4863" width="16.5703125" style="197"/>
    <col min="4864" max="4864" width="3.7109375" style="197" customWidth="1"/>
    <col min="4865" max="4865" width="10.42578125" style="197" customWidth="1"/>
    <col min="4866" max="4866" width="23.140625" style="197" customWidth="1"/>
    <col min="4867" max="4867" width="11" style="197" customWidth="1"/>
    <col min="4868" max="4868" width="8.85546875" style="197" customWidth="1"/>
    <col min="4869" max="4869" width="10.42578125" style="197" customWidth="1"/>
    <col min="4870" max="4870" width="8.5703125" style="197" customWidth="1"/>
    <col min="4871" max="4871" width="9.5703125" style="197" customWidth="1"/>
    <col min="4872" max="4872" width="9.7109375" style="197" customWidth="1"/>
    <col min="4873" max="4873" width="9.85546875" style="197" customWidth="1"/>
    <col min="4874" max="4874" width="10" style="197" customWidth="1"/>
    <col min="4875" max="4875" width="10.7109375" style="197" customWidth="1"/>
    <col min="4876" max="4876" width="10.140625" style="197" customWidth="1"/>
    <col min="4877" max="4877" width="16.5703125" style="197" customWidth="1"/>
    <col min="4878" max="4878" width="11.140625" style="197" customWidth="1"/>
    <col min="4879" max="4879" width="9.28515625" style="197" customWidth="1"/>
    <col min="4880" max="5119" width="16.5703125" style="197"/>
    <col min="5120" max="5120" width="3.7109375" style="197" customWidth="1"/>
    <col min="5121" max="5121" width="10.42578125" style="197" customWidth="1"/>
    <col min="5122" max="5122" width="23.140625" style="197" customWidth="1"/>
    <col min="5123" max="5123" width="11" style="197" customWidth="1"/>
    <col min="5124" max="5124" width="8.85546875" style="197" customWidth="1"/>
    <col min="5125" max="5125" width="10.42578125" style="197" customWidth="1"/>
    <col min="5126" max="5126" width="8.5703125" style="197" customWidth="1"/>
    <col min="5127" max="5127" width="9.5703125" style="197" customWidth="1"/>
    <col min="5128" max="5128" width="9.7109375" style="197" customWidth="1"/>
    <col min="5129" max="5129" width="9.85546875" style="197" customWidth="1"/>
    <col min="5130" max="5130" width="10" style="197" customWidth="1"/>
    <col min="5131" max="5131" width="10.7109375" style="197" customWidth="1"/>
    <col min="5132" max="5132" width="10.140625" style="197" customWidth="1"/>
    <col min="5133" max="5133" width="16.5703125" style="197" customWidth="1"/>
    <col min="5134" max="5134" width="11.140625" style="197" customWidth="1"/>
    <col min="5135" max="5135" width="9.28515625" style="197" customWidth="1"/>
    <col min="5136" max="5375" width="16.5703125" style="197"/>
    <col min="5376" max="5376" width="3.7109375" style="197" customWidth="1"/>
    <col min="5377" max="5377" width="10.42578125" style="197" customWidth="1"/>
    <col min="5378" max="5378" width="23.140625" style="197" customWidth="1"/>
    <col min="5379" max="5379" width="11" style="197" customWidth="1"/>
    <col min="5380" max="5380" width="8.85546875" style="197" customWidth="1"/>
    <col min="5381" max="5381" width="10.42578125" style="197" customWidth="1"/>
    <col min="5382" max="5382" width="8.5703125" style="197" customWidth="1"/>
    <col min="5383" max="5383" width="9.5703125" style="197" customWidth="1"/>
    <col min="5384" max="5384" width="9.7109375" style="197" customWidth="1"/>
    <col min="5385" max="5385" width="9.85546875" style="197" customWidth="1"/>
    <col min="5386" max="5386" width="10" style="197" customWidth="1"/>
    <col min="5387" max="5387" width="10.7109375" style="197" customWidth="1"/>
    <col min="5388" max="5388" width="10.140625" style="197" customWidth="1"/>
    <col min="5389" max="5389" width="16.5703125" style="197" customWidth="1"/>
    <col min="5390" max="5390" width="11.140625" style="197" customWidth="1"/>
    <col min="5391" max="5391" width="9.28515625" style="197" customWidth="1"/>
    <col min="5392" max="5631" width="16.5703125" style="197"/>
    <col min="5632" max="5632" width="3.7109375" style="197" customWidth="1"/>
    <col min="5633" max="5633" width="10.42578125" style="197" customWidth="1"/>
    <col min="5634" max="5634" width="23.140625" style="197" customWidth="1"/>
    <col min="5635" max="5635" width="11" style="197" customWidth="1"/>
    <col min="5636" max="5636" width="8.85546875" style="197" customWidth="1"/>
    <col min="5637" max="5637" width="10.42578125" style="197" customWidth="1"/>
    <col min="5638" max="5638" width="8.5703125" style="197" customWidth="1"/>
    <col min="5639" max="5639" width="9.5703125" style="197" customWidth="1"/>
    <col min="5640" max="5640" width="9.7109375" style="197" customWidth="1"/>
    <col min="5641" max="5641" width="9.85546875" style="197" customWidth="1"/>
    <col min="5642" max="5642" width="10" style="197" customWidth="1"/>
    <col min="5643" max="5643" width="10.7109375" style="197" customWidth="1"/>
    <col min="5644" max="5644" width="10.140625" style="197" customWidth="1"/>
    <col min="5645" max="5645" width="16.5703125" style="197" customWidth="1"/>
    <col min="5646" max="5646" width="11.140625" style="197" customWidth="1"/>
    <col min="5647" max="5647" width="9.28515625" style="197" customWidth="1"/>
    <col min="5648" max="5887" width="16.5703125" style="197"/>
    <col min="5888" max="5888" width="3.7109375" style="197" customWidth="1"/>
    <col min="5889" max="5889" width="10.42578125" style="197" customWidth="1"/>
    <col min="5890" max="5890" width="23.140625" style="197" customWidth="1"/>
    <col min="5891" max="5891" width="11" style="197" customWidth="1"/>
    <col min="5892" max="5892" width="8.85546875" style="197" customWidth="1"/>
    <col min="5893" max="5893" width="10.42578125" style="197" customWidth="1"/>
    <col min="5894" max="5894" width="8.5703125" style="197" customWidth="1"/>
    <col min="5895" max="5895" width="9.5703125" style="197" customWidth="1"/>
    <col min="5896" max="5896" width="9.7109375" style="197" customWidth="1"/>
    <col min="5897" max="5897" width="9.85546875" style="197" customWidth="1"/>
    <col min="5898" max="5898" width="10" style="197" customWidth="1"/>
    <col min="5899" max="5899" width="10.7109375" style="197" customWidth="1"/>
    <col min="5900" max="5900" width="10.140625" style="197" customWidth="1"/>
    <col min="5901" max="5901" width="16.5703125" style="197" customWidth="1"/>
    <col min="5902" max="5902" width="11.140625" style="197" customWidth="1"/>
    <col min="5903" max="5903" width="9.28515625" style="197" customWidth="1"/>
    <col min="5904" max="6143" width="16.5703125" style="197"/>
    <col min="6144" max="6144" width="3.7109375" style="197" customWidth="1"/>
    <col min="6145" max="6145" width="10.42578125" style="197" customWidth="1"/>
    <col min="6146" max="6146" width="23.140625" style="197" customWidth="1"/>
    <col min="6147" max="6147" width="11" style="197" customWidth="1"/>
    <col min="6148" max="6148" width="8.85546875" style="197" customWidth="1"/>
    <col min="6149" max="6149" width="10.42578125" style="197" customWidth="1"/>
    <col min="6150" max="6150" width="8.5703125" style="197" customWidth="1"/>
    <col min="6151" max="6151" width="9.5703125" style="197" customWidth="1"/>
    <col min="6152" max="6152" width="9.7109375" style="197" customWidth="1"/>
    <col min="6153" max="6153" width="9.85546875" style="197" customWidth="1"/>
    <col min="6154" max="6154" width="10" style="197" customWidth="1"/>
    <col min="6155" max="6155" width="10.7109375" style="197" customWidth="1"/>
    <col min="6156" max="6156" width="10.140625" style="197" customWidth="1"/>
    <col min="6157" max="6157" width="16.5703125" style="197" customWidth="1"/>
    <col min="6158" max="6158" width="11.140625" style="197" customWidth="1"/>
    <col min="6159" max="6159" width="9.28515625" style="197" customWidth="1"/>
    <col min="6160" max="6399" width="16.5703125" style="197"/>
    <col min="6400" max="6400" width="3.7109375" style="197" customWidth="1"/>
    <col min="6401" max="6401" width="10.42578125" style="197" customWidth="1"/>
    <col min="6402" max="6402" width="23.140625" style="197" customWidth="1"/>
    <col min="6403" max="6403" width="11" style="197" customWidth="1"/>
    <col min="6404" max="6404" width="8.85546875" style="197" customWidth="1"/>
    <col min="6405" max="6405" width="10.42578125" style="197" customWidth="1"/>
    <col min="6406" max="6406" width="8.5703125" style="197" customWidth="1"/>
    <col min="6407" max="6407" width="9.5703125" style="197" customWidth="1"/>
    <col min="6408" max="6408" width="9.7109375" style="197" customWidth="1"/>
    <col min="6409" max="6409" width="9.85546875" style="197" customWidth="1"/>
    <col min="6410" max="6410" width="10" style="197" customWidth="1"/>
    <col min="6411" max="6411" width="10.7109375" style="197" customWidth="1"/>
    <col min="6412" max="6412" width="10.140625" style="197" customWidth="1"/>
    <col min="6413" max="6413" width="16.5703125" style="197" customWidth="1"/>
    <col min="6414" max="6414" width="11.140625" style="197" customWidth="1"/>
    <col min="6415" max="6415" width="9.28515625" style="197" customWidth="1"/>
    <col min="6416" max="6655" width="16.5703125" style="197"/>
    <col min="6656" max="6656" width="3.7109375" style="197" customWidth="1"/>
    <col min="6657" max="6657" width="10.42578125" style="197" customWidth="1"/>
    <col min="6658" max="6658" width="23.140625" style="197" customWidth="1"/>
    <col min="6659" max="6659" width="11" style="197" customWidth="1"/>
    <col min="6660" max="6660" width="8.85546875" style="197" customWidth="1"/>
    <col min="6661" max="6661" width="10.42578125" style="197" customWidth="1"/>
    <col min="6662" max="6662" width="8.5703125" style="197" customWidth="1"/>
    <col min="6663" max="6663" width="9.5703125" style="197" customWidth="1"/>
    <col min="6664" max="6664" width="9.7109375" style="197" customWidth="1"/>
    <col min="6665" max="6665" width="9.85546875" style="197" customWidth="1"/>
    <col min="6666" max="6666" width="10" style="197" customWidth="1"/>
    <col min="6667" max="6667" width="10.7109375" style="197" customWidth="1"/>
    <col min="6668" max="6668" width="10.140625" style="197" customWidth="1"/>
    <col min="6669" max="6669" width="16.5703125" style="197" customWidth="1"/>
    <col min="6670" max="6670" width="11.140625" style="197" customWidth="1"/>
    <col min="6671" max="6671" width="9.28515625" style="197" customWidth="1"/>
    <col min="6672" max="6911" width="16.5703125" style="197"/>
    <col min="6912" max="6912" width="3.7109375" style="197" customWidth="1"/>
    <col min="6913" max="6913" width="10.42578125" style="197" customWidth="1"/>
    <col min="6914" max="6914" width="23.140625" style="197" customWidth="1"/>
    <col min="6915" max="6915" width="11" style="197" customWidth="1"/>
    <col min="6916" max="6916" width="8.85546875" style="197" customWidth="1"/>
    <col min="6917" max="6917" width="10.42578125" style="197" customWidth="1"/>
    <col min="6918" max="6918" width="8.5703125" style="197" customWidth="1"/>
    <col min="6919" max="6919" width="9.5703125" style="197" customWidth="1"/>
    <col min="6920" max="6920" width="9.7109375" style="197" customWidth="1"/>
    <col min="6921" max="6921" width="9.85546875" style="197" customWidth="1"/>
    <col min="6922" max="6922" width="10" style="197" customWidth="1"/>
    <col min="6923" max="6923" width="10.7109375" style="197" customWidth="1"/>
    <col min="6924" max="6924" width="10.140625" style="197" customWidth="1"/>
    <col min="6925" max="6925" width="16.5703125" style="197" customWidth="1"/>
    <col min="6926" max="6926" width="11.140625" style="197" customWidth="1"/>
    <col min="6927" max="6927" width="9.28515625" style="197" customWidth="1"/>
    <col min="6928" max="7167" width="16.5703125" style="197"/>
    <col min="7168" max="7168" width="3.7109375" style="197" customWidth="1"/>
    <col min="7169" max="7169" width="10.42578125" style="197" customWidth="1"/>
    <col min="7170" max="7170" width="23.140625" style="197" customWidth="1"/>
    <col min="7171" max="7171" width="11" style="197" customWidth="1"/>
    <col min="7172" max="7172" width="8.85546875" style="197" customWidth="1"/>
    <col min="7173" max="7173" width="10.42578125" style="197" customWidth="1"/>
    <col min="7174" max="7174" width="8.5703125" style="197" customWidth="1"/>
    <col min="7175" max="7175" width="9.5703125" style="197" customWidth="1"/>
    <col min="7176" max="7176" width="9.7109375" style="197" customWidth="1"/>
    <col min="7177" max="7177" width="9.85546875" style="197" customWidth="1"/>
    <col min="7178" max="7178" width="10" style="197" customWidth="1"/>
    <col min="7179" max="7179" width="10.7109375" style="197" customWidth="1"/>
    <col min="7180" max="7180" width="10.140625" style="197" customWidth="1"/>
    <col min="7181" max="7181" width="16.5703125" style="197" customWidth="1"/>
    <col min="7182" max="7182" width="11.140625" style="197" customWidth="1"/>
    <col min="7183" max="7183" width="9.28515625" style="197" customWidth="1"/>
    <col min="7184" max="7423" width="16.5703125" style="197"/>
    <col min="7424" max="7424" width="3.7109375" style="197" customWidth="1"/>
    <col min="7425" max="7425" width="10.42578125" style="197" customWidth="1"/>
    <col min="7426" max="7426" width="23.140625" style="197" customWidth="1"/>
    <col min="7427" max="7427" width="11" style="197" customWidth="1"/>
    <col min="7428" max="7428" width="8.85546875" style="197" customWidth="1"/>
    <col min="7429" max="7429" width="10.42578125" style="197" customWidth="1"/>
    <col min="7430" max="7430" width="8.5703125" style="197" customWidth="1"/>
    <col min="7431" max="7431" width="9.5703125" style="197" customWidth="1"/>
    <col min="7432" max="7432" width="9.7109375" style="197" customWidth="1"/>
    <col min="7433" max="7433" width="9.85546875" style="197" customWidth="1"/>
    <col min="7434" max="7434" width="10" style="197" customWidth="1"/>
    <col min="7435" max="7435" width="10.7109375" style="197" customWidth="1"/>
    <col min="7436" max="7436" width="10.140625" style="197" customWidth="1"/>
    <col min="7437" max="7437" width="16.5703125" style="197" customWidth="1"/>
    <col min="7438" max="7438" width="11.140625" style="197" customWidth="1"/>
    <col min="7439" max="7439" width="9.28515625" style="197" customWidth="1"/>
    <col min="7440" max="7679" width="16.5703125" style="197"/>
    <col min="7680" max="7680" width="3.7109375" style="197" customWidth="1"/>
    <col min="7681" max="7681" width="10.42578125" style="197" customWidth="1"/>
    <col min="7682" max="7682" width="23.140625" style="197" customWidth="1"/>
    <col min="7683" max="7683" width="11" style="197" customWidth="1"/>
    <col min="7684" max="7684" width="8.85546875" style="197" customWidth="1"/>
    <col min="7685" max="7685" width="10.42578125" style="197" customWidth="1"/>
    <col min="7686" max="7686" width="8.5703125" style="197" customWidth="1"/>
    <col min="7687" max="7687" width="9.5703125" style="197" customWidth="1"/>
    <col min="7688" max="7688" width="9.7109375" style="197" customWidth="1"/>
    <col min="7689" max="7689" width="9.85546875" style="197" customWidth="1"/>
    <col min="7690" max="7690" width="10" style="197" customWidth="1"/>
    <col min="7691" max="7691" width="10.7109375" style="197" customWidth="1"/>
    <col min="7692" max="7692" width="10.140625" style="197" customWidth="1"/>
    <col min="7693" max="7693" width="16.5703125" style="197" customWidth="1"/>
    <col min="7694" max="7694" width="11.140625" style="197" customWidth="1"/>
    <col min="7695" max="7695" width="9.28515625" style="197" customWidth="1"/>
    <col min="7696" max="7935" width="16.5703125" style="197"/>
    <col min="7936" max="7936" width="3.7109375" style="197" customWidth="1"/>
    <col min="7937" max="7937" width="10.42578125" style="197" customWidth="1"/>
    <col min="7938" max="7938" width="23.140625" style="197" customWidth="1"/>
    <col min="7939" max="7939" width="11" style="197" customWidth="1"/>
    <col min="7940" max="7940" width="8.85546875" style="197" customWidth="1"/>
    <col min="7941" max="7941" width="10.42578125" style="197" customWidth="1"/>
    <col min="7942" max="7942" width="8.5703125" style="197" customWidth="1"/>
    <col min="7943" max="7943" width="9.5703125" style="197" customWidth="1"/>
    <col min="7944" max="7944" width="9.7109375" style="197" customWidth="1"/>
    <col min="7945" max="7945" width="9.85546875" style="197" customWidth="1"/>
    <col min="7946" max="7946" width="10" style="197" customWidth="1"/>
    <col min="7947" max="7947" width="10.7109375" style="197" customWidth="1"/>
    <col min="7948" max="7948" width="10.140625" style="197" customWidth="1"/>
    <col min="7949" max="7949" width="16.5703125" style="197" customWidth="1"/>
    <col min="7950" max="7950" width="11.140625" style="197" customWidth="1"/>
    <col min="7951" max="7951" width="9.28515625" style="197" customWidth="1"/>
    <col min="7952" max="8191" width="16.5703125" style="197"/>
    <col min="8192" max="8192" width="3.7109375" style="197" customWidth="1"/>
    <col min="8193" max="8193" width="10.42578125" style="197" customWidth="1"/>
    <col min="8194" max="8194" width="23.140625" style="197" customWidth="1"/>
    <col min="8195" max="8195" width="11" style="197" customWidth="1"/>
    <col min="8196" max="8196" width="8.85546875" style="197" customWidth="1"/>
    <col min="8197" max="8197" width="10.42578125" style="197" customWidth="1"/>
    <col min="8198" max="8198" width="8.5703125" style="197" customWidth="1"/>
    <col min="8199" max="8199" width="9.5703125" style="197" customWidth="1"/>
    <col min="8200" max="8200" width="9.7109375" style="197" customWidth="1"/>
    <col min="8201" max="8201" width="9.85546875" style="197" customWidth="1"/>
    <col min="8202" max="8202" width="10" style="197" customWidth="1"/>
    <col min="8203" max="8203" width="10.7109375" style="197" customWidth="1"/>
    <col min="8204" max="8204" width="10.140625" style="197" customWidth="1"/>
    <col min="8205" max="8205" width="16.5703125" style="197" customWidth="1"/>
    <col min="8206" max="8206" width="11.140625" style="197" customWidth="1"/>
    <col min="8207" max="8207" width="9.28515625" style="197" customWidth="1"/>
    <col min="8208" max="8447" width="16.5703125" style="197"/>
    <col min="8448" max="8448" width="3.7109375" style="197" customWidth="1"/>
    <col min="8449" max="8449" width="10.42578125" style="197" customWidth="1"/>
    <col min="8450" max="8450" width="23.140625" style="197" customWidth="1"/>
    <col min="8451" max="8451" width="11" style="197" customWidth="1"/>
    <col min="8452" max="8452" width="8.85546875" style="197" customWidth="1"/>
    <col min="8453" max="8453" width="10.42578125" style="197" customWidth="1"/>
    <col min="8454" max="8454" width="8.5703125" style="197" customWidth="1"/>
    <col min="8455" max="8455" width="9.5703125" style="197" customWidth="1"/>
    <col min="8456" max="8456" width="9.7109375" style="197" customWidth="1"/>
    <col min="8457" max="8457" width="9.85546875" style="197" customWidth="1"/>
    <col min="8458" max="8458" width="10" style="197" customWidth="1"/>
    <col min="8459" max="8459" width="10.7109375" style="197" customWidth="1"/>
    <col min="8460" max="8460" width="10.140625" style="197" customWidth="1"/>
    <col min="8461" max="8461" width="16.5703125" style="197" customWidth="1"/>
    <col min="8462" max="8462" width="11.140625" style="197" customWidth="1"/>
    <col min="8463" max="8463" width="9.28515625" style="197" customWidth="1"/>
    <col min="8464" max="8703" width="16.5703125" style="197"/>
    <col min="8704" max="8704" width="3.7109375" style="197" customWidth="1"/>
    <col min="8705" max="8705" width="10.42578125" style="197" customWidth="1"/>
    <col min="8706" max="8706" width="23.140625" style="197" customWidth="1"/>
    <col min="8707" max="8707" width="11" style="197" customWidth="1"/>
    <col min="8708" max="8708" width="8.85546875" style="197" customWidth="1"/>
    <col min="8709" max="8709" width="10.42578125" style="197" customWidth="1"/>
    <col min="8710" max="8710" width="8.5703125" style="197" customWidth="1"/>
    <col min="8711" max="8711" width="9.5703125" style="197" customWidth="1"/>
    <col min="8712" max="8712" width="9.7109375" style="197" customWidth="1"/>
    <col min="8713" max="8713" width="9.85546875" style="197" customWidth="1"/>
    <col min="8714" max="8714" width="10" style="197" customWidth="1"/>
    <col min="8715" max="8715" width="10.7109375" style="197" customWidth="1"/>
    <col min="8716" max="8716" width="10.140625" style="197" customWidth="1"/>
    <col min="8717" max="8717" width="16.5703125" style="197" customWidth="1"/>
    <col min="8718" max="8718" width="11.140625" style="197" customWidth="1"/>
    <col min="8719" max="8719" width="9.28515625" style="197" customWidth="1"/>
    <col min="8720" max="8959" width="16.5703125" style="197"/>
    <col min="8960" max="8960" width="3.7109375" style="197" customWidth="1"/>
    <col min="8961" max="8961" width="10.42578125" style="197" customWidth="1"/>
    <col min="8962" max="8962" width="23.140625" style="197" customWidth="1"/>
    <col min="8963" max="8963" width="11" style="197" customWidth="1"/>
    <col min="8964" max="8964" width="8.85546875" style="197" customWidth="1"/>
    <col min="8965" max="8965" width="10.42578125" style="197" customWidth="1"/>
    <col min="8966" max="8966" width="8.5703125" style="197" customWidth="1"/>
    <col min="8967" max="8967" width="9.5703125" style="197" customWidth="1"/>
    <col min="8968" max="8968" width="9.7109375" style="197" customWidth="1"/>
    <col min="8969" max="8969" width="9.85546875" style="197" customWidth="1"/>
    <col min="8970" max="8970" width="10" style="197" customWidth="1"/>
    <col min="8971" max="8971" width="10.7109375" style="197" customWidth="1"/>
    <col min="8972" max="8972" width="10.140625" style="197" customWidth="1"/>
    <col min="8973" max="8973" width="16.5703125" style="197" customWidth="1"/>
    <col min="8974" max="8974" width="11.140625" style="197" customWidth="1"/>
    <col min="8975" max="8975" width="9.28515625" style="197" customWidth="1"/>
    <col min="8976" max="9215" width="16.5703125" style="197"/>
    <col min="9216" max="9216" width="3.7109375" style="197" customWidth="1"/>
    <col min="9217" max="9217" width="10.42578125" style="197" customWidth="1"/>
    <col min="9218" max="9218" width="23.140625" style="197" customWidth="1"/>
    <col min="9219" max="9219" width="11" style="197" customWidth="1"/>
    <col min="9220" max="9220" width="8.85546875" style="197" customWidth="1"/>
    <col min="9221" max="9221" width="10.42578125" style="197" customWidth="1"/>
    <col min="9222" max="9222" width="8.5703125" style="197" customWidth="1"/>
    <col min="9223" max="9223" width="9.5703125" style="197" customWidth="1"/>
    <col min="9224" max="9224" width="9.7109375" style="197" customWidth="1"/>
    <col min="9225" max="9225" width="9.85546875" style="197" customWidth="1"/>
    <col min="9226" max="9226" width="10" style="197" customWidth="1"/>
    <col min="9227" max="9227" width="10.7109375" style="197" customWidth="1"/>
    <col min="9228" max="9228" width="10.140625" style="197" customWidth="1"/>
    <col min="9229" max="9229" width="16.5703125" style="197" customWidth="1"/>
    <col min="9230" max="9230" width="11.140625" style="197" customWidth="1"/>
    <col min="9231" max="9231" width="9.28515625" style="197" customWidth="1"/>
    <col min="9232" max="9471" width="16.5703125" style="197"/>
    <col min="9472" max="9472" width="3.7109375" style="197" customWidth="1"/>
    <col min="9473" max="9473" width="10.42578125" style="197" customWidth="1"/>
    <col min="9474" max="9474" width="23.140625" style="197" customWidth="1"/>
    <col min="9475" max="9475" width="11" style="197" customWidth="1"/>
    <col min="9476" max="9476" width="8.85546875" style="197" customWidth="1"/>
    <col min="9477" max="9477" width="10.42578125" style="197" customWidth="1"/>
    <col min="9478" max="9478" width="8.5703125" style="197" customWidth="1"/>
    <col min="9479" max="9479" width="9.5703125" style="197" customWidth="1"/>
    <col min="9480" max="9480" width="9.7109375" style="197" customWidth="1"/>
    <col min="9481" max="9481" width="9.85546875" style="197" customWidth="1"/>
    <col min="9482" max="9482" width="10" style="197" customWidth="1"/>
    <col min="9483" max="9483" width="10.7109375" style="197" customWidth="1"/>
    <col min="9484" max="9484" width="10.140625" style="197" customWidth="1"/>
    <col min="9485" max="9485" width="16.5703125" style="197" customWidth="1"/>
    <col min="9486" max="9486" width="11.140625" style="197" customWidth="1"/>
    <col min="9487" max="9487" width="9.28515625" style="197" customWidth="1"/>
    <col min="9488" max="9727" width="16.5703125" style="197"/>
    <col min="9728" max="9728" width="3.7109375" style="197" customWidth="1"/>
    <col min="9729" max="9729" width="10.42578125" style="197" customWidth="1"/>
    <col min="9730" max="9730" width="23.140625" style="197" customWidth="1"/>
    <col min="9731" max="9731" width="11" style="197" customWidth="1"/>
    <col min="9732" max="9732" width="8.85546875" style="197" customWidth="1"/>
    <col min="9733" max="9733" width="10.42578125" style="197" customWidth="1"/>
    <col min="9734" max="9734" width="8.5703125" style="197" customWidth="1"/>
    <col min="9735" max="9735" width="9.5703125" style="197" customWidth="1"/>
    <col min="9736" max="9736" width="9.7109375" style="197" customWidth="1"/>
    <col min="9737" max="9737" width="9.85546875" style="197" customWidth="1"/>
    <col min="9738" max="9738" width="10" style="197" customWidth="1"/>
    <col min="9739" max="9739" width="10.7109375" style="197" customWidth="1"/>
    <col min="9740" max="9740" width="10.140625" style="197" customWidth="1"/>
    <col min="9741" max="9741" width="16.5703125" style="197" customWidth="1"/>
    <col min="9742" max="9742" width="11.140625" style="197" customWidth="1"/>
    <col min="9743" max="9743" width="9.28515625" style="197" customWidth="1"/>
    <col min="9744" max="9983" width="16.5703125" style="197"/>
    <col min="9984" max="9984" width="3.7109375" style="197" customWidth="1"/>
    <col min="9985" max="9985" width="10.42578125" style="197" customWidth="1"/>
    <col min="9986" max="9986" width="23.140625" style="197" customWidth="1"/>
    <col min="9987" max="9987" width="11" style="197" customWidth="1"/>
    <col min="9988" max="9988" width="8.85546875" style="197" customWidth="1"/>
    <col min="9989" max="9989" width="10.42578125" style="197" customWidth="1"/>
    <col min="9990" max="9990" width="8.5703125" style="197" customWidth="1"/>
    <col min="9991" max="9991" width="9.5703125" style="197" customWidth="1"/>
    <col min="9992" max="9992" width="9.7109375" style="197" customWidth="1"/>
    <col min="9993" max="9993" width="9.85546875" style="197" customWidth="1"/>
    <col min="9994" max="9994" width="10" style="197" customWidth="1"/>
    <col min="9995" max="9995" width="10.7109375" style="197" customWidth="1"/>
    <col min="9996" max="9996" width="10.140625" style="197" customWidth="1"/>
    <col min="9997" max="9997" width="16.5703125" style="197" customWidth="1"/>
    <col min="9998" max="9998" width="11.140625" style="197" customWidth="1"/>
    <col min="9999" max="9999" width="9.28515625" style="197" customWidth="1"/>
    <col min="10000" max="10239" width="16.5703125" style="197"/>
    <col min="10240" max="10240" width="3.7109375" style="197" customWidth="1"/>
    <col min="10241" max="10241" width="10.42578125" style="197" customWidth="1"/>
    <col min="10242" max="10242" width="23.140625" style="197" customWidth="1"/>
    <col min="10243" max="10243" width="11" style="197" customWidth="1"/>
    <col min="10244" max="10244" width="8.85546875" style="197" customWidth="1"/>
    <col min="10245" max="10245" width="10.42578125" style="197" customWidth="1"/>
    <col min="10246" max="10246" width="8.5703125" style="197" customWidth="1"/>
    <col min="10247" max="10247" width="9.5703125" style="197" customWidth="1"/>
    <col min="10248" max="10248" width="9.7109375" style="197" customWidth="1"/>
    <col min="10249" max="10249" width="9.85546875" style="197" customWidth="1"/>
    <col min="10250" max="10250" width="10" style="197" customWidth="1"/>
    <col min="10251" max="10251" width="10.7109375" style="197" customWidth="1"/>
    <col min="10252" max="10252" width="10.140625" style="197" customWidth="1"/>
    <col min="10253" max="10253" width="16.5703125" style="197" customWidth="1"/>
    <col min="10254" max="10254" width="11.140625" style="197" customWidth="1"/>
    <col min="10255" max="10255" width="9.28515625" style="197" customWidth="1"/>
    <col min="10256" max="10495" width="16.5703125" style="197"/>
    <col min="10496" max="10496" width="3.7109375" style="197" customWidth="1"/>
    <col min="10497" max="10497" width="10.42578125" style="197" customWidth="1"/>
    <col min="10498" max="10498" width="23.140625" style="197" customWidth="1"/>
    <col min="10499" max="10499" width="11" style="197" customWidth="1"/>
    <col min="10500" max="10500" width="8.85546875" style="197" customWidth="1"/>
    <col min="10501" max="10501" width="10.42578125" style="197" customWidth="1"/>
    <col min="10502" max="10502" width="8.5703125" style="197" customWidth="1"/>
    <col min="10503" max="10503" width="9.5703125" style="197" customWidth="1"/>
    <col min="10504" max="10504" width="9.7109375" style="197" customWidth="1"/>
    <col min="10505" max="10505" width="9.85546875" style="197" customWidth="1"/>
    <col min="10506" max="10506" width="10" style="197" customWidth="1"/>
    <col min="10507" max="10507" width="10.7109375" style="197" customWidth="1"/>
    <col min="10508" max="10508" width="10.140625" style="197" customWidth="1"/>
    <col min="10509" max="10509" width="16.5703125" style="197" customWidth="1"/>
    <col min="10510" max="10510" width="11.140625" style="197" customWidth="1"/>
    <col min="10511" max="10511" width="9.28515625" style="197" customWidth="1"/>
    <col min="10512" max="10751" width="16.5703125" style="197"/>
    <col min="10752" max="10752" width="3.7109375" style="197" customWidth="1"/>
    <col min="10753" max="10753" width="10.42578125" style="197" customWidth="1"/>
    <col min="10754" max="10754" width="23.140625" style="197" customWidth="1"/>
    <col min="10755" max="10755" width="11" style="197" customWidth="1"/>
    <col min="10756" max="10756" width="8.85546875" style="197" customWidth="1"/>
    <col min="10757" max="10757" width="10.42578125" style="197" customWidth="1"/>
    <col min="10758" max="10758" width="8.5703125" style="197" customWidth="1"/>
    <col min="10759" max="10759" width="9.5703125" style="197" customWidth="1"/>
    <col min="10760" max="10760" width="9.7109375" style="197" customWidth="1"/>
    <col min="10761" max="10761" width="9.85546875" style="197" customWidth="1"/>
    <col min="10762" max="10762" width="10" style="197" customWidth="1"/>
    <col min="10763" max="10763" width="10.7109375" style="197" customWidth="1"/>
    <col min="10764" max="10764" width="10.140625" style="197" customWidth="1"/>
    <col min="10765" max="10765" width="16.5703125" style="197" customWidth="1"/>
    <col min="10766" max="10766" width="11.140625" style="197" customWidth="1"/>
    <col min="10767" max="10767" width="9.28515625" style="197" customWidth="1"/>
    <col min="10768" max="11007" width="16.5703125" style="197"/>
    <col min="11008" max="11008" width="3.7109375" style="197" customWidth="1"/>
    <col min="11009" max="11009" width="10.42578125" style="197" customWidth="1"/>
    <col min="11010" max="11010" width="23.140625" style="197" customWidth="1"/>
    <col min="11011" max="11011" width="11" style="197" customWidth="1"/>
    <col min="11012" max="11012" width="8.85546875" style="197" customWidth="1"/>
    <col min="11013" max="11013" width="10.42578125" style="197" customWidth="1"/>
    <col min="11014" max="11014" width="8.5703125" style="197" customWidth="1"/>
    <col min="11015" max="11015" width="9.5703125" style="197" customWidth="1"/>
    <col min="11016" max="11016" width="9.7109375" style="197" customWidth="1"/>
    <col min="11017" max="11017" width="9.85546875" style="197" customWidth="1"/>
    <col min="11018" max="11018" width="10" style="197" customWidth="1"/>
    <col min="11019" max="11019" width="10.7109375" style="197" customWidth="1"/>
    <col min="11020" max="11020" width="10.140625" style="197" customWidth="1"/>
    <col min="11021" max="11021" width="16.5703125" style="197" customWidth="1"/>
    <col min="11022" max="11022" width="11.140625" style="197" customWidth="1"/>
    <col min="11023" max="11023" width="9.28515625" style="197" customWidth="1"/>
    <col min="11024" max="11263" width="16.5703125" style="197"/>
    <col min="11264" max="11264" width="3.7109375" style="197" customWidth="1"/>
    <col min="11265" max="11265" width="10.42578125" style="197" customWidth="1"/>
    <col min="11266" max="11266" width="23.140625" style="197" customWidth="1"/>
    <col min="11267" max="11267" width="11" style="197" customWidth="1"/>
    <col min="11268" max="11268" width="8.85546875" style="197" customWidth="1"/>
    <col min="11269" max="11269" width="10.42578125" style="197" customWidth="1"/>
    <col min="11270" max="11270" width="8.5703125" style="197" customWidth="1"/>
    <col min="11271" max="11271" width="9.5703125" style="197" customWidth="1"/>
    <col min="11272" max="11272" width="9.7109375" style="197" customWidth="1"/>
    <col min="11273" max="11273" width="9.85546875" style="197" customWidth="1"/>
    <col min="11274" max="11274" width="10" style="197" customWidth="1"/>
    <col min="11275" max="11275" width="10.7109375" style="197" customWidth="1"/>
    <col min="11276" max="11276" width="10.140625" style="197" customWidth="1"/>
    <col min="11277" max="11277" width="16.5703125" style="197" customWidth="1"/>
    <col min="11278" max="11278" width="11.140625" style="197" customWidth="1"/>
    <col min="11279" max="11279" width="9.28515625" style="197" customWidth="1"/>
    <col min="11280" max="11519" width="16.5703125" style="197"/>
    <col min="11520" max="11520" width="3.7109375" style="197" customWidth="1"/>
    <col min="11521" max="11521" width="10.42578125" style="197" customWidth="1"/>
    <col min="11522" max="11522" width="23.140625" style="197" customWidth="1"/>
    <col min="11523" max="11523" width="11" style="197" customWidth="1"/>
    <col min="11524" max="11524" width="8.85546875" style="197" customWidth="1"/>
    <col min="11525" max="11525" width="10.42578125" style="197" customWidth="1"/>
    <col min="11526" max="11526" width="8.5703125" style="197" customWidth="1"/>
    <col min="11527" max="11527" width="9.5703125" style="197" customWidth="1"/>
    <col min="11528" max="11528" width="9.7109375" style="197" customWidth="1"/>
    <col min="11529" max="11529" width="9.85546875" style="197" customWidth="1"/>
    <col min="11530" max="11530" width="10" style="197" customWidth="1"/>
    <col min="11531" max="11531" width="10.7109375" style="197" customWidth="1"/>
    <col min="11532" max="11532" width="10.140625" style="197" customWidth="1"/>
    <col min="11533" max="11533" width="16.5703125" style="197" customWidth="1"/>
    <col min="11534" max="11534" width="11.140625" style="197" customWidth="1"/>
    <col min="11535" max="11535" width="9.28515625" style="197" customWidth="1"/>
    <col min="11536" max="11775" width="16.5703125" style="197"/>
    <col min="11776" max="11776" width="3.7109375" style="197" customWidth="1"/>
    <col min="11777" max="11777" width="10.42578125" style="197" customWidth="1"/>
    <col min="11778" max="11778" width="23.140625" style="197" customWidth="1"/>
    <col min="11779" max="11779" width="11" style="197" customWidth="1"/>
    <col min="11780" max="11780" width="8.85546875" style="197" customWidth="1"/>
    <col min="11781" max="11781" width="10.42578125" style="197" customWidth="1"/>
    <col min="11782" max="11782" width="8.5703125" style="197" customWidth="1"/>
    <col min="11783" max="11783" width="9.5703125" style="197" customWidth="1"/>
    <col min="11784" max="11784" width="9.7109375" style="197" customWidth="1"/>
    <col min="11785" max="11785" width="9.85546875" style="197" customWidth="1"/>
    <col min="11786" max="11786" width="10" style="197" customWidth="1"/>
    <col min="11787" max="11787" width="10.7109375" style="197" customWidth="1"/>
    <col min="11788" max="11788" width="10.140625" style="197" customWidth="1"/>
    <col min="11789" max="11789" width="16.5703125" style="197" customWidth="1"/>
    <col min="11790" max="11790" width="11.140625" style="197" customWidth="1"/>
    <col min="11791" max="11791" width="9.28515625" style="197" customWidth="1"/>
    <col min="11792" max="12031" width="16.5703125" style="197"/>
    <col min="12032" max="12032" width="3.7109375" style="197" customWidth="1"/>
    <col min="12033" max="12033" width="10.42578125" style="197" customWidth="1"/>
    <col min="12034" max="12034" width="23.140625" style="197" customWidth="1"/>
    <col min="12035" max="12035" width="11" style="197" customWidth="1"/>
    <col min="12036" max="12036" width="8.85546875" style="197" customWidth="1"/>
    <col min="12037" max="12037" width="10.42578125" style="197" customWidth="1"/>
    <col min="12038" max="12038" width="8.5703125" style="197" customWidth="1"/>
    <col min="12039" max="12039" width="9.5703125" style="197" customWidth="1"/>
    <col min="12040" max="12040" width="9.7109375" style="197" customWidth="1"/>
    <col min="12041" max="12041" width="9.85546875" style="197" customWidth="1"/>
    <col min="12042" max="12042" width="10" style="197" customWidth="1"/>
    <col min="12043" max="12043" width="10.7109375" style="197" customWidth="1"/>
    <col min="12044" max="12044" width="10.140625" style="197" customWidth="1"/>
    <col min="12045" max="12045" width="16.5703125" style="197" customWidth="1"/>
    <col min="12046" max="12046" width="11.140625" style="197" customWidth="1"/>
    <col min="12047" max="12047" width="9.28515625" style="197" customWidth="1"/>
    <col min="12048" max="12287" width="16.5703125" style="197"/>
    <col min="12288" max="12288" width="3.7109375" style="197" customWidth="1"/>
    <col min="12289" max="12289" width="10.42578125" style="197" customWidth="1"/>
    <col min="12290" max="12290" width="23.140625" style="197" customWidth="1"/>
    <col min="12291" max="12291" width="11" style="197" customWidth="1"/>
    <col min="12292" max="12292" width="8.85546875" style="197" customWidth="1"/>
    <col min="12293" max="12293" width="10.42578125" style="197" customWidth="1"/>
    <col min="12294" max="12294" width="8.5703125" style="197" customWidth="1"/>
    <col min="12295" max="12295" width="9.5703125" style="197" customWidth="1"/>
    <col min="12296" max="12296" width="9.7109375" style="197" customWidth="1"/>
    <col min="12297" max="12297" width="9.85546875" style="197" customWidth="1"/>
    <col min="12298" max="12298" width="10" style="197" customWidth="1"/>
    <col min="12299" max="12299" width="10.7109375" style="197" customWidth="1"/>
    <col min="12300" max="12300" width="10.140625" style="197" customWidth="1"/>
    <col min="12301" max="12301" width="16.5703125" style="197" customWidth="1"/>
    <col min="12302" max="12302" width="11.140625" style="197" customWidth="1"/>
    <col min="12303" max="12303" width="9.28515625" style="197" customWidth="1"/>
    <col min="12304" max="12543" width="16.5703125" style="197"/>
    <col min="12544" max="12544" width="3.7109375" style="197" customWidth="1"/>
    <col min="12545" max="12545" width="10.42578125" style="197" customWidth="1"/>
    <col min="12546" max="12546" width="23.140625" style="197" customWidth="1"/>
    <col min="12547" max="12547" width="11" style="197" customWidth="1"/>
    <col min="12548" max="12548" width="8.85546875" style="197" customWidth="1"/>
    <col min="12549" max="12549" width="10.42578125" style="197" customWidth="1"/>
    <col min="12550" max="12550" width="8.5703125" style="197" customWidth="1"/>
    <col min="12551" max="12551" width="9.5703125" style="197" customWidth="1"/>
    <col min="12552" max="12552" width="9.7109375" style="197" customWidth="1"/>
    <col min="12553" max="12553" width="9.85546875" style="197" customWidth="1"/>
    <col min="12554" max="12554" width="10" style="197" customWidth="1"/>
    <col min="12555" max="12555" width="10.7109375" style="197" customWidth="1"/>
    <col min="12556" max="12556" width="10.140625" style="197" customWidth="1"/>
    <col min="12557" max="12557" width="16.5703125" style="197" customWidth="1"/>
    <col min="12558" max="12558" width="11.140625" style="197" customWidth="1"/>
    <col min="12559" max="12559" width="9.28515625" style="197" customWidth="1"/>
    <col min="12560" max="12799" width="16.5703125" style="197"/>
    <col min="12800" max="12800" width="3.7109375" style="197" customWidth="1"/>
    <col min="12801" max="12801" width="10.42578125" style="197" customWidth="1"/>
    <col min="12802" max="12802" width="23.140625" style="197" customWidth="1"/>
    <col min="12803" max="12803" width="11" style="197" customWidth="1"/>
    <col min="12804" max="12804" width="8.85546875" style="197" customWidth="1"/>
    <col min="12805" max="12805" width="10.42578125" style="197" customWidth="1"/>
    <col min="12806" max="12806" width="8.5703125" style="197" customWidth="1"/>
    <col min="12807" max="12807" width="9.5703125" style="197" customWidth="1"/>
    <col min="12808" max="12808" width="9.7109375" style="197" customWidth="1"/>
    <col min="12809" max="12809" width="9.85546875" style="197" customWidth="1"/>
    <col min="12810" max="12810" width="10" style="197" customWidth="1"/>
    <col min="12811" max="12811" width="10.7109375" style="197" customWidth="1"/>
    <col min="12812" max="12812" width="10.140625" style="197" customWidth="1"/>
    <col min="12813" max="12813" width="16.5703125" style="197" customWidth="1"/>
    <col min="12814" max="12814" width="11.140625" style="197" customWidth="1"/>
    <col min="12815" max="12815" width="9.28515625" style="197" customWidth="1"/>
    <col min="12816" max="13055" width="16.5703125" style="197"/>
    <col min="13056" max="13056" width="3.7109375" style="197" customWidth="1"/>
    <col min="13057" max="13057" width="10.42578125" style="197" customWidth="1"/>
    <col min="13058" max="13058" width="23.140625" style="197" customWidth="1"/>
    <col min="13059" max="13059" width="11" style="197" customWidth="1"/>
    <col min="13060" max="13060" width="8.85546875" style="197" customWidth="1"/>
    <col min="13061" max="13061" width="10.42578125" style="197" customWidth="1"/>
    <col min="13062" max="13062" width="8.5703125" style="197" customWidth="1"/>
    <col min="13063" max="13063" width="9.5703125" style="197" customWidth="1"/>
    <col min="13064" max="13064" width="9.7109375" style="197" customWidth="1"/>
    <col min="13065" max="13065" width="9.85546875" style="197" customWidth="1"/>
    <col min="13066" max="13066" width="10" style="197" customWidth="1"/>
    <col min="13067" max="13067" width="10.7109375" style="197" customWidth="1"/>
    <col min="13068" max="13068" width="10.140625" style="197" customWidth="1"/>
    <col min="13069" max="13069" width="16.5703125" style="197" customWidth="1"/>
    <col min="13070" max="13070" width="11.140625" style="197" customWidth="1"/>
    <col min="13071" max="13071" width="9.28515625" style="197" customWidth="1"/>
    <col min="13072" max="13311" width="16.5703125" style="197"/>
    <col min="13312" max="13312" width="3.7109375" style="197" customWidth="1"/>
    <col min="13313" max="13313" width="10.42578125" style="197" customWidth="1"/>
    <col min="13314" max="13314" width="23.140625" style="197" customWidth="1"/>
    <col min="13315" max="13315" width="11" style="197" customWidth="1"/>
    <col min="13316" max="13316" width="8.85546875" style="197" customWidth="1"/>
    <col min="13317" max="13317" width="10.42578125" style="197" customWidth="1"/>
    <col min="13318" max="13318" width="8.5703125" style="197" customWidth="1"/>
    <col min="13319" max="13319" width="9.5703125" style="197" customWidth="1"/>
    <col min="13320" max="13320" width="9.7109375" style="197" customWidth="1"/>
    <col min="13321" max="13321" width="9.85546875" style="197" customWidth="1"/>
    <col min="13322" max="13322" width="10" style="197" customWidth="1"/>
    <col min="13323" max="13323" width="10.7109375" style="197" customWidth="1"/>
    <col min="13324" max="13324" width="10.140625" style="197" customWidth="1"/>
    <col min="13325" max="13325" width="16.5703125" style="197" customWidth="1"/>
    <col min="13326" max="13326" width="11.140625" style="197" customWidth="1"/>
    <col min="13327" max="13327" width="9.28515625" style="197" customWidth="1"/>
    <col min="13328" max="13567" width="16.5703125" style="197"/>
    <col min="13568" max="13568" width="3.7109375" style="197" customWidth="1"/>
    <col min="13569" max="13569" width="10.42578125" style="197" customWidth="1"/>
    <col min="13570" max="13570" width="23.140625" style="197" customWidth="1"/>
    <col min="13571" max="13571" width="11" style="197" customWidth="1"/>
    <col min="13572" max="13572" width="8.85546875" style="197" customWidth="1"/>
    <col min="13573" max="13573" width="10.42578125" style="197" customWidth="1"/>
    <col min="13574" max="13574" width="8.5703125" style="197" customWidth="1"/>
    <col min="13575" max="13575" width="9.5703125" style="197" customWidth="1"/>
    <col min="13576" max="13576" width="9.7109375" style="197" customWidth="1"/>
    <col min="13577" max="13577" width="9.85546875" style="197" customWidth="1"/>
    <col min="13578" max="13578" width="10" style="197" customWidth="1"/>
    <col min="13579" max="13579" width="10.7109375" style="197" customWidth="1"/>
    <col min="13580" max="13580" width="10.140625" style="197" customWidth="1"/>
    <col min="13581" max="13581" width="16.5703125" style="197" customWidth="1"/>
    <col min="13582" max="13582" width="11.140625" style="197" customWidth="1"/>
    <col min="13583" max="13583" width="9.28515625" style="197" customWidth="1"/>
    <col min="13584" max="13823" width="16.5703125" style="197"/>
    <col min="13824" max="13824" width="3.7109375" style="197" customWidth="1"/>
    <col min="13825" max="13825" width="10.42578125" style="197" customWidth="1"/>
    <col min="13826" max="13826" width="23.140625" style="197" customWidth="1"/>
    <col min="13827" max="13827" width="11" style="197" customWidth="1"/>
    <col min="13828" max="13828" width="8.85546875" style="197" customWidth="1"/>
    <col min="13829" max="13829" width="10.42578125" style="197" customWidth="1"/>
    <col min="13830" max="13830" width="8.5703125" style="197" customWidth="1"/>
    <col min="13831" max="13831" width="9.5703125" style="197" customWidth="1"/>
    <col min="13832" max="13832" width="9.7109375" style="197" customWidth="1"/>
    <col min="13833" max="13833" width="9.85546875" style="197" customWidth="1"/>
    <col min="13834" max="13834" width="10" style="197" customWidth="1"/>
    <col min="13835" max="13835" width="10.7109375" style="197" customWidth="1"/>
    <col min="13836" max="13836" width="10.140625" style="197" customWidth="1"/>
    <col min="13837" max="13837" width="16.5703125" style="197" customWidth="1"/>
    <col min="13838" max="13838" width="11.140625" style="197" customWidth="1"/>
    <col min="13839" max="13839" width="9.28515625" style="197" customWidth="1"/>
    <col min="13840" max="14079" width="16.5703125" style="197"/>
    <col min="14080" max="14080" width="3.7109375" style="197" customWidth="1"/>
    <col min="14081" max="14081" width="10.42578125" style="197" customWidth="1"/>
    <col min="14082" max="14082" width="23.140625" style="197" customWidth="1"/>
    <col min="14083" max="14083" width="11" style="197" customWidth="1"/>
    <col min="14084" max="14084" width="8.85546875" style="197" customWidth="1"/>
    <col min="14085" max="14085" width="10.42578125" style="197" customWidth="1"/>
    <col min="14086" max="14086" width="8.5703125" style="197" customWidth="1"/>
    <col min="14087" max="14087" width="9.5703125" style="197" customWidth="1"/>
    <col min="14088" max="14088" width="9.7109375" style="197" customWidth="1"/>
    <col min="14089" max="14089" width="9.85546875" style="197" customWidth="1"/>
    <col min="14090" max="14090" width="10" style="197" customWidth="1"/>
    <col min="14091" max="14091" width="10.7109375" style="197" customWidth="1"/>
    <col min="14092" max="14092" width="10.140625" style="197" customWidth="1"/>
    <col min="14093" max="14093" width="16.5703125" style="197" customWidth="1"/>
    <col min="14094" max="14094" width="11.140625" style="197" customWidth="1"/>
    <col min="14095" max="14095" width="9.28515625" style="197" customWidth="1"/>
    <col min="14096" max="14335" width="16.5703125" style="197"/>
    <col min="14336" max="14336" width="3.7109375" style="197" customWidth="1"/>
    <col min="14337" max="14337" width="10.42578125" style="197" customWidth="1"/>
    <col min="14338" max="14338" width="23.140625" style="197" customWidth="1"/>
    <col min="14339" max="14339" width="11" style="197" customWidth="1"/>
    <col min="14340" max="14340" width="8.85546875" style="197" customWidth="1"/>
    <col min="14341" max="14341" width="10.42578125" style="197" customWidth="1"/>
    <col min="14342" max="14342" width="8.5703125" style="197" customWidth="1"/>
    <col min="14343" max="14343" width="9.5703125" style="197" customWidth="1"/>
    <col min="14344" max="14344" width="9.7109375" style="197" customWidth="1"/>
    <col min="14345" max="14345" width="9.85546875" style="197" customWidth="1"/>
    <col min="14346" max="14346" width="10" style="197" customWidth="1"/>
    <col min="14347" max="14347" width="10.7109375" style="197" customWidth="1"/>
    <col min="14348" max="14348" width="10.140625" style="197" customWidth="1"/>
    <col min="14349" max="14349" width="16.5703125" style="197" customWidth="1"/>
    <col min="14350" max="14350" width="11.140625" style="197" customWidth="1"/>
    <col min="14351" max="14351" width="9.28515625" style="197" customWidth="1"/>
    <col min="14352" max="14591" width="16.5703125" style="197"/>
    <col min="14592" max="14592" width="3.7109375" style="197" customWidth="1"/>
    <col min="14593" max="14593" width="10.42578125" style="197" customWidth="1"/>
    <col min="14594" max="14594" width="23.140625" style="197" customWidth="1"/>
    <col min="14595" max="14595" width="11" style="197" customWidth="1"/>
    <col min="14596" max="14596" width="8.85546875" style="197" customWidth="1"/>
    <col min="14597" max="14597" width="10.42578125" style="197" customWidth="1"/>
    <col min="14598" max="14598" width="8.5703125" style="197" customWidth="1"/>
    <col min="14599" max="14599" width="9.5703125" style="197" customWidth="1"/>
    <col min="14600" max="14600" width="9.7109375" style="197" customWidth="1"/>
    <col min="14601" max="14601" width="9.85546875" style="197" customWidth="1"/>
    <col min="14602" max="14602" width="10" style="197" customWidth="1"/>
    <col min="14603" max="14603" width="10.7109375" style="197" customWidth="1"/>
    <col min="14604" max="14604" width="10.140625" style="197" customWidth="1"/>
    <col min="14605" max="14605" width="16.5703125" style="197" customWidth="1"/>
    <col min="14606" max="14606" width="11.140625" style="197" customWidth="1"/>
    <col min="14607" max="14607" width="9.28515625" style="197" customWidth="1"/>
    <col min="14608" max="14847" width="16.5703125" style="197"/>
    <col min="14848" max="14848" width="3.7109375" style="197" customWidth="1"/>
    <col min="14849" max="14849" width="10.42578125" style="197" customWidth="1"/>
    <col min="14850" max="14850" width="23.140625" style="197" customWidth="1"/>
    <col min="14851" max="14851" width="11" style="197" customWidth="1"/>
    <col min="14852" max="14852" width="8.85546875" style="197" customWidth="1"/>
    <col min="14853" max="14853" width="10.42578125" style="197" customWidth="1"/>
    <col min="14854" max="14854" width="8.5703125" style="197" customWidth="1"/>
    <col min="14855" max="14855" width="9.5703125" style="197" customWidth="1"/>
    <col min="14856" max="14856" width="9.7109375" style="197" customWidth="1"/>
    <col min="14857" max="14857" width="9.85546875" style="197" customWidth="1"/>
    <col min="14858" max="14858" width="10" style="197" customWidth="1"/>
    <col min="14859" max="14859" width="10.7109375" style="197" customWidth="1"/>
    <col min="14860" max="14860" width="10.140625" style="197" customWidth="1"/>
    <col min="14861" max="14861" width="16.5703125" style="197" customWidth="1"/>
    <col min="14862" max="14862" width="11.140625" style="197" customWidth="1"/>
    <col min="14863" max="14863" width="9.28515625" style="197" customWidth="1"/>
    <col min="14864" max="15103" width="16.5703125" style="197"/>
    <col min="15104" max="15104" width="3.7109375" style="197" customWidth="1"/>
    <col min="15105" max="15105" width="10.42578125" style="197" customWidth="1"/>
    <col min="15106" max="15106" width="23.140625" style="197" customWidth="1"/>
    <col min="15107" max="15107" width="11" style="197" customWidth="1"/>
    <col min="15108" max="15108" width="8.85546875" style="197" customWidth="1"/>
    <col min="15109" max="15109" width="10.42578125" style="197" customWidth="1"/>
    <col min="15110" max="15110" width="8.5703125" style="197" customWidth="1"/>
    <col min="15111" max="15111" width="9.5703125" style="197" customWidth="1"/>
    <col min="15112" max="15112" width="9.7109375" style="197" customWidth="1"/>
    <col min="15113" max="15113" width="9.85546875" style="197" customWidth="1"/>
    <col min="15114" max="15114" width="10" style="197" customWidth="1"/>
    <col min="15115" max="15115" width="10.7109375" style="197" customWidth="1"/>
    <col min="15116" max="15116" width="10.140625" style="197" customWidth="1"/>
    <col min="15117" max="15117" width="16.5703125" style="197" customWidth="1"/>
    <col min="15118" max="15118" width="11.140625" style="197" customWidth="1"/>
    <col min="15119" max="15119" width="9.28515625" style="197" customWidth="1"/>
    <col min="15120" max="15359" width="16.5703125" style="197"/>
    <col min="15360" max="15360" width="3.7109375" style="197" customWidth="1"/>
    <col min="15361" max="15361" width="10.42578125" style="197" customWidth="1"/>
    <col min="15362" max="15362" width="23.140625" style="197" customWidth="1"/>
    <col min="15363" max="15363" width="11" style="197" customWidth="1"/>
    <col min="15364" max="15364" width="8.85546875" style="197" customWidth="1"/>
    <col min="15365" max="15365" width="10.42578125" style="197" customWidth="1"/>
    <col min="15366" max="15366" width="8.5703125" style="197" customWidth="1"/>
    <col min="15367" max="15367" width="9.5703125" style="197" customWidth="1"/>
    <col min="15368" max="15368" width="9.7109375" style="197" customWidth="1"/>
    <col min="15369" max="15369" width="9.85546875" style="197" customWidth="1"/>
    <col min="15370" max="15370" width="10" style="197" customWidth="1"/>
    <col min="15371" max="15371" width="10.7109375" style="197" customWidth="1"/>
    <col min="15372" max="15372" width="10.140625" style="197" customWidth="1"/>
    <col min="15373" max="15373" width="16.5703125" style="197" customWidth="1"/>
    <col min="15374" max="15374" width="11.140625" style="197" customWidth="1"/>
    <col min="15375" max="15375" width="9.28515625" style="197" customWidth="1"/>
    <col min="15376" max="15615" width="16.5703125" style="197"/>
    <col min="15616" max="15616" width="3.7109375" style="197" customWidth="1"/>
    <col min="15617" max="15617" width="10.42578125" style="197" customWidth="1"/>
    <col min="15618" max="15618" width="23.140625" style="197" customWidth="1"/>
    <col min="15619" max="15619" width="11" style="197" customWidth="1"/>
    <col min="15620" max="15620" width="8.85546875" style="197" customWidth="1"/>
    <col min="15621" max="15621" width="10.42578125" style="197" customWidth="1"/>
    <col min="15622" max="15622" width="8.5703125" style="197" customWidth="1"/>
    <col min="15623" max="15623" width="9.5703125" style="197" customWidth="1"/>
    <col min="15624" max="15624" width="9.7109375" style="197" customWidth="1"/>
    <col min="15625" max="15625" width="9.85546875" style="197" customWidth="1"/>
    <col min="15626" max="15626" width="10" style="197" customWidth="1"/>
    <col min="15627" max="15627" width="10.7109375" style="197" customWidth="1"/>
    <col min="15628" max="15628" width="10.140625" style="197" customWidth="1"/>
    <col min="15629" max="15629" width="16.5703125" style="197" customWidth="1"/>
    <col min="15630" max="15630" width="11.140625" style="197" customWidth="1"/>
    <col min="15631" max="15631" width="9.28515625" style="197" customWidth="1"/>
    <col min="15632" max="15871" width="16.5703125" style="197"/>
    <col min="15872" max="15872" width="3.7109375" style="197" customWidth="1"/>
    <col min="15873" max="15873" width="10.42578125" style="197" customWidth="1"/>
    <col min="15874" max="15874" width="23.140625" style="197" customWidth="1"/>
    <col min="15875" max="15875" width="11" style="197" customWidth="1"/>
    <col min="15876" max="15876" width="8.85546875" style="197" customWidth="1"/>
    <col min="15877" max="15877" width="10.42578125" style="197" customWidth="1"/>
    <col min="15878" max="15878" width="8.5703125" style="197" customWidth="1"/>
    <col min="15879" max="15879" width="9.5703125" style="197" customWidth="1"/>
    <col min="15880" max="15880" width="9.7109375" style="197" customWidth="1"/>
    <col min="15881" max="15881" width="9.85546875" style="197" customWidth="1"/>
    <col min="15882" max="15882" width="10" style="197" customWidth="1"/>
    <col min="15883" max="15883" width="10.7109375" style="197" customWidth="1"/>
    <col min="15884" max="15884" width="10.140625" style="197" customWidth="1"/>
    <col min="15885" max="15885" width="16.5703125" style="197" customWidth="1"/>
    <col min="15886" max="15886" width="11.140625" style="197" customWidth="1"/>
    <col min="15887" max="15887" width="9.28515625" style="197" customWidth="1"/>
    <col min="15888" max="16127" width="16.5703125" style="197"/>
    <col min="16128" max="16128" width="3.7109375" style="197" customWidth="1"/>
    <col min="16129" max="16129" width="10.42578125" style="197" customWidth="1"/>
    <col min="16130" max="16130" width="23.140625" style="197" customWidth="1"/>
    <col min="16131" max="16131" width="11" style="197" customWidth="1"/>
    <col min="16132" max="16132" width="8.85546875" style="197" customWidth="1"/>
    <col min="16133" max="16133" width="10.42578125" style="197" customWidth="1"/>
    <col min="16134" max="16134" width="8.5703125" style="197" customWidth="1"/>
    <col min="16135" max="16135" width="9.5703125" style="197" customWidth="1"/>
    <col min="16136" max="16136" width="9.7109375" style="197" customWidth="1"/>
    <col min="16137" max="16137" width="9.85546875" style="197" customWidth="1"/>
    <col min="16138" max="16138" width="10" style="197" customWidth="1"/>
    <col min="16139" max="16139" width="10.7109375" style="197" customWidth="1"/>
    <col min="16140" max="16140" width="10.140625" style="197" customWidth="1"/>
    <col min="16141" max="16141" width="16.5703125" style="197" customWidth="1"/>
    <col min="16142" max="16142" width="11.140625" style="197" customWidth="1"/>
    <col min="16143" max="16143" width="9.28515625" style="197" customWidth="1"/>
    <col min="16144" max="16384" width="16.5703125" style="197"/>
  </cols>
  <sheetData>
    <row r="1" spans="2:17" ht="15" customHeight="1" x14ac:dyDescent="0.25"/>
    <row r="2" spans="2:17" ht="15" customHeight="1" x14ac:dyDescent="0.25"/>
    <row r="3" spans="2:17" ht="15" customHeight="1" x14ac:dyDescent="0.25"/>
    <row r="4" spans="2:17" ht="15" customHeight="1" x14ac:dyDescent="0.25"/>
    <row r="5" spans="2:17" s="198" customFormat="1" ht="36" customHeight="1" x14ac:dyDescent="0.25">
      <c r="B5" s="116" t="s">
        <v>218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</row>
    <row r="6" spans="2:17" s="198" customFormat="1" ht="15" customHeight="1" x14ac:dyDescent="0.25">
      <c r="B6" s="213" t="s">
        <v>48</v>
      </c>
      <c r="C6" s="214" t="s">
        <v>184</v>
      </c>
      <c r="D6" s="214"/>
      <c r="E6" s="215" t="s">
        <v>219</v>
      </c>
      <c r="F6" s="215"/>
      <c r="G6" s="214" t="s">
        <v>185</v>
      </c>
      <c r="H6" s="214"/>
      <c r="I6" s="215" t="s">
        <v>186</v>
      </c>
      <c r="J6" s="215"/>
      <c r="K6" s="214" t="s">
        <v>187</v>
      </c>
      <c r="L6" s="214"/>
    </row>
    <row r="7" spans="2:17" s="198" customFormat="1" ht="30" customHeight="1" x14ac:dyDescent="0.25">
      <c r="B7" s="213"/>
      <c r="C7" s="68" t="s">
        <v>277</v>
      </c>
      <c r="D7" s="118" t="s">
        <v>220</v>
      </c>
      <c r="E7" s="46" t="s">
        <v>277</v>
      </c>
      <c r="F7" s="201" t="s">
        <v>220</v>
      </c>
      <c r="G7" s="48" t="s">
        <v>277</v>
      </c>
      <c r="H7" s="118" t="s">
        <v>220</v>
      </c>
      <c r="I7" s="46" t="s">
        <v>277</v>
      </c>
      <c r="J7" s="201" t="s">
        <v>220</v>
      </c>
      <c r="K7" s="48" t="s">
        <v>277</v>
      </c>
      <c r="L7" s="118" t="s">
        <v>220</v>
      </c>
    </row>
    <row r="8" spans="2:17" ht="15" customHeight="1" x14ac:dyDescent="0.25">
      <c r="B8" s="216" t="s">
        <v>27</v>
      </c>
      <c r="C8" s="217">
        <v>46826</v>
      </c>
      <c r="D8" s="58">
        <v>0.3536867229632763</v>
      </c>
      <c r="E8" s="218">
        <v>33077</v>
      </c>
      <c r="F8" s="219">
        <v>0.40391002784154739</v>
      </c>
      <c r="G8" s="217">
        <v>13713</v>
      </c>
      <c r="H8" s="58">
        <v>0.27945791726105562</v>
      </c>
      <c r="I8" s="218">
        <v>22</v>
      </c>
      <c r="J8" s="220">
        <v>4.0665434380776341E-2</v>
      </c>
      <c r="K8" s="217">
        <v>14</v>
      </c>
      <c r="L8" s="58">
        <v>1.5712682379349047E-2</v>
      </c>
      <c r="M8" s="221"/>
      <c r="N8" s="221"/>
    </row>
    <row r="9" spans="2:17" ht="15" customHeight="1" x14ac:dyDescent="0.25">
      <c r="B9" s="216" t="s">
        <v>188</v>
      </c>
      <c r="C9" s="217">
        <v>17</v>
      </c>
      <c r="D9" s="58">
        <v>1.284046104808375E-4</v>
      </c>
      <c r="E9" s="218">
        <v>0</v>
      </c>
      <c r="F9" s="222">
        <v>0</v>
      </c>
      <c r="G9" s="217">
        <v>0</v>
      </c>
      <c r="H9" s="223">
        <v>0</v>
      </c>
      <c r="I9" s="218">
        <v>0</v>
      </c>
      <c r="J9" s="224" t="s">
        <v>87</v>
      </c>
      <c r="K9" s="217">
        <v>17</v>
      </c>
      <c r="L9" s="58">
        <v>1.9079685746352413E-2</v>
      </c>
      <c r="M9" s="221"/>
      <c r="N9" s="221"/>
    </row>
    <row r="10" spans="2:17" ht="15" customHeight="1" x14ac:dyDescent="0.25">
      <c r="B10" s="216" t="s">
        <v>189</v>
      </c>
      <c r="C10" s="217">
        <v>123</v>
      </c>
      <c r="D10" s="58">
        <v>9.2904512289076547E-4</v>
      </c>
      <c r="E10" s="218">
        <v>18</v>
      </c>
      <c r="F10" s="219">
        <v>2.1980169003077223E-4</v>
      </c>
      <c r="G10" s="217">
        <v>24</v>
      </c>
      <c r="H10" s="58">
        <v>4.8909720807010398E-4</v>
      </c>
      <c r="I10" s="218">
        <v>0</v>
      </c>
      <c r="J10" s="224" t="s">
        <v>87</v>
      </c>
      <c r="K10" s="217">
        <v>81</v>
      </c>
      <c r="L10" s="58">
        <v>9.0909090909090912E-2</v>
      </c>
      <c r="M10" s="221"/>
      <c r="N10" s="221"/>
    </row>
    <row r="11" spans="2:17" ht="15" customHeight="1" x14ac:dyDescent="0.25">
      <c r="B11" s="216" t="s">
        <v>28</v>
      </c>
      <c r="C11" s="217">
        <v>39319</v>
      </c>
      <c r="D11" s="58">
        <v>0.29698475761741466</v>
      </c>
      <c r="E11" s="218">
        <v>16581</v>
      </c>
      <c r="F11" s="219">
        <v>0.20247399013334635</v>
      </c>
      <c r="G11" s="217">
        <v>22718</v>
      </c>
      <c r="H11" s="58">
        <v>0.4629712655390259</v>
      </c>
      <c r="I11" s="218">
        <v>0</v>
      </c>
      <c r="J11" s="224" t="s">
        <v>87</v>
      </c>
      <c r="K11" s="217">
        <v>20</v>
      </c>
      <c r="L11" s="58">
        <v>2.2446689113355778E-2</v>
      </c>
      <c r="M11" s="221"/>
      <c r="N11" s="221"/>
    </row>
    <row r="12" spans="2:17" ht="15" customHeight="1" x14ac:dyDescent="0.25">
      <c r="B12" s="216" t="s">
        <v>221</v>
      </c>
      <c r="C12" s="217">
        <v>272</v>
      </c>
      <c r="D12" s="58">
        <v>2.0544737676934E-3</v>
      </c>
      <c r="E12" s="218">
        <v>234</v>
      </c>
      <c r="F12" s="222">
        <v>0</v>
      </c>
      <c r="G12" s="217">
        <v>0</v>
      </c>
      <c r="H12" s="223">
        <v>0</v>
      </c>
      <c r="I12" s="218">
        <v>0</v>
      </c>
      <c r="J12" s="224" t="s">
        <v>87</v>
      </c>
      <c r="K12" s="217">
        <v>38</v>
      </c>
      <c r="L12" s="58">
        <v>4.2648709315375982E-2</v>
      </c>
      <c r="M12" s="221"/>
      <c r="N12" s="221"/>
    </row>
    <row r="13" spans="2:17" ht="15" customHeight="1" x14ac:dyDescent="0.25">
      <c r="B13" s="216" t="s">
        <v>191</v>
      </c>
      <c r="C13" s="217">
        <v>1028</v>
      </c>
      <c r="D13" s="58">
        <v>7.7647023279000561E-3</v>
      </c>
      <c r="E13" s="218">
        <v>986</v>
      </c>
      <c r="F13" s="219">
        <v>1.2040248131685635E-2</v>
      </c>
      <c r="G13" s="217">
        <v>30</v>
      </c>
      <c r="H13" s="58">
        <v>6.1137151008762989E-4</v>
      </c>
      <c r="I13" s="218">
        <v>0</v>
      </c>
      <c r="J13" s="224" t="s">
        <v>87</v>
      </c>
      <c r="K13" s="217">
        <v>12</v>
      </c>
      <c r="L13" s="58">
        <v>1.3468013468013467E-2</v>
      </c>
      <c r="M13" s="221"/>
      <c r="N13" s="221"/>
    </row>
    <row r="14" spans="2:17" ht="15" customHeight="1" x14ac:dyDescent="0.25">
      <c r="B14" s="216" t="s">
        <v>192</v>
      </c>
      <c r="C14" s="217">
        <v>51</v>
      </c>
      <c r="D14" s="58">
        <v>3.8521383144251252E-4</v>
      </c>
      <c r="E14" s="218">
        <v>0</v>
      </c>
      <c r="F14" s="222">
        <v>4</v>
      </c>
      <c r="G14" s="217">
        <v>4</v>
      </c>
      <c r="H14" s="223">
        <v>0</v>
      </c>
      <c r="I14" s="218">
        <v>0</v>
      </c>
      <c r="J14" s="224" t="s">
        <v>87</v>
      </c>
      <c r="K14" s="217">
        <v>47</v>
      </c>
      <c r="L14" s="58">
        <v>5.2749719416386086E-2</v>
      </c>
      <c r="M14" s="221"/>
      <c r="N14" s="221"/>
      <c r="O14" s="221"/>
      <c r="P14" s="221"/>
      <c r="Q14" s="221"/>
    </row>
    <row r="15" spans="2:17" ht="15" customHeight="1" x14ac:dyDescent="0.25">
      <c r="B15" s="216" t="s">
        <v>193</v>
      </c>
      <c r="C15" s="217">
        <v>205</v>
      </c>
      <c r="D15" s="58">
        <v>1.5484085381512757E-3</v>
      </c>
      <c r="E15" s="218">
        <v>46</v>
      </c>
      <c r="F15" s="219">
        <v>5.6171543007864019E-4</v>
      </c>
      <c r="G15" s="217">
        <v>16</v>
      </c>
      <c r="H15" s="58">
        <v>3.2606480538006926E-4</v>
      </c>
      <c r="I15" s="218">
        <v>108</v>
      </c>
      <c r="J15" s="220">
        <v>0.19963031423290203</v>
      </c>
      <c r="K15" s="217">
        <v>35</v>
      </c>
      <c r="L15" s="58">
        <v>3.9281705948372617E-2</v>
      </c>
      <c r="M15" s="221"/>
      <c r="N15" s="221"/>
      <c r="O15" s="221"/>
      <c r="P15" s="221"/>
      <c r="Q15" s="221"/>
    </row>
    <row r="16" spans="2:17" ht="15" customHeight="1" x14ac:dyDescent="0.25">
      <c r="B16" s="216" t="s">
        <v>194</v>
      </c>
      <c r="C16" s="217">
        <v>1468</v>
      </c>
      <c r="D16" s="58">
        <v>1.108811577563938E-2</v>
      </c>
      <c r="E16" s="218">
        <v>930</v>
      </c>
      <c r="F16" s="219">
        <v>1.1356420651589899E-2</v>
      </c>
      <c r="G16" s="217">
        <v>443</v>
      </c>
      <c r="H16" s="58">
        <v>9.0279192989606693E-3</v>
      </c>
      <c r="I16" s="218">
        <v>38</v>
      </c>
      <c r="J16" s="220">
        <v>7.0240295748613679E-2</v>
      </c>
      <c r="K16" s="217">
        <v>57</v>
      </c>
      <c r="L16" s="58">
        <v>6.3973063973063973E-2</v>
      </c>
      <c r="M16" s="221"/>
      <c r="N16" s="221"/>
      <c r="O16" s="221"/>
      <c r="P16" s="221"/>
      <c r="Q16" s="221"/>
    </row>
    <row r="17" spans="2:17" ht="15" customHeight="1" x14ac:dyDescent="0.25">
      <c r="B17" s="216" t="s">
        <v>222</v>
      </c>
      <c r="C17" s="217">
        <v>4</v>
      </c>
      <c r="D17" s="58">
        <v>3.021284952490294E-5</v>
      </c>
      <c r="E17" s="218">
        <v>0</v>
      </c>
      <c r="F17" s="222">
        <v>0</v>
      </c>
      <c r="G17" s="217">
        <v>0</v>
      </c>
      <c r="H17" s="223">
        <v>0</v>
      </c>
      <c r="I17" s="218">
        <v>0</v>
      </c>
      <c r="J17" s="224" t="s">
        <v>87</v>
      </c>
      <c r="K17" s="217">
        <v>4</v>
      </c>
      <c r="L17" s="58">
        <v>4.4893378226711564E-3</v>
      </c>
      <c r="M17" s="221"/>
      <c r="N17" s="221"/>
      <c r="O17" s="221"/>
      <c r="P17" s="221"/>
      <c r="Q17" s="221"/>
    </row>
    <row r="18" spans="2:17" ht="15" customHeight="1" x14ac:dyDescent="0.25">
      <c r="B18" s="216" t="s">
        <v>223</v>
      </c>
      <c r="C18" s="217">
        <v>2317</v>
      </c>
      <c r="D18" s="58">
        <v>1.7500793087300029E-2</v>
      </c>
      <c r="E18" s="218">
        <v>2261</v>
      </c>
      <c r="F18" s="219">
        <v>2.7609534508865333E-2</v>
      </c>
      <c r="G18" s="217">
        <v>0</v>
      </c>
      <c r="H18" s="58">
        <v>0</v>
      </c>
      <c r="I18" s="218">
        <v>15</v>
      </c>
      <c r="J18" s="220">
        <v>2.7726432532347505E-2</v>
      </c>
      <c r="K18" s="217">
        <v>41</v>
      </c>
      <c r="L18" s="58">
        <v>4.6015712682379348E-2</v>
      </c>
      <c r="M18" s="221"/>
      <c r="N18" s="221"/>
      <c r="O18" s="221"/>
      <c r="P18" s="221"/>
      <c r="Q18" s="221"/>
    </row>
    <row r="19" spans="2:17" ht="15" customHeight="1" x14ac:dyDescent="0.25">
      <c r="B19" s="216" t="s">
        <v>224</v>
      </c>
      <c r="C19" s="217">
        <v>80</v>
      </c>
      <c r="D19" s="58">
        <v>6.0425699049805885E-4</v>
      </c>
      <c r="E19" s="218">
        <v>0</v>
      </c>
      <c r="F19" s="222">
        <v>0</v>
      </c>
      <c r="G19" s="217">
        <v>0</v>
      </c>
      <c r="H19" s="225" t="s">
        <v>87</v>
      </c>
      <c r="I19" s="218">
        <v>65</v>
      </c>
      <c r="J19" s="220">
        <v>0.12014787430683918</v>
      </c>
      <c r="K19" s="217">
        <v>15</v>
      </c>
      <c r="L19" s="58">
        <v>1.6835016835016835E-2</v>
      </c>
      <c r="M19" s="221"/>
      <c r="N19" s="221"/>
      <c r="O19" s="221"/>
      <c r="P19" s="221"/>
      <c r="Q19" s="221"/>
    </row>
    <row r="20" spans="2:17" ht="15" customHeight="1" x14ac:dyDescent="0.25">
      <c r="B20" s="216" t="s">
        <v>198</v>
      </c>
      <c r="C20" s="217">
        <v>115</v>
      </c>
      <c r="D20" s="58">
        <v>8.6861942384095956E-4</v>
      </c>
      <c r="E20" s="218">
        <v>16</v>
      </c>
      <c r="F20" s="222">
        <v>0</v>
      </c>
      <c r="G20" s="217">
        <v>0</v>
      </c>
      <c r="H20" s="225" t="s">
        <v>87</v>
      </c>
      <c r="I20" s="218">
        <v>0</v>
      </c>
      <c r="J20" s="224" t="s">
        <v>87</v>
      </c>
      <c r="K20" s="217">
        <v>99</v>
      </c>
      <c r="L20" s="58">
        <v>0.1111111111111111</v>
      </c>
      <c r="M20" s="221"/>
      <c r="N20" s="221"/>
      <c r="O20" s="221"/>
      <c r="P20" s="221"/>
      <c r="Q20" s="221"/>
    </row>
    <row r="21" spans="2:17" ht="15" customHeight="1" x14ac:dyDescent="0.25">
      <c r="B21" s="216" t="s">
        <v>225</v>
      </c>
      <c r="C21" s="217">
        <v>1028</v>
      </c>
      <c r="D21" s="58">
        <v>7.7647023279000561E-3</v>
      </c>
      <c r="E21" s="218">
        <v>750</v>
      </c>
      <c r="F21" s="219">
        <v>9.1584037512821761E-3</v>
      </c>
      <c r="G21" s="217">
        <v>203</v>
      </c>
      <c r="H21" s="58">
        <v>4.1369472182596293E-3</v>
      </c>
      <c r="I21" s="218">
        <v>22</v>
      </c>
      <c r="J21" s="220">
        <v>4.0665434380776341E-2</v>
      </c>
      <c r="K21" s="217">
        <v>53</v>
      </c>
      <c r="L21" s="58">
        <v>5.9483726150392817E-2</v>
      </c>
      <c r="M21" s="221"/>
      <c r="N21" s="221"/>
      <c r="O21" s="221"/>
      <c r="P21" s="221"/>
      <c r="Q21" s="221"/>
    </row>
    <row r="22" spans="2:17" ht="15" customHeight="1" x14ac:dyDescent="0.25">
      <c r="B22" s="216" t="s">
        <v>226</v>
      </c>
      <c r="C22" s="217">
        <v>26</v>
      </c>
      <c r="D22" s="58">
        <v>1.9638352191186912E-4</v>
      </c>
      <c r="E22" s="218">
        <v>0</v>
      </c>
      <c r="F22" s="222">
        <v>0</v>
      </c>
      <c r="G22" s="217">
        <v>0</v>
      </c>
      <c r="H22" s="225" t="s">
        <v>87</v>
      </c>
      <c r="I22" s="218">
        <v>0</v>
      </c>
      <c r="J22" s="224" t="s">
        <v>87</v>
      </c>
      <c r="K22" s="217">
        <v>26</v>
      </c>
      <c r="L22" s="58">
        <v>2.9180695847362513E-2</v>
      </c>
      <c r="M22" s="221"/>
      <c r="N22" s="221"/>
      <c r="O22" s="221"/>
      <c r="P22" s="221"/>
      <c r="Q22" s="221"/>
    </row>
    <row r="23" spans="2:17" ht="15" customHeight="1" x14ac:dyDescent="0.25">
      <c r="B23" s="216" t="s">
        <v>227</v>
      </c>
      <c r="C23" s="217">
        <v>164</v>
      </c>
      <c r="D23" s="58">
        <v>1.2387268305210206E-3</v>
      </c>
      <c r="E23" s="218">
        <v>67</v>
      </c>
      <c r="F23" s="219">
        <v>8.1815073511454109E-4</v>
      </c>
      <c r="G23" s="217">
        <v>34</v>
      </c>
      <c r="H23" s="58">
        <v>6.9288771143264727E-4</v>
      </c>
      <c r="I23" s="218">
        <v>28</v>
      </c>
      <c r="J23" s="220">
        <v>5.1756007393715345E-2</v>
      </c>
      <c r="K23" s="217">
        <v>35</v>
      </c>
      <c r="L23" s="58">
        <v>3.9281705948372617E-2</v>
      </c>
      <c r="M23" s="221"/>
      <c r="N23" s="221"/>
      <c r="O23" s="221"/>
      <c r="P23" s="221"/>
      <c r="Q23" s="221"/>
    </row>
    <row r="24" spans="2:17" ht="15" customHeight="1" x14ac:dyDescent="0.25">
      <c r="B24" s="216" t="s">
        <v>29</v>
      </c>
      <c r="C24" s="217">
        <v>21259</v>
      </c>
      <c r="D24" s="58">
        <v>0.1605737420124779</v>
      </c>
      <c r="E24" s="218">
        <v>15634</v>
      </c>
      <c r="F24" s="219">
        <v>0.1909099789967274</v>
      </c>
      <c r="G24" s="217">
        <v>5625</v>
      </c>
      <c r="H24" s="58">
        <v>0.11463215814143062</v>
      </c>
      <c r="I24" s="218">
        <v>0</v>
      </c>
      <c r="J24" s="224" t="s">
        <v>87</v>
      </c>
      <c r="K24" s="217">
        <v>0</v>
      </c>
      <c r="L24" s="105" t="s">
        <v>87</v>
      </c>
      <c r="M24" s="221"/>
      <c r="N24" s="221"/>
      <c r="O24" s="221"/>
      <c r="P24" s="221"/>
      <c r="Q24" s="221"/>
    </row>
    <row r="25" spans="2:17" ht="15" customHeight="1" x14ac:dyDescent="0.25">
      <c r="B25" s="216" t="s">
        <v>202</v>
      </c>
      <c r="C25" s="217">
        <v>1910</v>
      </c>
      <c r="D25" s="58">
        <v>1.4426635648141154E-2</v>
      </c>
      <c r="E25" s="218">
        <v>1355</v>
      </c>
      <c r="F25" s="219">
        <v>1.6546182777316464E-2</v>
      </c>
      <c r="G25" s="217">
        <v>342</v>
      </c>
      <c r="H25" s="58">
        <v>6.9696352149989814E-3</v>
      </c>
      <c r="I25" s="218">
        <v>90</v>
      </c>
      <c r="J25" s="220">
        <v>0.16635859519408502</v>
      </c>
      <c r="K25" s="217">
        <v>123</v>
      </c>
      <c r="L25" s="58">
        <v>0.13804713804713806</v>
      </c>
      <c r="M25" s="221"/>
      <c r="N25" s="221"/>
      <c r="O25" s="221"/>
      <c r="P25" s="221"/>
      <c r="Q25" s="221"/>
    </row>
    <row r="26" spans="2:17" ht="15" customHeight="1" x14ac:dyDescent="0.25">
      <c r="B26" s="216" t="s">
        <v>203</v>
      </c>
      <c r="C26" s="217">
        <v>77</v>
      </c>
      <c r="D26" s="58">
        <v>5.8159735335438167E-4</v>
      </c>
      <c r="E26" s="218">
        <v>21</v>
      </c>
      <c r="F26" s="219">
        <v>2.5643530503590095E-4</v>
      </c>
      <c r="G26" s="217">
        <v>7</v>
      </c>
      <c r="H26" s="58">
        <v>1.4265335235378031E-4</v>
      </c>
      <c r="I26" s="218">
        <v>20</v>
      </c>
      <c r="J26" s="220">
        <v>3.6968576709796676E-2</v>
      </c>
      <c r="K26" s="217">
        <v>29</v>
      </c>
      <c r="L26" s="58">
        <v>3.2547699214365879E-2</v>
      </c>
      <c r="M26" s="221"/>
      <c r="N26" s="221"/>
      <c r="O26" s="221"/>
      <c r="P26" s="221"/>
      <c r="Q26" s="221"/>
    </row>
    <row r="27" spans="2:17" ht="15" customHeight="1" x14ac:dyDescent="0.25">
      <c r="B27" s="216" t="s">
        <v>204</v>
      </c>
      <c r="C27" s="217">
        <v>38</v>
      </c>
      <c r="D27" s="58">
        <v>2.8702207048657795E-4</v>
      </c>
      <c r="E27" s="218">
        <v>0</v>
      </c>
      <c r="F27" s="222">
        <v>9</v>
      </c>
      <c r="G27" s="217">
        <v>9</v>
      </c>
      <c r="H27" s="225" t="s">
        <v>87</v>
      </c>
      <c r="I27" s="218">
        <v>16</v>
      </c>
      <c r="J27" s="220">
        <v>2.9574861367837338E-2</v>
      </c>
      <c r="K27" s="217">
        <v>13</v>
      </c>
      <c r="L27" s="58">
        <v>1.4590347923681257E-2</v>
      </c>
      <c r="M27" s="221"/>
      <c r="N27" s="221"/>
      <c r="O27" s="221"/>
      <c r="P27" s="221"/>
      <c r="Q27" s="221"/>
    </row>
    <row r="28" spans="2:17" ht="15" customHeight="1" x14ac:dyDescent="0.25">
      <c r="B28" s="216" t="s">
        <v>205</v>
      </c>
      <c r="C28" s="217">
        <v>4621</v>
      </c>
      <c r="D28" s="58">
        <v>3.4903394413644123E-2</v>
      </c>
      <c r="E28" s="218">
        <v>1702</v>
      </c>
      <c r="F28" s="219">
        <v>2.0783470912909687E-2</v>
      </c>
      <c r="G28" s="217">
        <v>2859</v>
      </c>
      <c r="H28" s="58">
        <v>5.8263704911351133E-2</v>
      </c>
      <c r="I28" s="218">
        <v>32</v>
      </c>
      <c r="J28" s="224" t="s">
        <v>87</v>
      </c>
      <c r="K28" s="217">
        <v>28</v>
      </c>
      <c r="L28" s="58">
        <v>3.1425364758698095E-2</v>
      </c>
      <c r="M28" s="221"/>
      <c r="N28" s="221"/>
      <c r="O28" s="221"/>
      <c r="P28" s="221"/>
      <c r="Q28" s="221"/>
    </row>
    <row r="29" spans="2:17" ht="15" customHeight="1" x14ac:dyDescent="0.25">
      <c r="B29" s="216" t="s">
        <v>228</v>
      </c>
      <c r="C29" s="217">
        <v>2738</v>
      </c>
      <c r="D29" s="58">
        <v>2.0680695499796065E-2</v>
      </c>
      <c r="E29" s="218">
        <v>2720</v>
      </c>
      <c r="F29" s="219">
        <v>3.3214477604650024E-2</v>
      </c>
      <c r="G29" s="217">
        <v>10</v>
      </c>
      <c r="H29" s="58">
        <v>2.037905033625433E-4</v>
      </c>
      <c r="I29" s="218">
        <v>0</v>
      </c>
      <c r="J29" s="224" t="s">
        <v>87</v>
      </c>
      <c r="K29" s="217">
        <v>8</v>
      </c>
      <c r="L29" s="58">
        <v>8.9786756453423128E-3</v>
      </c>
      <c r="M29" s="221"/>
      <c r="N29" s="221"/>
      <c r="O29" s="221"/>
      <c r="P29" s="221"/>
      <c r="Q29" s="221"/>
    </row>
    <row r="30" spans="2:17" ht="15" customHeight="1" x14ac:dyDescent="0.25">
      <c r="B30" s="216" t="s">
        <v>207</v>
      </c>
      <c r="C30" s="217">
        <v>810</v>
      </c>
      <c r="D30" s="58">
        <v>6.118102028792846E-3</v>
      </c>
      <c r="E30" s="218">
        <v>804</v>
      </c>
      <c r="F30" s="219">
        <v>9.8178088213744935E-3</v>
      </c>
      <c r="G30" s="217">
        <v>6</v>
      </c>
      <c r="H30" s="58">
        <v>1.2227430201752599E-4</v>
      </c>
      <c r="I30" s="218">
        <v>0</v>
      </c>
      <c r="J30" s="224" t="s">
        <v>87</v>
      </c>
      <c r="K30" s="217">
        <v>0</v>
      </c>
      <c r="L30" s="105" t="s">
        <v>87</v>
      </c>
      <c r="M30" s="221"/>
      <c r="N30" s="221"/>
      <c r="O30" s="221"/>
      <c r="P30" s="221"/>
      <c r="Q30" s="221"/>
    </row>
    <row r="31" spans="2:17" ht="15" customHeight="1" x14ac:dyDescent="0.25">
      <c r="B31" s="216" t="s">
        <v>208</v>
      </c>
      <c r="C31" s="217">
        <v>7191</v>
      </c>
      <c r="D31" s="58">
        <v>5.4315150233394262E-2</v>
      </c>
      <c r="E31" s="218">
        <v>4459</v>
      </c>
      <c r="F31" s="219">
        <v>5.4449763102622964E-2</v>
      </c>
      <c r="G31" s="217">
        <v>2732</v>
      </c>
      <c r="H31" s="58">
        <v>5.567556551864683E-2</v>
      </c>
      <c r="I31" s="218">
        <v>0</v>
      </c>
      <c r="J31" s="224" t="s">
        <v>87</v>
      </c>
      <c r="K31" s="217">
        <v>0</v>
      </c>
      <c r="L31" s="105" t="s">
        <v>87</v>
      </c>
      <c r="M31" s="221"/>
      <c r="N31" s="221"/>
      <c r="O31" s="221"/>
      <c r="P31" s="221"/>
      <c r="Q31" s="221"/>
    </row>
    <row r="32" spans="2:17" ht="15" customHeight="1" x14ac:dyDescent="0.25">
      <c r="B32" s="216" t="s">
        <v>229</v>
      </c>
      <c r="C32" s="217">
        <v>18</v>
      </c>
      <c r="D32" s="58">
        <v>1.3595782286206324E-4</v>
      </c>
      <c r="E32" s="218">
        <v>14</v>
      </c>
      <c r="F32" s="219">
        <v>1.7095687002393397E-4</v>
      </c>
      <c r="G32" s="217">
        <v>0</v>
      </c>
      <c r="H32" s="225" t="s">
        <v>87</v>
      </c>
      <c r="I32" s="218">
        <v>0</v>
      </c>
      <c r="J32" s="224" t="s">
        <v>87</v>
      </c>
      <c r="K32" s="217">
        <v>4</v>
      </c>
      <c r="L32" s="58">
        <v>4.4893378226711564E-3</v>
      </c>
      <c r="M32" s="221"/>
      <c r="N32" s="221"/>
      <c r="O32" s="221"/>
      <c r="P32" s="221"/>
      <c r="Q32" s="221"/>
    </row>
    <row r="33" spans="2:17" ht="15" customHeight="1" x14ac:dyDescent="0.25">
      <c r="B33" s="216" t="s">
        <v>210</v>
      </c>
      <c r="C33" s="217">
        <v>143</v>
      </c>
      <c r="D33" s="58">
        <v>1.0801093705152802E-3</v>
      </c>
      <c r="E33" s="218">
        <v>98</v>
      </c>
      <c r="F33" s="219">
        <v>1.1966980901675377E-3</v>
      </c>
      <c r="G33" s="217">
        <v>10</v>
      </c>
      <c r="H33" s="58">
        <v>2.037905033625433E-4</v>
      </c>
      <c r="I33" s="218">
        <v>24</v>
      </c>
      <c r="J33" s="224" t="s">
        <v>87</v>
      </c>
      <c r="K33" s="217">
        <v>11</v>
      </c>
      <c r="L33" s="105" t="s">
        <v>87</v>
      </c>
      <c r="M33" s="221"/>
      <c r="N33" s="221"/>
      <c r="O33" s="221"/>
      <c r="P33" s="221"/>
      <c r="Q33" s="221"/>
    </row>
    <row r="34" spans="2:17" ht="15" customHeight="1" x14ac:dyDescent="0.25">
      <c r="B34" s="216" t="s">
        <v>211</v>
      </c>
      <c r="C34" s="217">
        <v>306</v>
      </c>
      <c r="D34" s="58">
        <v>2.3112829886550749E-3</v>
      </c>
      <c r="E34" s="218">
        <v>0</v>
      </c>
      <c r="F34" s="219">
        <v>0</v>
      </c>
      <c r="G34" s="217">
        <v>272</v>
      </c>
      <c r="H34" s="58">
        <v>5.5431016914611782E-3</v>
      </c>
      <c r="I34" s="218">
        <v>0</v>
      </c>
      <c r="J34" s="224" t="s">
        <v>87</v>
      </c>
      <c r="K34" s="217">
        <v>34</v>
      </c>
      <c r="L34" s="58">
        <v>3.8159371492704826E-2</v>
      </c>
      <c r="M34" s="221"/>
      <c r="N34" s="221"/>
      <c r="O34" s="221"/>
      <c r="P34" s="221"/>
      <c r="Q34" s="221"/>
    </row>
    <row r="35" spans="2:17" ht="15" customHeight="1" x14ac:dyDescent="0.25">
      <c r="B35" s="216" t="s">
        <v>212</v>
      </c>
      <c r="C35" s="217">
        <v>33</v>
      </c>
      <c r="D35" s="58">
        <v>2.4925600858044929E-4</v>
      </c>
      <c r="E35" s="218">
        <v>0</v>
      </c>
      <c r="F35" s="219">
        <v>0</v>
      </c>
      <c r="G35" s="217">
        <v>0</v>
      </c>
      <c r="H35" s="225" t="s">
        <v>87</v>
      </c>
      <c r="I35" s="218">
        <v>21</v>
      </c>
      <c r="J35" s="220">
        <v>3.8817005545286505E-2</v>
      </c>
      <c r="K35" s="217">
        <v>12</v>
      </c>
      <c r="L35" s="105" t="s">
        <v>87</v>
      </c>
      <c r="M35" s="221"/>
      <c r="N35" s="221"/>
      <c r="O35" s="221"/>
      <c r="P35" s="221"/>
      <c r="Q35" s="221"/>
    </row>
    <row r="36" spans="2:17" ht="15" customHeight="1" x14ac:dyDescent="0.25">
      <c r="B36" s="216" t="s">
        <v>213</v>
      </c>
      <c r="C36" s="217">
        <v>16</v>
      </c>
      <c r="D36" s="58">
        <v>1.2085139809961176E-4</v>
      </c>
      <c r="E36" s="218">
        <v>0</v>
      </c>
      <c r="F36" s="219">
        <v>0</v>
      </c>
      <c r="G36" s="217">
        <v>7</v>
      </c>
      <c r="H36" s="58">
        <v>1.4265335235378031E-4</v>
      </c>
      <c r="I36" s="218">
        <v>0</v>
      </c>
      <c r="J36" s="224" t="s">
        <v>87</v>
      </c>
      <c r="K36" s="217">
        <v>9</v>
      </c>
      <c r="L36" s="58">
        <v>1.0101010101010102E-2</v>
      </c>
      <c r="M36" s="221"/>
      <c r="N36" s="221"/>
      <c r="O36" s="221"/>
      <c r="P36" s="221"/>
      <c r="Q36" s="221"/>
    </row>
    <row r="37" spans="2:17" ht="15" customHeight="1" x14ac:dyDescent="0.25">
      <c r="B37" s="216" t="s">
        <v>230</v>
      </c>
      <c r="C37" s="217">
        <v>12</v>
      </c>
      <c r="D37" s="58">
        <v>9.063854857470882E-5</v>
      </c>
      <c r="E37" s="218">
        <v>0</v>
      </c>
      <c r="F37" s="219">
        <v>0</v>
      </c>
      <c r="G37" s="217">
        <v>0</v>
      </c>
      <c r="H37" s="225" t="s">
        <v>87</v>
      </c>
      <c r="I37" s="218">
        <v>0</v>
      </c>
      <c r="J37" s="224" t="s">
        <v>87</v>
      </c>
      <c r="K37" s="217">
        <v>12</v>
      </c>
      <c r="L37" s="58">
        <v>1.3468013468013467E-2</v>
      </c>
      <c r="M37" s="221"/>
      <c r="N37" s="221"/>
      <c r="O37" s="221"/>
      <c r="P37" s="221"/>
      <c r="Q37" s="221"/>
    </row>
    <row r="38" spans="2:17" ht="15" customHeight="1" x14ac:dyDescent="0.25">
      <c r="B38" s="216" t="s">
        <v>215</v>
      </c>
      <c r="C38" s="217">
        <v>179</v>
      </c>
      <c r="D38" s="58">
        <v>1.3520250162394067E-3</v>
      </c>
      <c r="E38" s="218">
        <v>119</v>
      </c>
      <c r="F38" s="219">
        <v>1.4531333952034387E-3</v>
      </c>
      <c r="G38" s="217">
        <v>6</v>
      </c>
      <c r="H38" s="58">
        <v>1.2227430201752599E-4</v>
      </c>
      <c r="I38" s="218">
        <v>40</v>
      </c>
      <c r="J38" s="220">
        <v>7.3937153419593352E-2</v>
      </c>
      <c r="K38" s="217">
        <v>14</v>
      </c>
      <c r="L38" s="58">
        <v>1.5712682379349047E-2</v>
      </c>
      <c r="M38" s="221"/>
      <c r="N38" s="221"/>
      <c r="O38" s="221"/>
      <c r="P38" s="221"/>
      <c r="Q38" s="221"/>
    </row>
    <row r="39" spans="2:17" ht="15" customHeight="1" x14ac:dyDescent="0.25">
      <c r="B39" s="208" t="s">
        <v>231</v>
      </c>
      <c r="C39" s="226">
        <v>132394</v>
      </c>
      <c r="D39" s="227">
        <v>1</v>
      </c>
      <c r="E39" s="226">
        <v>81892</v>
      </c>
      <c r="F39" s="227">
        <v>1</v>
      </c>
      <c r="G39" s="226">
        <v>49070</v>
      </c>
      <c r="H39" s="228">
        <v>1</v>
      </c>
      <c r="I39" s="226">
        <v>541</v>
      </c>
      <c r="J39" s="228">
        <v>1</v>
      </c>
      <c r="K39" s="226">
        <v>891</v>
      </c>
      <c r="L39" s="227">
        <v>1</v>
      </c>
    </row>
    <row r="40" spans="2:17" ht="30" customHeight="1" x14ac:dyDescent="0.25">
      <c r="B40" s="229" t="s">
        <v>232</v>
      </c>
      <c r="C40" s="229"/>
      <c r="D40" s="229"/>
      <c r="E40" s="229"/>
      <c r="F40" s="229"/>
      <c r="G40" s="229"/>
      <c r="H40" s="229"/>
      <c r="I40" s="229"/>
      <c r="J40" s="229"/>
      <c r="K40" s="229"/>
      <c r="L40" s="229"/>
    </row>
    <row r="41" spans="2:17" x14ac:dyDescent="0.25">
      <c r="B41" s="230" t="s">
        <v>233</v>
      </c>
    </row>
  </sheetData>
  <mergeCells count="8">
    <mergeCell ref="B40:L40"/>
    <mergeCell ref="B5:L5"/>
    <mergeCell ref="B6:B7"/>
    <mergeCell ref="C6:D6"/>
    <mergeCell ref="E6:F6"/>
    <mergeCell ref="G6:H6"/>
    <mergeCell ref="I6:J6"/>
    <mergeCell ref="K6:L6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3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2" max="39" man="1"/>
  </colBreaks>
  <drawing r:id="rId2"/>
  <legacyDrawingHF r:id="rId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tabColor rgb="FF000099"/>
    <pageSetUpPr autoPageBreaks="0" fitToPage="1"/>
  </sheetPr>
  <dimension ref="B5:J99"/>
  <sheetViews>
    <sheetView showGridLines="0" showRowColHeaders="0" showOutlineSymbols="0" zoomScaleNormal="100" workbookViewId="0">
      <selection activeCell="B1" sqref="B1"/>
    </sheetView>
  </sheetViews>
  <sheetFormatPr baseColWidth="10" defaultColWidth="16.5703125" defaultRowHeight="12.75" x14ac:dyDescent="0.25"/>
  <cols>
    <col min="1" max="1" width="30.7109375" style="197" bestFit="1" customWidth="1"/>
    <col min="2" max="2" width="21.7109375" style="197" customWidth="1"/>
    <col min="3" max="4" width="11.7109375" style="245" customWidth="1"/>
    <col min="5" max="5" width="9.7109375" style="197" customWidth="1"/>
    <col min="6" max="6" width="21.7109375" style="197" customWidth="1"/>
    <col min="7" max="8" width="11.7109375" style="245" customWidth="1"/>
    <col min="9" max="9" width="6.85546875" style="197" customWidth="1"/>
    <col min="10" max="10" width="9.85546875" style="197" customWidth="1"/>
    <col min="11" max="255" width="16.5703125" style="197"/>
    <col min="256" max="257" width="14.28515625" style="197" customWidth="1"/>
    <col min="258" max="258" width="25.7109375" style="197" customWidth="1"/>
    <col min="259" max="259" width="13.85546875" style="197" customWidth="1"/>
    <col min="260" max="260" width="13.7109375" style="197" customWidth="1"/>
    <col min="261" max="263" width="9.7109375" style="197" customWidth="1"/>
    <col min="264" max="511" width="16.5703125" style="197"/>
    <col min="512" max="513" width="14.28515625" style="197" customWidth="1"/>
    <col min="514" max="514" width="25.7109375" style="197" customWidth="1"/>
    <col min="515" max="515" width="13.85546875" style="197" customWidth="1"/>
    <col min="516" max="516" width="13.7109375" style="197" customWidth="1"/>
    <col min="517" max="519" width="9.7109375" style="197" customWidth="1"/>
    <col min="520" max="767" width="16.5703125" style="197"/>
    <col min="768" max="769" width="14.28515625" style="197" customWidth="1"/>
    <col min="770" max="770" width="25.7109375" style="197" customWidth="1"/>
    <col min="771" max="771" width="13.85546875" style="197" customWidth="1"/>
    <col min="772" max="772" width="13.7109375" style="197" customWidth="1"/>
    <col min="773" max="775" width="9.7109375" style="197" customWidth="1"/>
    <col min="776" max="1023" width="16.5703125" style="197"/>
    <col min="1024" max="1025" width="14.28515625" style="197" customWidth="1"/>
    <col min="1026" max="1026" width="25.7109375" style="197" customWidth="1"/>
    <col min="1027" max="1027" width="13.85546875" style="197" customWidth="1"/>
    <col min="1028" max="1028" width="13.7109375" style="197" customWidth="1"/>
    <col min="1029" max="1031" width="9.7109375" style="197" customWidth="1"/>
    <col min="1032" max="1279" width="16.5703125" style="197"/>
    <col min="1280" max="1281" width="14.28515625" style="197" customWidth="1"/>
    <col min="1282" max="1282" width="25.7109375" style="197" customWidth="1"/>
    <col min="1283" max="1283" width="13.85546875" style="197" customWidth="1"/>
    <col min="1284" max="1284" width="13.7109375" style="197" customWidth="1"/>
    <col min="1285" max="1287" width="9.7109375" style="197" customWidth="1"/>
    <col min="1288" max="1535" width="16.5703125" style="197"/>
    <col min="1536" max="1537" width="14.28515625" style="197" customWidth="1"/>
    <col min="1538" max="1538" width="25.7109375" style="197" customWidth="1"/>
    <col min="1539" max="1539" width="13.85546875" style="197" customWidth="1"/>
    <col min="1540" max="1540" width="13.7109375" style="197" customWidth="1"/>
    <col min="1541" max="1543" width="9.7109375" style="197" customWidth="1"/>
    <col min="1544" max="1791" width="16.5703125" style="197"/>
    <col min="1792" max="1793" width="14.28515625" style="197" customWidth="1"/>
    <col min="1794" max="1794" width="25.7109375" style="197" customWidth="1"/>
    <col min="1795" max="1795" width="13.85546875" style="197" customWidth="1"/>
    <col min="1796" max="1796" width="13.7109375" style="197" customWidth="1"/>
    <col min="1797" max="1799" width="9.7109375" style="197" customWidth="1"/>
    <col min="1800" max="2047" width="16.5703125" style="197"/>
    <col min="2048" max="2049" width="14.28515625" style="197" customWidth="1"/>
    <col min="2050" max="2050" width="25.7109375" style="197" customWidth="1"/>
    <col min="2051" max="2051" width="13.85546875" style="197" customWidth="1"/>
    <col min="2052" max="2052" width="13.7109375" style="197" customWidth="1"/>
    <col min="2053" max="2055" width="9.7109375" style="197" customWidth="1"/>
    <col min="2056" max="2303" width="16.5703125" style="197"/>
    <col min="2304" max="2305" width="14.28515625" style="197" customWidth="1"/>
    <col min="2306" max="2306" width="25.7109375" style="197" customWidth="1"/>
    <col min="2307" max="2307" width="13.85546875" style="197" customWidth="1"/>
    <col min="2308" max="2308" width="13.7109375" style="197" customWidth="1"/>
    <col min="2309" max="2311" width="9.7109375" style="197" customWidth="1"/>
    <col min="2312" max="2559" width="16.5703125" style="197"/>
    <col min="2560" max="2561" width="14.28515625" style="197" customWidth="1"/>
    <col min="2562" max="2562" width="25.7109375" style="197" customWidth="1"/>
    <col min="2563" max="2563" width="13.85546875" style="197" customWidth="1"/>
    <col min="2564" max="2564" width="13.7109375" style="197" customWidth="1"/>
    <col min="2565" max="2567" width="9.7109375" style="197" customWidth="1"/>
    <col min="2568" max="2815" width="16.5703125" style="197"/>
    <col min="2816" max="2817" width="14.28515625" style="197" customWidth="1"/>
    <col min="2818" max="2818" width="25.7109375" style="197" customWidth="1"/>
    <col min="2819" max="2819" width="13.85546875" style="197" customWidth="1"/>
    <col min="2820" max="2820" width="13.7109375" style="197" customWidth="1"/>
    <col min="2821" max="2823" width="9.7109375" style="197" customWidth="1"/>
    <col min="2824" max="3071" width="16.5703125" style="197"/>
    <col min="3072" max="3073" width="14.28515625" style="197" customWidth="1"/>
    <col min="3074" max="3074" width="25.7109375" style="197" customWidth="1"/>
    <col min="3075" max="3075" width="13.85546875" style="197" customWidth="1"/>
    <col min="3076" max="3076" width="13.7109375" style="197" customWidth="1"/>
    <col min="3077" max="3079" width="9.7109375" style="197" customWidth="1"/>
    <col min="3080" max="3327" width="16.5703125" style="197"/>
    <col min="3328" max="3329" width="14.28515625" style="197" customWidth="1"/>
    <col min="3330" max="3330" width="25.7109375" style="197" customWidth="1"/>
    <col min="3331" max="3331" width="13.85546875" style="197" customWidth="1"/>
    <col min="3332" max="3332" width="13.7109375" style="197" customWidth="1"/>
    <col min="3333" max="3335" width="9.7109375" style="197" customWidth="1"/>
    <col min="3336" max="3583" width="16.5703125" style="197"/>
    <col min="3584" max="3585" width="14.28515625" style="197" customWidth="1"/>
    <col min="3586" max="3586" width="25.7109375" style="197" customWidth="1"/>
    <col min="3587" max="3587" width="13.85546875" style="197" customWidth="1"/>
    <col min="3588" max="3588" width="13.7109375" style="197" customWidth="1"/>
    <col min="3589" max="3591" width="9.7109375" style="197" customWidth="1"/>
    <col min="3592" max="3839" width="16.5703125" style="197"/>
    <col min="3840" max="3841" width="14.28515625" style="197" customWidth="1"/>
    <col min="3842" max="3842" width="25.7109375" style="197" customWidth="1"/>
    <col min="3843" max="3843" width="13.85546875" style="197" customWidth="1"/>
    <col min="3844" max="3844" width="13.7109375" style="197" customWidth="1"/>
    <col min="3845" max="3847" width="9.7109375" style="197" customWidth="1"/>
    <col min="3848" max="4095" width="16.5703125" style="197"/>
    <col min="4096" max="4097" width="14.28515625" style="197" customWidth="1"/>
    <col min="4098" max="4098" width="25.7109375" style="197" customWidth="1"/>
    <col min="4099" max="4099" width="13.85546875" style="197" customWidth="1"/>
    <col min="4100" max="4100" width="13.7109375" style="197" customWidth="1"/>
    <col min="4101" max="4103" width="9.7109375" style="197" customWidth="1"/>
    <col min="4104" max="4351" width="16.5703125" style="197"/>
    <col min="4352" max="4353" width="14.28515625" style="197" customWidth="1"/>
    <col min="4354" max="4354" width="25.7109375" style="197" customWidth="1"/>
    <col min="4355" max="4355" width="13.85546875" style="197" customWidth="1"/>
    <col min="4356" max="4356" width="13.7109375" style="197" customWidth="1"/>
    <col min="4357" max="4359" width="9.7109375" style="197" customWidth="1"/>
    <col min="4360" max="4607" width="16.5703125" style="197"/>
    <col min="4608" max="4609" width="14.28515625" style="197" customWidth="1"/>
    <col min="4610" max="4610" width="25.7109375" style="197" customWidth="1"/>
    <col min="4611" max="4611" width="13.85546875" style="197" customWidth="1"/>
    <col min="4612" max="4612" width="13.7109375" style="197" customWidth="1"/>
    <col min="4613" max="4615" width="9.7109375" style="197" customWidth="1"/>
    <col min="4616" max="4863" width="16.5703125" style="197"/>
    <col min="4864" max="4865" width="14.28515625" style="197" customWidth="1"/>
    <col min="4866" max="4866" width="25.7109375" style="197" customWidth="1"/>
    <col min="4867" max="4867" width="13.85546875" style="197" customWidth="1"/>
    <col min="4868" max="4868" width="13.7109375" style="197" customWidth="1"/>
    <col min="4869" max="4871" width="9.7109375" style="197" customWidth="1"/>
    <col min="4872" max="5119" width="16.5703125" style="197"/>
    <col min="5120" max="5121" width="14.28515625" style="197" customWidth="1"/>
    <col min="5122" max="5122" width="25.7109375" style="197" customWidth="1"/>
    <col min="5123" max="5123" width="13.85546875" style="197" customWidth="1"/>
    <col min="5124" max="5124" width="13.7109375" style="197" customWidth="1"/>
    <col min="5125" max="5127" width="9.7109375" style="197" customWidth="1"/>
    <col min="5128" max="5375" width="16.5703125" style="197"/>
    <col min="5376" max="5377" width="14.28515625" style="197" customWidth="1"/>
    <col min="5378" max="5378" width="25.7109375" style="197" customWidth="1"/>
    <col min="5379" max="5379" width="13.85546875" style="197" customWidth="1"/>
    <col min="5380" max="5380" width="13.7109375" style="197" customWidth="1"/>
    <col min="5381" max="5383" width="9.7109375" style="197" customWidth="1"/>
    <col min="5384" max="5631" width="16.5703125" style="197"/>
    <col min="5632" max="5633" width="14.28515625" style="197" customWidth="1"/>
    <col min="5634" max="5634" width="25.7109375" style="197" customWidth="1"/>
    <col min="5635" max="5635" width="13.85546875" style="197" customWidth="1"/>
    <col min="5636" max="5636" width="13.7109375" style="197" customWidth="1"/>
    <col min="5637" max="5639" width="9.7109375" style="197" customWidth="1"/>
    <col min="5640" max="5887" width="16.5703125" style="197"/>
    <col min="5888" max="5889" width="14.28515625" style="197" customWidth="1"/>
    <col min="5890" max="5890" width="25.7109375" style="197" customWidth="1"/>
    <col min="5891" max="5891" width="13.85546875" style="197" customWidth="1"/>
    <col min="5892" max="5892" width="13.7109375" style="197" customWidth="1"/>
    <col min="5893" max="5895" width="9.7109375" style="197" customWidth="1"/>
    <col min="5896" max="6143" width="16.5703125" style="197"/>
    <col min="6144" max="6145" width="14.28515625" style="197" customWidth="1"/>
    <col min="6146" max="6146" width="25.7109375" style="197" customWidth="1"/>
    <col min="6147" max="6147" width="13.85546875" style="197" customWidth="1"/>
    <col min="6148" max="6148" width="13.7109375" style="197" customWidth="1"/>
    <col min="6149" max="6151" width="9.7109375" style="197" customWidth="1"/>
    <col min="6152" max="6399" width="16.5703125" style="197"/>
    <col min="6400" max="6401" width="14.28515625" style="197" customWidth="1"/>
    <col min="6402" max="6402" width="25.7109375" style="197" customWidth="1"/>
    <col min="6403" max="6403" width="13.85546875" style="197" customWidth="1"/>
    <col min="6404" max="6404" width="13.7109375" style="197" customWidth="1"/>
    <col min="6405" max="6407" width="9.7109375" style="197" customWidth="1"/>
    <col min="6408" max="6655" width="16.5703125" style="197"/>
    <col min="6656" max="6657" width="14.28515625" style="197" customWidth="1"/>
    <col min="6658" max="6658" width="25.7109375" style="197" customWidth="1"/>
    <col min="6659" max="6659" width="13.85546875" style="197" customWidth="1"/>
    <col min="6660" max="6660" width="13.7109375" style="197" customWidth="1"/>
    <col min="6661" max="6663" width="9.7109375" style="197" customWidth="1"/>
    <col min="6664" max="6911" width="16.5703125" style="197"/>
    <col min="6912" max="6913" width="14.28515625" style="197" customWidth="1"/>
    <col min="6914" max="6914" width="25.7109375" style="197" customWidth="1"/>
    <col min="6915" max="6915" width="13.85546875" style="197" customWidth="1"/>
    <col min="6916" max="6916" width="13.7109375" style="197" customWidth="1"/>
    <col min="6917" max="6919" width="9.7109375" style="197" customWidth="1"/>
    <col min="6920" max="7167" width="16.5703125" style="197"/>
    <col min="7168" max="7169" width="14.28515625" style="197" customWidth="1"/>
    <col min="7170" max="7170" width="25.7109375" style="197" customWidth="1"/>
    <col min="7171" max="7171" width="13.85546875" style="197" customWidth="1"/>
    <col min="7172" max="7172" width="13.7109375" style="197" customWidth="1"/>
    <col min="7173" max="7175" width="9.7109375" style="197" customWidth="1"/>
    <col min="7176" max="7423" width="16.5703125" style="197"/>
    <col min="7424" max="7425" width="14.28515625" style="197" customWidth="1"/>
    <col min="7426" max="7426" width="25.7109375" style="197" customWidth="1"/>
    <col min="7427" max="7427" width="13.85546875" style="197" customWidth="1"/>
    <col min="7428" max="7428" width="13.7109375" style="197" customWidth="1"/>
    <col min="7429" max="7431" width="9.7109375" style="197" customWidth="1"/>
    <col min="7432" max="7679" width="16.5703125" style="197"/>
    <col min="7680" max="7681" width="14.28515625" style="197" customWidth="1"/>
    <col min="7682" max="7682" width="25.7109375" style="197" customWidth="1"/>
    <col min="7683" max="7683" width="13.85546875" style="197" customWidth="1"/>
    <col min="7684" max="7684" width="13.7109375" style="197" customWidth="1"/>
    <col min="7685" max="7687" width="9.7109375" style="197" customWidth="1"/>
    <col min="7688" max="7935" width="16.5703125" style="197"/>
    <col min="7936" max="7937" width="14.28515625" style="197" customWidth="1"/>
    <col min="7938" max="7938" width="25.7109375" style="197" customWidth="1"/>
    <col min="7939" max="7939" width="13.85546875" style="197" customWidth="1"/>
    <col min="7940" max="7940" width="13.7109375" style="197" customWidth="1"/>
    <col min="7941" max="7943" width="9.7109375" style="197" customWidth="1"/>
    <col min="7944" max="8191" width="16.5703125" style="197"/>
    <col min="8192" max="8193" width="14.28515625" style="197" customWidth="1"/>
    <col min="8194" max="8194" width="25.7109375" style="197" customWidth="1"/>
    <col min="8195" max="8195" width="13.85546875" style="197" customWidth="1"/>
    <col min="8196" max="8196" width="13.7109375" style="197" customWidth="1"/>
    <col min="8197" max="8199" width="9.7109375" style="197" customWidth="1"/>
    <col min="8200" max="8447" width="16.5703125" style="197"/>
    <col min="8448" max="8449" width="14.28515625" style="197" customWidth="1"/>
    <col min="8450" max="8450" width="25.7109375" style="197" customWidth="1"/>
    <col min="8451" max="8451" width="13.85546875" style="197" customWidth="1"/>
    <col min="8452" max="8452" width="13.7109375" style="197" customWidth="1"/>
    <col min="8453" max="8455" width="9.7109375" style="197" customWidth="1"/>
    <col min="8456" max="8703" width="16.5703125" style="197"/>
    <col min="8704" max="8705" width="14.28515625" style="197" customWidth="1"/>
    <col min="8706" max="8706" width="25.7109375" style="197" customWidth="1"/>
    <col min="8707" max="8707" width="13.85546875" style="197" customWidth="1"/>
    <col min="8708" max="8708" width="13.7109375" style="197" customWidth="1"/>
    <col min="8709" max="8711" width="9.7109375" style="197" customWidth="1"/>
    <col min="8712" max="8959" width="16.5703125" style="197"/>
    <col min="8960" max="8961" width="14.28515625" style="197" customWidth="1"/>
    <col min="8962" max="8962" width="25.7109375" style="197" customWidth="1"/>
    <col min="8963" max="8963" width="13.85546875" style="197" customWidth="1"/>
    <col min="8964" max="8964" width="13.7109375" style="197" customWidth="1"/>
    <col min="8965" max="8967" width="9.7109375" style="197" customWidth="1"/>
    <col min="8968" max="9215" width="16.5703125" style="197"/>
    <col min="9216" max="9217" width="14.28515625" style="197" customWidth="1"/>
    <col min="9218" max="9218" width="25.7109375" style="197" customWidth="1"/>
    <col min="9219" max="9219" width="13.85546875" style="197" customWidth="1"/>
    <col min="9220" max="9220" width="13.7109375" style="197" customWidth="1"/>
    <col min="9221" max="9223" width="9.7109375" style="197" customWidth="1"/>
    <col min="9224" max="9471" width="16.5703125" style="197"/>
    <col min="9472" max="9473" width="14.28515625" style="197" customWidth="1"/>
    <col min="9474" max="9474" width="25.7109375" style="197" customWidth="1"/>
    <col min="9475" max="9475" width="13.85546875" style="197" customWidth="1"/>
    <col min="9476" max="9476" width="13.7109375" style="197" customWidth="1"/>
    <col min="9477" max="9479" width="9.7109375" style="197" customWidth="1"/>
    <col min="9480" max="9727" width="16.5703125" style="197"/>
    <col min="9728" max="9729" width="14.28515625" style="197" customWidth="1"/>
    <col min="9730" max="9730" width="25.7109375" style="197" customWidth="1"/>
    <col min="9731" max="9731" width="13.85546875" style="197" customWidth="1"/>
    <col min="9732" max="9732" width="13.7109375" style="197" customWidth="1"/>
    <col min="9733" max="9735" width="9.7109375" style="197" customWidth="1"/>
    <col min="9736" max="9983" width="16.5703125" style="197"/>
    <col min="9984" max="9985" width="14.28515625" style="197" customWidth="1"/>
    <col min="9986" max="9986" width="25.7109375" style="197" customWidth="1"/>
    <col min="9987" max="9987" width="13.85546875" style="197" customWidth="1"/>
    <col min="9988" max="9988" width="13.7109375" style="197" customWidth="1"/>
    <col min="9989" max="9991" width="9.7109375" style="197" customWidth="1"/>
    <col min="9992" max="10239" width="16.5703125" style="197"/>
    <col min="10240" max="10241" width="14.28515625" style="197" customWidth="1"/>
    <col min="10242" max="10242" width="25.7109375" style="197" customWidth="1"/>
    <col min="10243" max="10243" width="13.85546875" style="197" customWidth="1"/>
    <col min="10244" max="10244" width="13.7109375" style="197" customWidth="1"/>
    <col min="10245" max="10247" width="9.7109375" style="197" customWidth="1"/>
    <col min="10248" max="10495" width="16.5703125" style="197"/>
    <col min="10496" max="10497" width="14.28515625" style="197" customWidth="1"/>
    <col min="10498" max="10498" width="25.7109375" style="197" customWidth="1"/>
    <col min="10499" max="10499" width="13.85546875" style="197" customWidth="1"/>
    <col min="10500" max="10500" width="13.7109375" style="197" customWidth="1"/>
    <col min="10501" max="10503" width="9.7109375" style="197" customWidth="1"/>
    <col min="10504" max="10751" width="16.5703125" style="197"/>
    <col min="10752" max="10753" width="14.28515625" style="197" customWidth="1"/>
    <col min="10754" max="10754" width="25.7109375" style="197" customWidth="1"/>
    <col min="10755" max="10755" width="13.85546875" style="197" customWidth="1"/>
    <col min="10756" max="10756" width="13.7109375" style="197" customWidth="1"/>
    <col min="10757" max="10759" width="9.7109375" style="197" customWidth="1"/>
    <col min="10760" max="11007" width="16.5703125" style="197"/>
    <col min="11008" max="11009" width="14.28515625" style="197" customWidth="1"/>
    <col min="11010" max="11010" width="25.7109375" style="197" customWidth="1"/>
    <col min="11011" max="11011" width="13.85546875" style="197" customWidth="1"/>
    <col min="11012" max="11012" width="13.7109375" style="197" customWidth="1"/>
    <col min="11013" max="11015" width="9.7109375" style="197" customWidth="1"/>
    <col min="11016" max="11263" width="16.5703125" style="197"/>
    <col min="11264" max="11265" width="14.28515625" style="197" customWidth="1"/>
    <col min="11266" max="11266" width="25.7109375" style="197" customWidth="1"/>
    <col min="11267" max="11267" width="13.85546875" style="197" customWidth="1"/>
    <col min="11268" max="11268" width="13.7109375" style="197" customWidth="1"/>
    <col min="11269" max="11271" width="9.7109375" style="197" customWidth="1"/>
    <col min="11272" max="11519" width="16.5703125" style="197"/>
    <col min="11520" max="11521" width="14.28515625" style="197" customWidth="1"/>
    <col min="11522" max="11522" width="25.7109375" style="197" customWidth="1"/>
    <col min="11523" max="11523" width="13.85546875" style="197" customWidth="1"/>
    <col min="11524" max="11524" width="13.7109375" style="197" customWidth="1"/>
    <col min="11525" max="11527" width="9.7109375" style="197" customWidth="1"/>
    <col min="11528" max="11775" width="16.5703125" style="197"/>
    <col min="11776" max="11777" width="14.28515625" style="197" customWidth="1"/>
    <col min="11778" max="11778" width="25.7109375" style="197" customWidth="1"/>
    <col min="11779" max="11779" width="13.85546875" style="197" customWidth="1"/>
    <col min="11780" max="11780" width="13.7109375" style="197" customWidth="1"/>
    <col min="11781" max="11783" width="9.7109375" style="197" customWidth="1"/>
    <col min="11784" max="12031" width="16.5703125" style="197"/>
    <col min="12032" max="12033" width="14.28515625" style="197" customWidth="1"/>
    <col min="12034" max="12034" width="25.7109375" style="197" customWidth="1"/>
    <col min="12035" max="12035" width="13.85546875" style="197" customWidth="1"/>
    <col min="12036" max="12036" width="13.7109375" style="197" customWidth="1"/>
    <col min="12037" max="12039" width="9.7109375" style="197" customWidth="1"/>
    <col min="12040" max="12287" width="16.5703125" style="197"/>
    <col min="12288" max="12289" width="14.28515625" style="197" customWidth="1"/>
    <col min="12290" max="12290" width="25.7109375" style="197" customWidth="1"/>
    <col min="12291" max="12291" width="13.85546875" style="197" customWidth="1"/>
    <col min="12292" max="12292" width="13.7109375" style="197" customWidth="1"/>
    <col min="12293" max="12295" width="9.7109375" style="197" customWidth="1"/>
    <col min="12296" max="12543" width="16.5703125" style="197"/>
    <col min="12544" max="12545" width="14.28515625" style="197" customWidth="1"/>
    <col min="12546" max="12546" width="25.7109375" style="197" customWidth="1"/>
    <col min="12547" max="12547" width="13.85546875" style="197" customWidth="1"/>
    <col min="12548" max="12548" width="13.7109375" style="197" customWidth="1"/>
    <col min="12549" max="12551" width="9.7109375" style="197" customWidth="1"/>
    <col min="12552" max="12799" width="16.5703125" style="197"/>
    <col min="12800" max="12801" width="14.28515625" style="197" customWidth="1"/>
    <col min="12802" max="12802" width="25.7109375" style="197" customWidth="1"/>
    <col min="12803" max="12803" width="13.85546875" style="197" customWidth="1"/>
    <col min="12804" max="12804" width="13.7109375" style="197" customWidth="1"/>
    <col min="12805" max="12807" width="9.7109375" style="197" customWidth="1"/>
    <col min="12808" max="13055" width="16.5703125" style="197"/>
    <col min="13056" max="13057" width="14.28515625" style="197" customWidth="1"/>
    <col min="13058" max="13058" width="25.7109375" style="197" customWidth="1"/>
    <col min="13059" max="13059" width="13.85546875" style="197" customWidth="1"/>
    <col min="13060" max="13060" width="13.7109375" style="197" customWidth="1"/>
    <col min="13061" max="13063" width="9.7109375" style="197" customWidth="1"/>
    <col min="13064" max="13311" width="16.5703125" style="197"/>
    <col min="13312" max="13313" width="14.28515625" style="197" customWidth="1"/>
    <col min="13314" max="13314" width="25.7109375" style="197" customWidth="1"/>
    <col min="13315" max="13315" width="13.85546875" style="197" customWidth="1"/>
    <col min="13316" max="13316" width="13.7109375" style="197" customWidth="1"/>
    <col min="13317" max="13319" width="9.7109375" style="197" customWidth="1"/>
    <col min="13320" max="13567" width="16.5703125" style="197"/>
    <col min="13568" max="13569" width="14.28515625" style="197" customWidth="1"/>
    <col min="13570" max="13570" width="25.7109375" style="197" customWidth="1"/>
    <col min="13571" max="13571" width="13.85546875" style="197" customWidth="1"/>
    <col min="13572" max="13572" width="13.7109375" style="197" customWidth="1"/>
    <col min="13573" max="13575" width="9.7109375" style="197" customWidth="1"/>
    <col min="13576" max="13823" width="16.5703125" style="197"/>
    <col min="13824" max="13825" width="14.28515625" style="197" customWidth="1"/>
    <col min="13826" max="13826" width="25.7109375" style="197" customWidth="1"/>
    <col min="13827" max="13827" width="13.85546875" style="197" customWidth="1"/>
    <col min="13828" max="13828" width="13.7109375" style="197" customWidth="1"/>
    <col min="13829" max="13831" width="9.7109375" style="197" customWidth="1"/>
    <col min="13832" max="14079" width="16.5703125" style="197"/>
    <col min="14080" max="14081" width="14.28515625" style="197" customWidth="1"/>
    <col min="14082" max="14082" width="25.7109375" style="197" customWidth="1"/>
    <col min="14083" max="14083" width="13.85546875" style="197" customWidth="1"/>
    <col min="14084" max="14084" width="13.7109375" style="197" customWidth="1"/>
    <col min="14085" max="14087" width="9.7109375" style="197" customWidth="1"/>
    <col min="14088" max="14335" width="16.5703125" style="197"/>
    <col min="14336" max="14337" width="14.28515625" style="197" customWidth="1"/>
    <col min="14338" max="14338" width="25.7109375" style="197" customWidth="1"/>
    <col min="14339" max="14339" width="13.85546875" style="197" customWidth="1"/>
    <col min="14340" max="14340" width="13.7109375" style="197" customWidth="1"/>
    <col min="14341" max="14343" width="9.7109375" style="197" customWidth="1"/>
    <col min="14344" max="14591" width="16.5703125" style="197"/>
    <col min="14592" max="14593" width="14.28515625" style="197" customWidth="1"/>
    <col min="14594" max="14594" width="25.7109375" style="197" customWidth="1"/>
    <col min="14595" max="14595" width="13.85546875" style="197" customWidth="1"/>
    <col min="14596" max="14596" width="13.7109375" style="197" customWidth="1"/>
    <col min="14597" max="14599" width="9.7109375" style="197" customWidth="1"/>
    <col min="14600" max="14847" width="16.5703125" style="197"/>
    <col min="14848" max="14849" width="14.28515625" style="197" customWidth="1"/>
    <col min="14850" max="14850" width="25.7109375" style="197" customWidth="1"/>
    <col min="14851" max="14851" width="13.85546875" style="197" customWidth="1"/>
    <col min="14852" max="14852" width="13.7109375" style="197" customWidth="1"/>
    <col min="14853" max="14855" width="9.7109375" style="197" customWidth="1"/>
    <col min="14856" max="15103" width="16.5703125" style="197"/>
    <col min="15104" max="15105" width="14.28515625" style="197" customWidth="1"/>
    <col min="15106" max="15106" width="25.7109375" style="197" customWidth="1"/>
    <col min="15107" max="15107" width="13.85546875" style="197" customWidth="1"/>
    <col min="15108" max="15108" width="13.7109375" style="197" customWidth="1"/>
    <col min="15109" max="15111" width="9.7109375" style="197" customWidth="1"/>
    <col min="15112" max="15359" width="16.5703125" style="197"/>
    <col min="15360" max="15361" width="14.28515625" style="197" customWidth="1"/>
    <col min="15362" max="15362" width="25.7109375" style="197" customWidth="1"/>
    <col min="15363" max="15363" width="13.85546875" style="197" customWidth="1"/>
    <col min="15364" max="15364" width="13.7109375" style="197" customWidth="1"/>
    <col min="15365" max="15367" width="9.7109375" style="197" customWidth="1"/>
    <col min="15368" max="15615" width="16.5703125" style="197"/>
    <col min="15616" max="15617" width="14.28515625" style="197" customWidth="1"/>
    <col min="15618" max="15618" width="25.7109375" style="197" customWidth="1"/>
    <col min="15619" max="15619" width="13.85546875" style="197" customWidth="1"/>
    <col min="15620" max="15620" width="13.7109375" style="197" customWidth="1"/>
    <col min="15621" max="15623" width="9.7109375" style="197" customWidth="1"/>
    <col min="15624" max="15871" width="16.5703125" style="197"/>
    <col min="15872" max="15873" width="14.28515625" style="197" customWidth="1"/>
    <col min="15874" max="15874" width="25.7109375" style="197" customWidth="1"/>
    <col min="15875" max="15875" width="13.85546875" style="197" customWidth="1"/>
    <col min="15876" max="15876" width="13.7109375" style="197" customWidth="1"/>
    <col min="15877" max="15879" width="9.7109375" style="197" customWidth="1"/>
    <col min="15880" max="16127" width="16.5703125" style="197"/>
    <col min="16128" max="16129" width="14.28515625" style="197" customWidth="1"/>
    <col min="16130" max="16130" width="25.7109375" style="197" customWidth="1"/>
    <col min="16131" max="16131" width="13.85546875" style="197" customWidth="1"/>
    <col min="16132" max="16132" width="13.7109375" style="197" customWidth="1"/>
    <col min="16133" max="16135" width="9.7109375" style="197" customWidth="1"/>
    <col min="16136" max="16384" width="16.5703125" style="197"/>
  </cols>
  <sheetData>
    <row r="5" spans="2:8" ht="47.25" customHeight="1" x14ac:dyDescent="0.25">
      <c r="B5" s="116" t="s">
        <v>234</v>
      </c>
      <c r="C5" s="116"/>
      <c r="D5" s="116"/>
      <c r="E5" s="231"/>
      <c r="F5" s="116" t="s">
        <v>235</v>
      </c>
      <c r="G5" s="116"/>
      <c r="H5" s="116"/>
    </row>
    <row r="6" spans="2:8" x14ac:dyDescent="0.25">
      <c r="B6" s="47"/>
      <c r="C6" s="232" t="str">
        <f>'Cuotas Plazas Autorizadas05'!$C$7</f>
        <v>enero 2014</v>
      </c>
      <c r="D6" s="233" t="s">
        <v>49</v>
      </c>
      <c r="E6" s="234"/>
      <c r="F6" s="47"/>
      <c r="G6" s="232" t="str">
        <f>'Cuotas Plazas Autorizadas05'!$C$7</f>
        <v>enero 2014</v>
      </c>
      <c r="H6" s="233" t="s">
        <v>49</v>
      </c>
    </row>
    <row r="7" spans="2:8" ht="15" customHeight="1" x14ac:dyDescent="0.25">
      <c r="B7" s="154" t="s">
        <v>184</v>
      </c>
      <c r="C7" s="235">
        <v>46826</v>
      </c>
      <c r="D7" s="236">
        <f t="shared" ref="D7:D19" si="0">IFERROR(C7/$C$7,"-")</f>
        <v>1</v>
      </c>
      <c r="E7" s="234"/>
      <c r="F7" s="154" t="s">
        <v>184</v>
      </c>
      <c r="G7" s="235">
        <v>39319</v>
      </c>
      <c r="H7" s="236">
        <f>IFERROR(G7/$G$7,"-")</f>
        <v>1</v>
      </c>
    </row>
    <row r="8" spans="2:8" ht="15" customHeight="1" x14ac:dyDescent="0.25">
      <c r="B8" s="147" t="s">
        <v>154</v>
      </c>
      <c r="C8" s="237">
        <v>33077</v>
      </c>
      <c r="D8" s="238">
        <f t="shared" si="0"/>
        <v>0.70638107034553455</v>
      </c>
      <c r="E8" s="239"/>
      <c r="F8" s="147" t="s">
        <v>154</v>
      </c>
      <c r="G8" s="237">
        <v>16581</v>
      </c>
      <c r="H8" s="238">
        <f t="shared" ref="H8:H34" si="1">IFERROR(G8/$G$7,"-")</f>
        <v>0.42170451944352605</v>
      </c>
    </row>
    <row r="9" spans="2:8" ht="15" customHeight="1" x14ac:dyDescent="0.2">
      <c r="B9" s="59" t="s">
        <v>236</v>
      </c>
      <c r="C9" s="240">
        <v>477</v>
      </c>
      <c r="D9" s="241">
        <f t="shared" si="0"/>
        <v>1.0186648443172597E-2</v>
      </c>
      <c r="E9" s="239"/>
      <c r="F9" s="59" t="s">
        <v>236</v>
      </c>
      <c r="G9" s="240">
        <v>190</v>
      </c>
      <c r="H9" s="241">
        <f t="shared" si="1"/>
        <v>4.8322693863017876E-3</v>
      </c>
    </row>
    <row r="10" spans="2:8" ht="15" customHeight="1" x14ac:dyDescent="0.2">
      <c r="B10" s="59" t="s">
        <v>237</v>
      </c>
      <c r="C10" s="240">
        <v>1155</v>
      </c>
      <c r="D10" s="241">
        <f t="shared" si="0"/>
        <v>2.4665783966172639E-2</v>
      </c>
      <c r="E10" s="239"/>
      <c r="F10" s="59" t="s">
        <v>237</v>
      </c>
      <c r="G10" s="240">
        <v>96</v>
      </c>
      <c r="H10" s="241">
        <f t="shared" si="1"/>
        <v>2.4415676899209033E-3</v>
      </c>
    </row>
    <row r="11" spans="2:8" ht="15" customHeight="1" x14ac:dyDescent="0.2">
      <c r="B11" s="59" t="s">
        <v>238</v>
      </c>
      <c r="C11" s="240">
        <v>7434</v>
      </c>
      <c r="D11" s="241">
        <f t="shared" si="0"/>
        <v>0.1587579549822748</v>
      </c>
      <c r="E11" s="239"/>
      <c r="F11" s="59" t="s">
        <v>238</v>
      </c>
      <c r="G11" s="240">
        <v>4571</v>
      </c>
      <c r="H11" s="241">
        <f t="shared" si="1"/>
        <v>0.11625422823571302</v>
      </c>
    </row>
    <row r="12" spans="2:8" ht="15" customHeight="1" x14ac:dyDescent="0.2">
      <c r="B12" s="59" t="s">
        <v>239</v>
      </c>
      <c r="C12" s="240">
        <v>18133</v>
      </c>
      <c r="D12" s="241">
        <f t="shared" si="0"/>
        <v>0.38724213044035366</v>
      </c>
      <c r="E12" s="239"/>
      <c r="F12" s="59" t="s">
        <v>239</v>
      </c>
      <c r="G12" s="240">
        <v>10117</v>
      </c>
      <c r="H12" s="241">
        <f t="shared" si="1"/>
        <v>0.25730562832218518</v>
      </c>
    </row>
    <row r="13" spans="2:8" ht="15" customHeight="1" x14ac:dyDescent="0.2">
      <c r="B13" s="59" t="s">
        <v>240</v>
      </c>
      <c r="C13" s="240">
        <v>4182</v>
      </c>
      <c r="D13" s="241">
        <f t="shared" si="0"/>
        <v>8.9309358048947171E-2</v>
      </c>
      <c r="E13" s="239"/>
      <c r="F13" s="59" t="s">
        <v>240</v>
      </c>
      <c r="G13" s="240">
        <v>1330</v>
      </c>
      <c r="H13" s="241">
        <f t="shared" si="1"/>
        <v>3.3825885704112518E-2</v>
      </c>
    </row>
    <row r="14" spans="2:8" ht="15" customHeight="1" x14ac:dyDescent="0.2">
      <c r="B14" s="59" t="s">
        <v>241</v>
      </c>
      <c r="C14" s="240">
        <v>1606</v>
      </c>
      <c r="D14" s="241">
        <f t="shared" si="0"/>
        <v>3.429718532439243E-2</v>
      </c>
      <c r="E14" s="239"/>
      <c r="F14" s="59" t="s">
        <v>241</v>
      </c>
      <c r="G14" s="240">
        <v>277</v>
      </c>
      <c r="H14" s="241">
        <f t="shared" si="1"/>
        <v>7.0449401052926066E-3</v>
      </c>
    </row>
    <row r="15" spans="2:8" ht="15" customHeight="1" x14ac:dyDescent="0.2">
      <c r="B15" s="59" t="s">
        <v>242</v>
      </c>
      <c r="C15" s="240">
        <v>90</v>
      </c>
      <c r="D15" s="241">
        <f t="shared" si="0"/>
        <v>1.9220091402212447E-3</v>
      </c>
      <c r="E15" s="239"/>
      <c r="F15" s="59" t="s">
        <v>242</v>
      </c>
      <c r="G15" s="240">
        <v>0</v>
      </c>
      <c r="H15" s="241">
        <f t="shared" si="1"/>
        <v>0</v>
      </c>
    </row>
    <row r="16" spans="2:8" ht="15" customHeight="1" x14ac:dyDescent="0.2">
      <c r="B16" s="59" t="s">
        <v>243</v>
      </c>
      <c r="C16" s="240" t="s">
        <v>87</v>
      </c>
      <c r="D16" s="241" t="str">
        <f t="shared" si="0"/>
        <v>-</v>
      </c>
      <c r="E16" s="239"/>
      <c r="F16" s="59" t="s">
        <v>243</v>
      </c>
      <c r="G16" s="240" t="s">
        <v>87</v>
      </c>
      <c r="H16" s="241" t="str">
        <f t="shared" si="1"/>
        <v>-</v>
      </c>
    </row>
    <row r="17" spans="2:8" ht="15" customHeight="1" x14ac:dyDescent="0.25">
      <c r="B17" s="147" t="s">
        <v>185</v>
      </c>
      <c r="C17" s="237">
        <v>13713</v>
      </c>
      <c r="D17" s="238">
        <f t="shared" si="0"/>
        <v>0.29285012599837695</v>
      </c>
      <c r="E17" s="239"/>
      <c r="F17" s="147" t="s">
        <v>185</v>
      </c>
      <c r="G17" s="237">
        <v>22718</v>
      </c>
      <c r="H17" s="238">
        <f t="shared" si="1"/>
        <v>0.57778682062107378</v>
      </c>
    </row>
    <row r="18" spans="2:8" ht="15" customHeight="1" x14ac:dyDescent="0.2">
      <c r="B18" s="59" t="s">
        <v>244</v>
      </c>
      <c r="C18" s="240">
        <v>1041</v>
      </c>
      <c r="D18" s="241">
        <f t="shared" si="0"/>
        <v>2.223123905522573E-2</v>
      </c>
      <c r="E18" s="239"/>
      <c r="F18" s="59" t="s">
        <v>244</v>
      </c>
      <c r="G18" s="240">
        <v>3270</v>
      </c>
      <c r="H18" s="241">
        <f t="shared" si="1"/>
        <v>8.3165899437930776E-2</v>
      </c>
    </row>
    <row r="19" spans="2:8" ht="15" customHeight="1" x14ac:dyDescent="0.2">
      <c r="B19" s="59" t="s">
        <v>245</v>
      </c>
      <c r="C19" s="240">
        <v>5645</v>
      </c>
      <c r="D19" s="241">
        <f t="shared" si="0"/>
        <v>0.12055268440609918</v>
      </c>
      <c r="E19" s="239"/>
      <c r="F19" s="59" t="s">
        <v>245</v>
      </c>
      <c r="G19" s="240">
        <v>4983</v>
      </c>
      <c r="H19" s="241">
        <f t="shared" si="1"/>
        <v>0.1267326229049569</v>
      </c>
    </row>
    <row r="20" spans="2:8" ht="15" customHeight="1" x14ac:dyDescent="0.2">
      <c r="B20" s="59" t="s">
        <v>246</v>
      </c>
      <c r="C20" s="240">
        <v>6839</v>
      </c>
      <c r="D20" s="241">
        <f>IFERROR(C20/$C$7,"-")</f>
        <v>0.14605133899970102</v>
      </c>
      <c r="E20" s="239"/>
      <c r="F20" s="59" t="s">
        <v>246</v>
      </c>
      <c r="G20" s="240">
        <v>12376</v>
      </c>
      <c r="H20" s="241">
        <f t="shared" si="1"/>
        <v>0.31475876802563646</v>
      </c>
    </row>
    <row r="21" spans="2:8" ht="15" customHeight="1" x14ac:dyDescent="0.2">
      <c r="B21" s="59" t="s">
        <v>247</v>
      </c>
      <c r="C21" s="240">
        <v>0</v>
      </c>
      <c r="D21" s="241">
        <f t="shared" ref="D21:D34" si="2">IFERROR(C21/$C$7,"-")</f>
        <v>0</v>
      </c>
      <c r="E21" s="239"/>
      <c r="F21" s="59" t="s">
        <v>247</v>
      </c>
      <c r="G21" s="240">
        <v>218</v>
      </c>
      <c r="H21" s="241">
        <f t="shared" si="1"/>
        <v>5.5443932958620518E-3</v>
      </c>
    </row>
    <row r="22" spans="2:8" ht="15" customHeight="1" x14ac:dyDescent="0.2">
      <c r="B22" s="59" t="s">
        <v>238</v>
      </c>
      <c r="C22" s="240">
        <v>180</v>
      </c>
      <c r="D22" s="241">
        <f t="shared" si="2"/>
        <v>3.8440182804424894E-3</v>
      </c>
      <c r="E22" s="239"/>
      <c r="F22" s="59" t="s">
        <v>238</v>
      </c>
      <c r="G22" s="240">
        <v>1057</v>
      </c>
      <c r="H22" s="241">
        <f t="shared" si="1"/>
        <v>2.6882677585899947E-2</v>
      </c>
    </row>
    <row r="23" spans="2:8" ht="15" customHeight="1" x14ac:dyDescent="0.2">
      <c r="B23" s="59" t="s">
        <v>239</v>
      </c>
      <c r="C23" s="240">
        <v>0</v>
      </c>
      <c r="D23" s="241">
        <f t="shared" si="2"/>
        <v>0</v>
      </c>
      <c r="E23" s="239"/>
      <c r="F23" s="59" t="s">
        <v>239</v>
      </c>
      <c r="G23" s="240">
        <v>814</v>
      </c>
      <c r="H23" s="241"/>
    </row>
    <row r="24" spans="2:8" ht="15" customHeight="1" x14ac:dyDescent="0.2">
      <c r="B24" s="59" t="s">
        <v>243</v>
      </c>
      <c r="C24" s="242">
        <v>4</v>
      </c>
      <c r="D24" s="241">
        <f t="shared" si="2"/>
        <v>8.5422628454277533E-5</v>
      </c>
      <c r="E24" s="239"/>
      <c r="F24" s="59" t="s">
        <v>243</v>
      </c>
      <c r="G24" s="242">
        <v>0</v>
      </c>
      <c r="H24" s="241">
        <f t="shared" si="1"/>
        <v>0</v>
      </c>
    </row>
    <row r="25" spans="2:8" ht="15" customHeight="1" x14ac:dyDescent="0.2">
      <c r="B25" s="59" t="s">
        <v>248</v>
      </c>
      <c r="C25" s="242">
        <v>4</v>
      </c>
      <c r="D25" s="241">
        <f t="shared" si="2"/>
        <v>8.5422628454277533E-5</v>
      </c>
      <c r="E25" s="239"/>
      <c r="F25" s="59" t="s">
        <v>248</v>
      </c>
      <c r="G25" s="242">
        <v>0</v>
      </c>
      <c r="H25" s="241"/>
    </row>
    <row r="26" spans="2:8" ht="15" customHeight="1" x14ac:dyDescent="0.25">
      <c r="B26" s="147" t="s">
        <v>249</v>
      </c>
      <c r="C26" s="237">
        <v>22</v>
      </c>
      <c r="D26" s="238">
        <f>IFERROR(C26/$C$7,"-")</f>
        <v>4.6982445649852646E-4</v>
      </c>
      <c r="E26" s="239"/>
      <c r="F26" s="147" t="s">
        <v>249</v>
      </c>
      <c r="G26" s="237">
        <v>0</v>
      </c>
      <c r="H26" s="238">
        <f t="shared" si="1"/>
        <v>0</v>
      </c>
    </row>
    <row r="27" spans="2:8" ht="15" customHeight="1" x14ac:dyDescent="0.2">
      <c r="B27" s="59" t="s">
        <v>250</v>
      </c>
      <c r="C27" s="240">
        <v>22</v>
      </c>
      <c r="D27" s="241">
        <f t="shared" si="2"/>
        <v>4.6982445649852646E-4</v>
      </c>
      <c r="E27" s="239"/>
      <c r="F27" s="59" t="s">
        <v>250</v>
      </c>
      <c r="G27" s="240">
        <v>0</v>
      </c>
      <c r="H27" s="241">
        <f t="shared" si="1"/>
        <v>0</v>
      </c>
    </row>
    <row r="28" spans="2:8" ht="15" customHeight="1" x14ac:dyDescent="0.2">
      <c r="B28" s="59" t="s">
        <v>251</v>
      </c>
      <c r="C28" s="240" t="s">
        <v>87</v>
      </c>
      <c r="D28" s="241" t="str">
        <f t="shared" si="2"/>
        <v>-</v>
      </c>
      <c r="E28" s="239"/>
      <c r="F28" s="59" t="s">
        <v>251</v>
      </c>
      <c r="G28" s="240" t="s">
        <v>87</v>
      </c>
      <c r="H28" s="241" t="str">
        <f t="shared" si="1"/>
        <v>-</v>
      </c>
    </row>
    <row r="29" spans="2:8" ht="15" customHeight="1" x14ac:dyDescent="0.25">
      <c r="B29" s="147" t="s">
        <v>252</v>
      </c>
      <c r="C29" s="237">
        <v>14</v>
      </c>
      <c r="D29" s="238">
        <f>IFERROR(C29/$C$7,"-")</f>
        <v>2.9897919958997139E-4</v>
      </c>
      <c r="E29" s="239"/>
      <c r="F29" s="147" t="s">
        <v>252</v>
      </c>
      <c r="G29" s="237">
        <v>20</v>
      </c>
      <c r="H29" s="238">
        <f t="shared" si="1"/>
        <v>5.0865993540018825E-4</v>
      </c>
    </row>
    <row r="30" spans="2:8" ht="15" customHeight="1" x14ac:dyDescent="0.2">
      <c r="B30" s="59" t="s">
        <v>253</v>
      </c>
      <c r="C30" s="242">
        <v>0</v>
      </c>
      <c r="D30" s="241">
        <f t="shared" si="2"/>
        <v>0</v>
      </c>
      <c r="E30" s="239"/>
      <c r="F30" s="59" t="s">
        <v>253</v>
      </c>
      <c r="G30" s="242">
        <v>0</v>
      </c>
      <c r="H30" s="241">
        <f t="shared" si="1"/>
        <v>0</v>
      </c>
    </row>
    <row r="31" spans="2:8" ht="15" customHeight="1" x14ac:dyDescent="0.2">
      <c r="B31" s="59" t="s">
        <v>254</v>
      </c>
      <c r="C31" s="242" t="s">
        <v>87</v>
      </c>
      <c r="D31" s="241" t="str">
        <f t="shared" si="2"/>
        <v>-</v>
      </c>
      <c r="E31" s="239"/>
      <c r="F31" s="59" t="s">
        <v>254</v>
      </c>
      <c r="G31" s="242" t="s">
        <v>87</v>
      </c>
      <c r="H31" s="241" t="str">
        <f t="shared" si="1"/>
        <v>-</v>
      </c>
    </row>
    <row r="32" spans="2:8" ht="15" customHeight="1" x14ac:dyDescent="0.2">
      <c r="B32" s="59" t="s">
        <v>255</v>
      </c>
      <c r="C32" s="242">
        <v>5</v>
      </c>
      <c r="D32" s="241">
        <f t="shared" si="2"/>
        <v>1.0677828556784692E-4</v>
      </c>
      <c r="E32" s="239"/>
      <c r="F32" s="59" t="s">
        <v>255</v>
      </c>
      <c r="G32" s="242">
        <v>0</v>
      </c>
      <c r="H32" s="241">
        <f t="shared" si="1"/>
        <v>0</v>
      </c>
    </row>
    <row r="33" spans="2:10" ht="15" customHeight="1" x14ac:dyDescent="0.2">
      <c r="B33" s="59" t="s">
        <v>256</v>
      </c>
      <c r="C33" s="242">
        <v>9</v>
      </c>
      <c r="D33" s="241">
        <f t="shared" si="2"/>
        <v>1.9220091402212446E-4</v>
      </c>
      <c r="E33" s="243"/>
      <c r="F33" s="59" t="s">
        <v>256</v>
      </c>
      <c r="G33" s="242">
        <v>20</v>
      </c>
      <c r="H33" s="241">
        <f t="shared" si="1"/>
        <v>5.0865993540018825E-4</v>
      </c>
    </row>
    <row r="34" spans="2:10" ht="15" customHeight="1" x14ac:dyDescent="0.2">
      <c r="B34" s="59" t="s">
        <v>243</v>
      </c>
      <c r="C34" s="242" t="s">
        <v>87</v>
      </c>
      <c r="D34" s="241" t="str">
        <f t="shared" si="2"/>
        <v>-</v>
      </c>
      <c r="E34" s="243"/>
      <c r="F34" s="59" t="s">
        <v>243</v>
      </c>
      <c r="G34" s="242" t="s">
        <v>87</v>
      </c>
      <c r="H34" s="241" t="str">
        <f t="shared" si="1"/>
        <v>-</v>
      </c>
    </row>
    <row r="35" spans="2:10" ht="36" customHeight="1" x14ac:dyDescent="0.25">
      <c r="B35" s="60" t="s">
        <v>257</v>
      </c>
      <c r="C35" s="60"/>
      <c r="D35" s="60"/>
      <c r="E35" s="239"/>
      <c r="F35" s="60" t="s">
        <v>257</v>
      </c>
      <c r="G35" s="60"/>
      <c r="H35" s="60"/>
      <c r="J35" s="62" t="s">
        <v>45</v>
      </c>
    </row>
    <row r="36" spans="2:10" x14ac:dyDescent="0.25">
      <c r="C36" s="244"/>
      <c r="D36" s="244"/>
      <c r="E36" s="221"/>
      <c r="F36" s="221"/>
      <c r="G36" s="244"/>
    </row>
    <row r="37" spans="2:10" ht="55.5" customHeight="1" x14ac:dyDescent="0.25">
      <c r="B37" s="116" t="s">
        <v>258</v>
      </c>
      <c r="C37" s="116"/>
      <c r="D37" s="116"/>
      <c r="E37" s="221"/>
      <c r="F37" s="116" t="s">
        <v>259</v>
      </c>
      <c r="G37" s="116"/>
      <c r="H37" s="116"/>
    </row>
    <row r="38" spans="2:10" ht="15.75" x14ac:dyDescent="0.25">
      <c r="B38" s="47"/>
      <c r="C38" s="232" t="str">
        <f>'Cuotas Plazas Autorizadas05'!$C$7</f>
        <v>enero 2014</v>
      </c>
      <c r="D38" s="233" t="s">
        <v>49</v>
      </c>
      <c r="E38" s="246"/>
      <c r="F38" s="47"/>
      <c r="G38" s="232" t="str">
        <f>'Cuotas Plazas Autorizadas05'!$C$7</f>
        <v>enero 2014</v>
      </c>
      <c r="H38" s="233" t="s">
        <v>49</v>
      </c>
    </row>
    <row r="39" spans="2:10" ht="15" customHeight="1" x14ac:dyDescent="0.25">
      <c r="B39" s="154" t="s">
        <v>184</v>
      </c>
      <c r="C39" s="235">
        <v>21259</v>
      </c>
      <c r="D39" s="236">
        <f t="shared" ref="D39:D66" si="3">IFERROR(C39/$C$39,"-")</f>
        <v>1</v>
      </c>
      <c r="E39" s="234"/>
      <c r="F39" s="154" t="s">
        <v>184</v>
      </c>
      <c r="G39" s="235">
        <v>2738</v>
      </c>
      <c r="H39" s="236">
        <f>IFERROR(G39/$G$39,"-")</f>
        <v>1</v>
      </c>
    </row>
    <row r="40" spans="2:10" ht="15" customHeight="1" x14ac:dyDescent="0.25">
      <c r="B40" s="147" t="s">
        <v>154</v>
      </c>
      <c r="C40" s="237">
        <v>15634</v>
      </c>
      <c r="D40" s="238">
        <f t="shared" si="3"/>
        <v>0.73540618091161392</v>
      </c>
      <c r="E40" s="234"/>
      <c r="F40" s="147" t="s">
        <v>154</v>
      </c>
      <c r="G40" s="237">
        <v>2720</v>
      </c>
      <c r="H40" s="238">
        <f t="shared" ref="H40:H66" si="4">IFERROR(G40/$G$39,"-")</f>
        <v>0.99342585829072316</v>
      </c>
    </row>
    <row r="41" spans="2:10" ht="15" customHeight="1" x14ac:dyDescent="0.2">
      <c r="B41" s="59" t="s">
        <v>236</v>
      </c>
      <c r="C41" s="240">
        <v>131</v>
      </c>
      <c r="D41" s="241">
        <f t="shared" si="3"/>
        <v>6.1620960534361918E-3</v>
      </c>
      <c r="E41" s="239"/>
      <c r="F41" s="59" t="s">
        <v>236</v>
      </c>
      <c r="G41" s="240">
        <v>218</v>
      </c>
      <c r="H41" s="241">
        <f>IFERROR(G41/$G$39,"-")</f>
        <v>7.9620160701241782E-2</v>
      </c>
    </row>
    <row r="42" spans="2:10" ht="15" customHeight="1" x14ac:dyDescent="0.2">
      <c r="B42" s="59" t="s">
        <v>237</v>
      </c>
      <c r="C42" s="240">
        <v>317</v>
      </c>
      <c r="D42" s="241">
        <f t="shared" si="3"/>
        <v>1.4911331671292159E-2</v>
      </c>
      <c r="E42" s="239"/>
      <c r="F42" s="59" t="s">
        <v>237</v>
      </c>
      <c r="G42" s="240">
        <v>680</v>
      </c>
      <c r="H42" s="241">
        <f t="shared" ref="H42:H48" si="5">IFERROR(G42/$G$39,"-")</f>
        <v>0.24835646457268079</v>
      </c>
    </row>
    <row r="43" spans="2:10" ht="15" customHeight="1" x14ac:dyDescent="0.2">
      <c r="B43" s="59" t="s">
        <v>238</v>
      </c>
      <c r="C43" s="240">
        <v>2890</v>
      </c>
      <c r="D43" s="241">
        <f t="shared" si="3"/>
        <v>0.13594242438496637</v>
      </c>
      <c r="E43" s="239"/>
      <c r="F43" s="59" t="s">
        <v>238</v>
      </c>
      <c r="G43" s="240">
        <v>907</v>
      </c>
      <c r="H43" s="241">
        <f t="shared" si="5"/>
        <v>0.33126369612856099</v>
      </c>
    </row>
    <row r="44" spans="2:10" ht="15" customHeight="1" x14ac:dyDescent="0.2">
      <c r="B44" s="59" t="s">
        <v>239</v>
      </c>
      <c r="C44" s="240">
        <v>11202</v>
      </c>
      <c r="D44" s="241">
        <f t="shared" si="3"/>
        <v>0.52692977092055127</v>
      </c>
      <c r="E44" s="239"/>
      <c r="F44" s="59" t="s">
        <v>239</v>
      </c>
      <c r="G44" s="240">
        <v>408</v>
      </c>
      <c r="H44" s="241">
        <f t="shared" si="5"/>
        <v>0.14901387874360847</v>
      </c>
    </row>
    <row r="45" spans="2:10" ht="15" customHeight="1" x14ac:dyDescent="0.2">
      <c r="B45" s="59" t="s">
        <v>240</v>
      </c>
      <c r="C45" s="240">
        <v>552</v>
      </c>
      <c r="D45" s="241">
        <f t="shared" si="3"/>
        <v>2.596547344654029E-2</v>
      </c>
      <c r="E45" s="239"/>
      <c r="F45" s="59" t="s">
        <v>240</v>
      </c>
      <c r="G45" s="240">
        <v>507</v>
      </c>
      <c r="H45" s="241">
        <f t="shared" si="5"/>
        <v>0.18517165814463113</v>
      </c>
    </row>
    <row r="46" spans="2:10" ht="15" customHeight="1" x14ac:dyDescent="0.2">
      <c r="B46" s="59" t="s">
        <v>241</v>
      </c>
      <c r="C46" s="240">
        <v>542</v>
      </c>
      <c r="D46" s="241">
        <f t="shared" si="3"/>
        <v>2.5495084434827602E-2</v>
      </c>
      <c r="E46" s="239"/>
      <c r="F46" s="59" t="s">
        <v>241</v>
      </c>
      <c r="G46" s="240">
        <v>0</v>
      </c>
      <c r="H46" s="241">
        <f t="shared" si="5"/>
        <v>0</v>
      </c>
    </row>
    <row r="47" spans="2:10" ht="15" customHeight="1" x14ac:dyDescent="0.2">
      <c r="B47" s="59" t="s">
        <v>242</v>
      </c>
      <c r="C47" s="240">
        <v>0</v>
      </c>
      <c r="D47" s="241">
        <f t="shared" si="3"/>
        <v>0</v>
      </c>
      <c r="E47" s="239"/>
      <c r="F47" s="59" t="s">
        <v>242</v>
      </c>
      <c r="G47" s="240">
        <v>0</v>
      </c>
      <c r="H47" s="241">
        <f t="shared" si="5"/>
        <v>0</v>
      </c>
    </row>
    <row r="48" spans="2:10" ht="15" customHeight="1" x14ac:dyDescent="0.2">
      <c r="B48" s="59" t="s">
        <v>243</v>
      </c>
      <c r="C48" s="240" t="s">
        <v>87</v>
      </c>
      <c r="D48" s="241" t="str">
        <f t="shared" si="3"/>
        <v>-</v>
      </c>
      <c r="E48" s="239"/>
      <c r="F48" s="59" t="s">
        <v>243</v>
      </c>
      <c r="G48" s="240" t="s">
        <v>87</v>
      </c>
      <c r="H48" s="241" t="str">
        <f t="shared" si="5"/>
        <v>-</v>
      </c>
    </row>
    <row r="49" spans="2:8" ht="15" customHeight="1" x14ac:dyDescent="0.25">
      <c r="B49" s="147" t="s">
        <v>185</v>
      </c>
      <c r="C49" s="237">
        <v>5625</v>
      </c>
      <c r="D49" s="238">
        <f t="shared" si="3"/>
        <v>0.26459381908838608</v>
      </c>
      <c r="E49" s="239"/>
      <c r="F49" s="147" t="s">
        <v>185</v>
      </c>
      <c r="G49" s="237">
        <v>10</v>
      </c>
      <c r="H49" s="238">
        <f t="shared" si="4"/>
        <v>3.6523009495982471E-3</v>
      </c>
    </row>
    <row r="50" spans="2:8" ht="15" customHeight="1" x14ac:dyDescent="0.2">
      <c r="B50" s="59" t="s">
        <v>244</v>
      </c>
      <c r="C50" s="240">
        <v>182</v>
      </c>
      <c r="D50" s="241">
        <f t="shared" si="3"/>
        <v>8.5610800131708919E-3</v>
      </c>
      <c r="E50" s="239"/>
      <c r="F50" s="59" t="s">
        <v>244</v>
      </c>
      <c r="G50" s="240">
        <v>0</v>
      </c>
      <c r="H50" s="241">
        <f t="shared" si="4"/>
        <v>0</v>
      </c>
    </row>
    <row r="51" spans="2:8" ht="15" customHeight="1" x14ac:dyDescent="0.2">
      <c r="B51" s="59" t="s">
        <v>245</v>
      </c>
      <c r="C51" s="240">
        <v>722</v>
      </c>
      <c r="D51" s="241">
        <f t="shared" si="3"/>
        <v>3.3962086645655955E-2</v>
      </c>
      <c r="E51" s="239"/>
      <c r="F51" s="59" t="s">
        <v>245</v>
      </c>
      <c r="G51" s="240">
        <v>0</v>
      </c>
      <c r="H51" s="241">
        <f t="shared" si="4"/>
        <v>0</v>
      </c>
    </row>
    <row r="52" spans="2:8" ht="15" customHeight="1" x14ac:dyDescent="0.2">
      <c r="B52" s="59" t="s">
        <v>246</v>
      </c>
      <c r="C52" s="240">
        <v>4721</v>
      </c>
      <c r="D52" s="241">
        <f t="shared" si="3"/>
        <v>0.22207065242955926</v>
      </c>
      <c r="E52" s="239"/>
      <c r="F52" s="59" t="s">
        <v>246</v>
      </c>
      <c r="G52" s="240">
        <v>0</v>
      </c>
      <c r="H52" s="241">
        <f t="shared" si="4"/>
        <v>0</v>
      </c>
    </row>
    <row r="53" spans="2:8" ht="15" customHeight="1" x14ac:dyDescent="0.2">
      <c r="B53" s="59" t="s">
        <v>247</v>
      </c>
      <c r="C53" s="240">
        <v>0</v>
      </c>
      <c r="D53" s="241">
        <f t="shared" si="3"/>
        <v>0</v>
      </c>
      <c r="E53" s="239"/>
      <c r="F53" s="59" t="s">
        <v>247</v>
      </c>
      <c r="G53" s="240">
        <v>0</v>
      </c>
      <c r="H53" s="241">
        <f t="shared" si="4"/>
        <v>0</v>
      </c>
    </row>
    <row r="54" spans="2:8" ht="15" customHeight="1" x14ac:dyDescent="0.2">
      <c r="B54" s="59" t="s">
        <v>238</v>
      </c>
      <c r="C54" s="240">
        <v>0</v>
      </c>
      <c r="D54" s="241">
        <f t="shared" si="3"/>
        <v>0</v>
      </c>
      <c r="E54" s="239"/>
      <c r="F54" s="59" t="s">
        <v>238</v>
      </c>
      <c r="G54" s="240">
        <v>0</v>
      </c>
      <c r="H54" s="241">
        <f t="shared" si="4"/>
        <v>0</v>
      </c>
    </row>
    <row r="55" spans="2:8" ht="15" customHeight="1" x14ac:dyDescent="0.2">
      <c r="B55" s="59" t="s">
        <v>239</v>
      </c>
      <c r="C55" s="240">
        <v>0</v>
      </c>
      <c r="D55" s="241">
        <f t="shared" si="3"/>
        <v>0</v>
      </c>
      <c r="E55" s="239"/>
      <c r="F55" s="59" t="s">
        <v>239</v>
      </c>
      <c r="G55" s="240">
        <v>0</v>
      </c>
      <c r="H55" s="241">
        <f t="shared" si="4"/>
        <v>0</v>
      </c>
    </row>
    <row r="56" spans="2:8" ht="15" customHeight="1" x14ac:dyDescent="0.2">
      <c r="B56" s="59" t="s">
        <v>243</v>
      </c>
      <c r="C56" s="242">
        <v>0</v>
      </c>
      <c r="D56" s="241">
        <f t="shared" si="3"/>
        <v>0</v>
      </c>
      <c r="E56" s="239"/>
      <c r="F56" s="59" t="s">
        <v>243</v>
      </c>
      <c r="G56" s="242">
        <v>4</v>
      </c>
      <c r="H56" s="241">
        <f t="shared" si="4"/>
        <v>1.4609203798392988E-3</v>
      </c>
    </row>
    <row r="57" spans="2:8" ht="15" customHeight="1" x14ac:dyDescent="0.2">
      <c r="B57" s="59" t="s">
        <v>248</v>
      </c>
      <c r="C57" s="242">
        <v>0</v>
      </c>
      <c r="D57" s="241">
        <f t="shared" si="3"/>
        <v>0</v>
      </c>
      <c r="E57" s="239"/>
      <c r="F57" s="59" t="s">
        <v>248</v>
      </c>
      <c r="G57" s="242">
        <v>6</v>
      </c>
      <c r="H57" s="241">
        <f t="shared" si="4"/>
        <v>2.1913805697589481E-3</v>
      </c>
    </row>
    <row r="58" spans="2:8" ht="15" customHeight="1" x14ac:dyDescent="0.25">
      <c r="B58" s="147" t="s">
        <v>249</v>
      </c>
      <c r="C58" s="237">
        <v>0</v>
      </c>
      <c r="D58" s="238">
        <f t="shared" si="3"/>
        <v>0</v>
      </c>
      <c r="E58" s="239"/>
      <c r="F58" s="147" t="s">
        <v>249</v>
      </c>
      <c r="G58" s="237">
        <v>0</v>
      </c>
      <c r="H58" s="238">
        <f t="shared" si="4"/>
        <v>0</v>
      </c>
    </row>
    <row r="59" spans="2:8" ht="15" customHeight="1" x14ac:dyDescent="0.2">
      <c r="B59" s="59" t="s">
        <v>250</v>
      </c>
      <c r="C59" s="240">
        <v>0</v>
      </c>
      <c r="D59" s="241">
        <f t="shared" si="3"/>
        <v>0</v>
      </c>
      <c r="E59" s="239"/>
      <c r="F59" s="59" t="s">
        <v>250</v>
      </c>
      <c r="G59" s="240">
        <v>0</v>
      </c>
      <c r="H59" s="241">
        <f t="shared" si="4"/>
        <v>0</v>
      </c>
    </row>
    <row r="60" spans="2:8" ht="15" customHeight="1" x14ac:dyDescent="0.2">
      <c r="B60" s="59" t="s">
        <v>251</v>
      </c>
      <c r="C60" s="240" t="s">
        <v>87</v>
      </c>
      <c r="D60" s="241" t="str">
        <f t="shared" si="3"/>
        <v>-</v>
      </c>
      <c r="E60" s="239"/>
      <c r="F60" s="59" t="s">
        <v>251</v>
      </c>
      <c r="G60" s="240" t="s">
        <v>87</v>
      </c>
      <c r="H60" s="241" t="str">
        <f t="shared" si="4"/>
        <v>-</v>
      </c>
    </row>
    <row r="61" spans="2:8" ht="15" customHeight="1" x14ac:dyDescent="0.25">
      <c r="B61" s="147" t="s">
        <v>252</v>
      </c>
      <c r="C61" s="237">
        <v>0</v>
      </c>
      <c r="D61" s="238">
        <f t="shared" si="3"/>
        <v>0</v>
      </c>
      <c r="E61" s="239"/>
      <c r="F61" s="147" t="s">
        <v>252</v>
      </c>
      <c r="G61" s="237">
        <v>8</v>
      </c>
      <c r="H61" s="238">
        <f t="shared" si="4"/>
        <v>2.9218407596785976E-3</v>
      </c>
    </row>
    <row r="62" spans="2:8" ht="15" customHeight="1" x14ac:dyDescent="0.2">
      <c r="B62" s="59" t="s">
        <v>253</v>
      </c>
      <c r="C62" s="242">
        <v>0</v>
      </c>
      <c r="D62" s="241">
        <f t="shared" si="3"/>
        <v>0</v>
      </c>
      <c r="E62" s="239"/>
      <c r="F62" s="59" t="s">
        <v>253</v>
      </c>
      <c r="G62" s="242">
        <v>8</v>
      </c>
      <c r="H62" s="241">
        <f>IFERROR(G62/$G$39,"-")</f>
        <v>2.9218407596785976E-3</v>
      </c>
    </row>
    <row r="63" spans="2:8" ht="15" customHeight="1" x14ac:dyDescent="0.2">
      <c r="B63" s="59" t="s">
        <v>254</v>
      </c>
      <c r="C63" s="242" t="s">
        <v>87</v>
      </c>
      <c r="D63" s="241" t="str">
        <f t="shared" si="3"/>
        <v>-</v>
      </c>
      <c r="E63" s="239"/>
      <c r="F63" s="59" t="s">
        <v>254</v>
      </c>
      <c r="G63" s="242" t="s">
        <v>87</v>
      </c>
      <c r="H63" s="241" t="str">
        <f t="shared" si="4"/>
        <v>-</v>
      </c>
    </row>
    <row r="64" spans="2:8" ht="15" customHeight="1" x14ac:dyDescent="0.2">
      <c r="B64" s="59" t="s">
        <v>255</v>
      </c>
      <c r="C64" s="242">
        <v>0</v>
      </c>
      <c r="D64" s="241">
        <f t="shared" si="3"/>
        <v>0</v>
      </c>
      <c r="E64" s="239"/>
      <c r="F64" s="59" t="s">
        <v>255</v>
      </c>
      <c r="G64" s="242">
        <v>0</v>
      </c>
      <c r="H64" s="241">
        <f t="shared" si="4"/>
        <v>0</v>
      </c>
    </row>
    <row r="65" spans="2:8" ht="15" customHeight="1" x14ac:dyDescent="0.2">
      <c r="B65" s="59" t="s">
        <v>256</v>
      </c>
      <c r="C65" s="242">
        <v>0</v>
      </c>
      <c r="D65" s="241">
        <f t="shared" si="3"/>
        <v>0</v>
      </c>
      <c r="E65" s="239"/>
      <c r="F65" s="59" t="s">
        <v>256</v>
      </c>
      <c r="G65" s="242">
        <v>0</v>
      </c>
      <c r="H65" s="241">
        <f t="shared" si="4"/>
        <v>0</v>
      </c>
    </row>
    <row r="66" spans="2:8" ht="15" customHeight="1" x14ac:dyDescent="0.2">
      <c r="B66" s="59" t="s">
        <v>243</v>
      </c>
      <c r="C66" s="242" t="s">
        <v>87</v>
      </c>
      <c r="D66" s="241" t="str">
        <f t="shared" si="3"/>
        <v>-</v>
      </c>
      <c r="E66" s="243"/>
      <c r="F66" s="59" t="s">
        <v>243</v>
      </c>
      <c r="G66" s="242" t="s">
        <v>87</v>
      </c>
      <c r="H66" s="241" t="str">
        <f t="shared" si="4"/>
        <v>-</v>
      </c>
    </row>
    <row r="67" spans="2:8" ht="29.25" customHeight="1" x14ac:dyDescent="0.25">
      <c r="B67" s="60" t="s">
        <v>257</v>
      </c>
      <c r="C67" s="60"/>
      <c r="D67" s="60"/>
      <c r="E67" s="239"/>
      <c r="F67" s="60" t="s">
        <v>257</v>
      </c>
      <c r="G67" s="60"/>
      <c r="H67" s="60"/>
    </row>
    <row r="68" spans="2:8" x14ac:dyDescent="0.25">
      <c r="E68" s="221"/>
    </row>
    <row r="69" spans="2:8" ht="45" customHeight="1" x14ac:dyDescent="0.25">
      <c r="B69" s="116" t="s">
        <v>260</v>
      </c>
      <c r="C69" s="116"/>
      <c r="D69" s="116"/>
    </row>
    <row r="70" spans="2:8" x14ac:dyDescent="0.25">
      <c r="B70" s="47"/>
      <c r="C70" s="232" t="str">
        <f>'Cuotas Plazas Autorizadas05'!$C$7</f>
        <v>enero 2014</v>
      </c>
      <c r="D70" s="233" t="s">
        <v>49</v>
      </c>
    </row>
    <row r="71" spans="2:8" ht="15" customHeight="1" x14ac:dyDescent="0.25">
      <c r="B71" s="154" t="s">
        <v>184</v>
      </c>
      <c r="C71" s="235">
        <v>132394</v>
      </c>
      <c r="D71" s="236">
        <f>IFERROR(C71/$C$71,"-")</f>
        <v>1</v>
      </c>
    </row>
    <row r="72" spans="2:8" ht="15" customHeight="1" x14ac:dyDescent="0.25">
      <c r="B72" s="147" t="s">
        <v>154</v>
      </c>
      <c r="C72" s="237">
        <v>81892</v>
      </c>
      <c r="D72" s="238">
        <f t="shared" ref="D72:D98" si="6">IFERROR(C72/$C$71,"-")</f>
        <v>0.61854766832333796</v>
      </c>
    </row>
    <row r="73" spans="2:8" ht="15" customHeight="1" x14ac:dyDescent="0.2">
      <c r="B73" s="59" t="s">
        <v>236</v>
      </c>
      <c r="C73" s="240">
        <v>1360</v>
      </c>
      <c r="D73" s="241">
        <f t="shared" si="6"/>
        <v>1.0272368838466999E-2</v>
      </c>
    </row>
    <row r="74" spans="2:8" ht="15" customHeight="1" x14ac:dyDescent="0.2">
      <c r="B74" s="59" t="s">
        <v>237</v>
      </c>
      <c r="C74" s="240">
        <v>2490</v>
      </c>
      <c r="D74" s="241">
        <f t="shared" si="6"/>
        <v>1.8807498829252083E-2</v>
      </c>
    </row>
    <row r="75" spans="2:8" ht="15" customHeight="1" x14ac:dyDescent="0.2">
      <c r="B75" s="59" t="s">
        <v>238</v>
      </c>
      <c r="C75" s="240">
        <v>18277</v>
      </c>
      <c r="D75" s="241">
        <f t="shared" si="6"/>
        <v>0.13805006269166276</v>
      </c>
    </row>
    <row r="76" spans="2:8" ht="15" customHeight="1" x14ac:dyDescent="0.2">
      <c r="B76" s="59" t="s">
        <v>239</v>
      </c>
      <c r="C76" s="240">
        <v>47573</v>
      </c>
      <c r="D76" s="241">
        <f t="shared" si="6"/>
        <v>0.35932897261205193</v>
      </c>
    </row>
    <row r="77" spans="2:8" ht="15" customHeight="1" x14ac:dyDescent="0.2">
      <c r="B77" s="59" t="s">
        <v>240</v>
      </c>
      <c r="C77" s="240">
        <v>7233</v>
      </c>
      <c r="D77" s="241">
        <f t="shared" si="6"/>
        <v>5.4632385153405745E-2</v>
      </c>
    </row>
    <row r="78" spans="2:8" ht="15" customHeight="1" x14ac:dyDescent="0.2">
      <c r="B78" s="59" t="s">
        <v>241</v>
      </c>
      <c r="C78" s="240">
        <v>4605</v>
      </c>
      <c r="D78" s="241">
        <f t="shared" si="6"/>
        <v>3.4782543015544509E-2</v>
      </c>
    </row>
    <row r="79" spans="2:8" ht="15" customHeight="1" x14ac:dyDescent="0.2">
      <c r="B79" s="59" t="s">
        <v>242</v>
      </c>
      <c r="C79" s="240">
        <v>324</v>
      </c>
      <c r="D79" s="241">
        <f t="shared" si="6"/>
        <v>2.447240811517138E-3</v>
      </c>
    </row>
    <row r="80" spans="2:8" ht="15" customHeight="1" x14ac:dyDescent="0.2">
      <c r="B80" s="59" t="s">
        <v>243</v>
      </c>
      <c r="C80" s="240">
        <v>30</v>
      </c>
      <c r="D80" s="241">
        <f t="shared" si="6"/>
        <v>2.2659637143677207E-4</v>
      </c>
    </row>
    <row r="81" spans="2:4" ht="15" customHeight="1" x14ac:dyDescent="0.25">
      <c r="B81" s="147" t="s">
        <v>185</v>
      </c>
      <c r="C81" s="237">
        <v>49070</v>
      </c>
      <c r="D81" s="238">
        <f t="shared" si="6"/>
        <v>0.37063613154674685</v>
      </c>
    </row>
    <row r="82" spans="2:4" ht="15" customHeight="1" x14ac:dyDescent="0.2">
      <c r="B82" s="59" t="s">
        <v>244</v>
      </c>
      <c r="C82" s="240">
        <v>6889</v>
      </c>
      <c r="D82" s="241">
        <f t="shared" si="6"/>
        <v>5.2034080094264093E-2</v>
      </c>
    </row>
    <row r="83" spans="2:4" ht="15" customHeight="1" x14ac:dyDescent="0.2">
      <c r="B83" s="59" t="s">
        <v>245</v>
      </c>
      <c r="C83" s="240">
        <v>13598</v>
      </c>
      <c r="D83" s="241">
        <f t="shared" si="6"/>
        <v>0.10270858195990755</v>
      </c>
    </row>
    <row r="84" spans="2:4" ht="15" customHeight="1" x14ac:dyDescent="0.2">
      <c r="B84" s="59" t="s">
        <v>246</v>
      </c>
      <c r="C84" s="240">
        <v>26072</v>
      </c>
      <c r="D84" s="241">
        <f t="shared" si="6"/>
        <v>0.19692735320331736</v>
      </c>
    </row>
    <row r="85" spans="2:4" ht="15" customHeight="1" x14ac:dyDescent="0.2">
      <c r="B85" s="59" t="s">
        <v>247</v>
      </c>
      <c r="C85" s="240">
        <v>218</v>
      </c>
      <c r="D85" s="241">
        <f t="shared" si="6"/>
        <v>1.6466002991072104E-3</v>
      </c>
    </row>
    <row r="86" spans="2:4" ht="15" customHeight="1" x14ac:dyDescent="0.2">
      <c r="B86" s="59" t="s">
        <v>238</v>
      </c>
      <c r="C86" s="240">
        <v>1237</v>
      </c>
      <c r="D86" s="241">
        <f t="shared" si="6"/>
        <v>9.3433237155762343E-3</v>
      </c>
    </row>
    <row r="87" spans="2:4" ht="15" customHeight="1" x14ac:dyDescent="0.2">
      <c r="B87" s="59" t="s">
        <v>239</v>
      </c>
      <c r="C87" s="240">
        <v>814</v>
      </c>
      <c r="D87" s="241">
        <f t="shared" si="6"/>
        <v>6.1483148783177486E-3</v>
      </c>
    </row>
    <row r="88" spans="2:4" ht="15" customHeight="1" x14ac:dyDescent="0.2">
      <c r="B88" s="59" t="s">
        <v>243</v>
      </c>
      <c r="C88" s="242">
        <v>166</v>
      </c>
      <c r="D88" s="241">
        <f t="shared" si="6"/>
        <v>1.2538332552834721E-3</v>
      </c>
    </row>
    <row r="89" spans="2:4" ht="15" customHeight="1" x14ac:dyDescent="0.2">
      <c r="B89" s="59" t="s">
        <v>248</v>
      </c>
      <c r="C89" s="242">
        <v>76</v>
      </c>
      <c r="D89" s="241">
        <f t="shared" si="6"/>
        <v>5.740441409731559E-4</v>
      </c>
    </row>
    <row r="90" spans="2:4" ht="15" customHeight="1" x14ac:dyDescent="0.25">
      <c r="B90" s="147" t="s">
        <v>249</v>
      </c>
      <c r="C90" s="237">
        <v>541</v>
      </c>
      <c r="D90" s="238">
        <f t="shared" si="6"/>
        <v>4.0862878982431232E-3</v>
      </c>
    </row>
    <row r="91" spans="2:4" ht="15" customHeight="1" x14ac:dyDescent="0.2">
      <c r="B91" s="59" t="s">
        <v>250</v>
      </c>
      <c r="C91" s="240">
        <v>173</v>
      </c>
      <c r="D91" s="241">
        <f t="shared" si="6"/>
        <v>1.3067057419520521E-3</v>
      </c>
    </row>
    <row r="92" spans="2:4" ht="15" customHeight="1" x14ac:dyDescent="0.2">
      <c r="B92" s="59" t="s">
        <v>251</v>
      </c>
      <c r="C92" s="240">
        <v>368</v>
      </c>
      <c r="D92" s="241">
        <f t="shared" si="6"/>
        <v>2.7795821562910704E-3</v>
      </c>
    </row>
    <row r="93" spans="2:4" ht="15" customHeight="1" x14ac:dyDescent="0.25">
      <c r="B93" s="147" t="s">
        <v>252</v>
      </c>
      <c r="C93" s="237">
        <v>891</v>
      </c>
      <c r="D93" s="238">
        <f t="shared" si="6"/>
        <v>6.7299122316721305E-3</v>
      </c>
    </row>
    <row r="94" spans="2:4" ht="15" customHeight="1" x14ac:dyDescent="0.2">
      <c r="B94" s="59" t="s">
        <v>253</v>
      </c>
      <c r="C94" s="242">
        <v>60</v>
      </c>
      <c r="D94" s="241">
        <f t="shared" si="6"/>
        <v>4.5319274287354414E-4</v>
      </c>
    </row>
    <row r="95" spans="2:4" ht="15" customHeight="1" x14ac:dyDescent="0.2">
      <c r="B95" s="59" t="s">
        <v>254</v>
      </c>
      <c r="C95" s="242">
        <v>39</v>
      </c>
      <c r="D95" s="241">
        <f t="shared" si="6"/>
        <v>2.9457528286780366E-4</v>
      </c>
    </row>
    <row r="96" spans="2:4" ht="15" customHeight="1" x14ac:dyDescent="0.2">
      <c r="B96" s="59" t="s">
        <v>255</v>
      </c>
      <c r="C96" s="242">
        <v>284</v>
      </c>
      <c r="D96" s="241">
        <f t="shared" si="6"/>
        <v>2.1451123162681087E-3</v>
      </c>
    </row>
    <row r="97" spans="2:4" ht="15" customHeight="1" x14ac:dyDescent="0.2">
      <c r="B97" s="59" t="s">
        <v>256</v>
      </c>
      <c r="C97" s="242">
        <v>395</v>
      </c>
      <c r="D97" s="241">
        <f t="shared" si="6"/>
        <v>2.9835188905841655E-3</v>
      </c>
    </row>
    <row r="98" spans="2:4" ht="15" customHeight="1" x14ac:dyDescent="0.2">
      <c r="B98" s="59" t="s">
        <v>243</v>
      </c>
      <c r="C98" s="242">
        <v>113</v>
      </c>
      <c r="D98" s="241">
        <f t="shared" si="6"/>
        <v>8.5351299907850814E-4</v>
      </c>
    </row>
    <row r="99" spans="2:4" ht="42.75" customHeight="1" x14ac:dyDescent="0.25">
      <c r="B99" s="60" t="s">
        <v>257</v>
      </c>
      <c r="C99" s="60"/>
      <c r="D99" s="60"/>
    </row>
  </sheetData>
  <mergeCells count="10">
    <mergeCell ref="B67:D67"/>
    <mergeCell ref="F67:H67"/>
    <mergeCell ref="B69:D69"/>
    <mergeCell ref="B99:D99"/>
    <mergeCell ref="B5:D5"/>
    <mergeCell ref="F5:H5"/>
    <mergeCell ref="B35:D35"/>
    <mergeCell ref="F35:H35"/>
    <mergeCell ref="B37:D37"/>
    <mergeCell ref="F37:H37"/>
  </mergeCells>
  <hyperlinks>
    <hyperlink ref="J35" location="'Gráfica Distrib Plazas Autoriza'!Área_de_impresión" tooltip="Ir a Gráfica" display="Gráfica"/>
  </hyperlinks>
  <printOptions horizontalCentered="1" verticalCentered="1"/>
  <pageMargins left="0.78740157480314965" right="0.78740157480314965" top="0.39370078740157483" bottom="0.39370078740157483" header="0" footer="0.19685039370078741"/>
  <pageSetup paperSize="9" scale="54" orientation="portrait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68" min="1" max="7" man="1"/>
  </rowBreaks>
  <drawing r:id="rId2"/>
  <legacyDrawingHF r:id="rId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7">
    <tabColor rgb="FF000099"/>
    <pageSetUpPr autoPageBreaks="0" fitToPage="1"/>
  </sheetPr>
  <dimension ref="B4:R65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2" customWidth="1"/>
    <col min="2" max="15" width="11.85546875" style="2" customWidth="1"/>
    <col min="16" max="256" width="11.42578125" style="2"/>
    <col min="257" max="257" width="15.7109375" style="2" customWidth="1"/>
    <col min="258" max="263" width="11.42578125" style="2"/>
    <col min="264" max="264" width="5.7109375" style="2" customWidth="1"/>
    <col min="265" max="512" width="11.42578125" style="2"/>
    <col min="513" max="513" width="15.7109375" style="2" customWidth="1"/>
    <col min="514" max="519" width="11.42578125" style="2"/>
    <col min="520" max="520" width="5.7109375" style="2" customWidth="1"/>
    <col min="521" max="768" width="11.42578125" style="2"/>
    <col min="769" max="769" width="15.7109375" style="2" customWidth="1"/>
    <col min="770" max="775" width="11.42578125" style="2"/>
    <col min="776" max="776" width="5.7109375" style="2" customWidth="1"/>
    <col min="777" max="1024" width="11.42578125" style="2"/>
    <col min="1025" max="1025" width="15.7109375" style="2" customWidth="1"/>
    <col min="1026" max="1031" width="11.42578125" style="2"/>
    <col min="1032" max="1032" width="5.7109375" style="2" customWidth="1"/>
    <col min="1033" max="1280" width="11.42578125" style="2"/>
    <col min="1281" max="1281" width="15.7109375" style="2" customWidth="1"/>
    <col min="1282" max="1287" width="11.42578125" style="2"/>
    <col min="1288" max="1288" width="5.7109375" style="2" customWidth="1"/>
    <col min="1289" max="1536" width="11.42578125" style="2"/>
    <col min="1537" max="1537" width="15.7109375" style="2" customWidth="1"/>
    <col min="1538" max="1543" width="11.42578125" style="2"/>
    <col min="1544" max="1544" width="5.7109375" style="2" customWidth="1"/>
    <col min="1545" max="1792" width="11.42578125" style="2"/>
    <col min="1793" max="1793" width="15.7109375" style="2" customWidth="1"/>
    <col min="1794" max="1799" width="11.42578125" style="2"/>
    <col min="1800" max="1800" width="5.7109375" style="2" customWidth="1"/>
    <col min="1801" max="2048" width="11.42578125" style="2"/>
    <col min="2049" max="2049" width="15.7109375" style="2" customWidth="1"/>
    <col min="2050" max="2055" width="11.42578125" style="2"/>
    <col min="2056" max="2056" width="5.7109375" style="2" customWidth="1"/>
    <col min="2057" max="2304" width="11.42578125" style="2"/>
    <col min="2305" max="2305" width="15.7109375" style="2" customWidth="1"/>
    <col min="2306" max="2311" width="11.42578125" style="2"/>
    <col min="2312" max="2312" width="5.7109375" style="2" customWidth="1"/>
    <col min="2313" max="2560" width="11.42578125" style="2"/>
    <col min="2561" max="2561" width="15.7109375" style="2" customWidth="1"/>
    <col min="2562" max="2567" width="11.42578125" style="2"/>
    <col min="2568" max="2568" width="5.7109375" style="2" customWidth="1"/>
    <col min="2569" max="2816" width="11.42578125" style="2"/>
    <col min="2817" max="2817" width="15.7109375" style="2" customWidth="1"/>
    <col min="2818" max="2823" width="11.42578125" style="2"/>
    <col min="2824" max="2824" width="5.7109375" style="2" customWidth="1"/>
    <col min="2825" max="3072" width="11.42578125" style="2"/>
    <col min="3073" max="3073" width="15.7109375" style="2" customWidth="1"/>
    <col min="3074" max="3079" width="11.42578125" style="2"/>
    <col min="3080" max="3080" width="5.7109375" style="2" customWidth="1"/>
    <col min="3081" max="3328" width="11.42578125" style="2"/>
    <col min="3329" max="3329" width="15.7109375" style="2" customWidth="1"/>
    <col min="3330" max="3335" width="11.42578125" style="2"/>
    <col min="3336" max="3336" width="5.7109375" style="2" customWidth="1"/>
    <col min="3337" max="3584" width="11.42578125" style="2"/>
    <col min="3585" max="3585" width="15.7109375" style="2" customWidth="1"/>
    <col min="3586" max="3591" width="11.42578125" style="2"/>
    <col min="3592" max="3592" width="5.7109375" style="2" customWidth="1"/>
    <col min="3593" max="3840" width="11.42578125" style="2"/>
    <col min="3841" max="3841" width="15.7109375" style="2" customWidth="1"/>
    <col min="3842" max="3847" width="11.42578125" style="2"/>
    <col min="3848" max="3848" width="5.7109375" style="2" customWidth="1"/>
    <col min="3849" max="4096" width="11.42578125" style="2"/>
    <col min="4097" max="4097" width="15.7109375" style="2" customWidth="1"/>
    <col min="4098" max="4103" width="11.42578125" style="2"/>
    <col min="4104" max="4104" width="5.7109375" style="2" customWidth="1"/>
    <col min="4105" max="4352" width="11.42578125" style="2"/>
    <col min="4353" max="4353" width="15.7109375" style="2" customWidth="1"/>
    <col min="4354" max="4359" width="11.42578125" style="2"/>
    <col min="4360" max="4360" width="5.7109375" style="2" customWidth="1"/>
    <col min="4361" max="4608" width="11.42578125" style="2"/>
    <col min="4609" max="4609" width="15.7109375" style="2" customWidth="1"/>
    <col min="4610" max="4615" width="11.42578125" style="2"/>
    <col min="4616" max="4616" width="5.7109375" style="2" customWidth="1"/>
    <col min="4617" max="4864" width="11.42578125" style="2"/>
    <col min="4865" max="4865" width="15.7109375" style="2" customWidth="1"/>
    <col min="4866" max="4871" width="11.42578125" style="2"/>
    <col min="4872" max="4872" width="5.7109375" style="2" customWidth="1"/>
    <col min="4873" max="5120" width="11.42578125" style="2"/>
    <col min="5121" max="5121" width="15.7109375" style="2" customWidth="1"/>
    <col min="5122" max="5127" width="11.42578125" style="2"/>
    <col min="5128" max="5128" width="5.7109375" style="2" customWidth="1"/>
    <col min="5129" max="5376" width="11.42578125" style="2"/>
    <col min="5377" max="5377" width="15.7109375" style="2" customWidth="1"/>
    <col min="5378" max="5383" width="11.42578125" style="2"/>
    <col min="5384" max="5384" width="5.7109375" style="2" customWidth="1"/>
    <col min="5385" max="5632" width="11.42578125" style="2"/>
    <col min="5633" max="5633" width="15.7109375" style="2" customWidth="1"/>
    <col min="5634" max="5639" width="11.42578125" style="2"/>
    <col min="5640" max="5640" width="5.7109375" style="2" customWidth="1"/>
    <col min="5641" max="5888" width="11.42578125" style="2"/>
    <col min="5889" max="5889" width="15.7109375" style="2" customWidth="1"/>
    <col min="5890" max="5895" width="11.42578125" style="2"/>
    <col min="5896" max="5896" width="5.7109375" style="2" customWidth="1"/>
    <col min="5897" max="6144" width="11.42578125" style="2"/>
    <col min="6145" max="6145" width="15.7109375" style="2" customWidth="1"/>
    <col min="6146" max="6151" width="11.42578125" style="2"/>
    <col min="6152" max="6152" width="5.7109375" style="2" customWidth="1"/>
    <col min="6153" max="6400" width="11.42578125" style="2"/>
    <col min="6401" max="6401" width="15.7109375" style="2" customWidth="1"/>
    <col min="6402" max="6407" width="11.42578125" style="2"/>
    <col min="6408" max="6408" width="5.7109375" style="2" customWidth="1"/>
    <col min="6409" max="6656" width="11.42578125" style="2"/>
    <col min="6657" max="6657" width="15.7109375" style="2" customWidth="1"/>
    <col min="6658" max="6663" width="11.42578125" style="2"/>
    <col min="6664" max="6664" width="5.7109375" style="2" customWidth="1"/>
    <col min="6665" max="6912" width="11.42578125" style="2"/>
    <col min="6913" max="6913" width="15.7109375" style="2" customWidth="1"/>
    <col min="6914" max="6919" width="11.42578125" style="2"/>
    <col min="6920" max="6920" width="5.7109375" style="2" customWidth="1"/>
    <col min="6921" max="7168" width="11.42578125" style="2"/>
    <col min="7169" max="7169" width="15.7109375" style="2" customWidth="1"/>
    <col min="7170" max="7175" width="11.42578125" style="2"/>
    <col min="7176" max="7176" width="5.7109375" style="2" customWidth="1"/>
    <col min="7177" max="7424" width="11.42578125" style="2"/>
    <col min="7425" max="7425" width="15.7109375" style="2" customWidth="1"/>
    <col min="7426" max="7431" width="11.42578125" style="2"/>
    <col min="7432" max="7432" width="5.7109375" style="2" customWidth="1"/>
    <col min="7433" max="7680" width="11.42578125" style="2"/>
    <col min="7681" max="7681" width="15.7109375" style="2" customWidth="1"/>
    <col min="7682" max="7687" width="11.42578125" style="2"/>
    <col min="7688" max="7688" width="5.7109375" style="2" customWidth="1"/>
    <col min="7689" max="7936" width="11.42578125" style="2"/>
    <col min="7937" max="7937" width="15.7109375" style="2" customWidth="1"/>
    <col min="7938" max="7943" width="11.42578125" style="2"/>
    <col min="7944" max="7944" width="5.7109375" style="2" customWidth="1"/>
    <col min="7945" max="8192" width="11.42578125" style="2"/>
    <col min="8193" max="8193" width="15.7109375" style="2" customWidth="1"/>
    <col min="8194" max="8199" width="11.42578125" style="2"/>
    <col min="8200" max="8200" width="5.7109375" style="2" customWidth="1"/>
    <col min="8201" max="8448" width="11.42578125" style="2"/>
    <col min="8449" max="8449" width="15.7109375" style="2" customWidth="1"/>
    <col min="8450" max="8455" width="11.42578125" style="2"/>
    <col min="8456" max="8456" width="5.7109375" style="2" customWidth="1"/>
    <col min="8457" max="8704" width="11.42578125" style="2"/>
    <col min="8705" max="8705" width="15.7109375" style="2" customWidth="1"/>
    <col min="8706" max="8711" width="11.42578125" style="2"/>
    <col min="8712" max="8712" width="5.7109375" style="2" customWidth="1"/>
    <col min="8713" max="8960" width="11.42578125" style="2"/>
    <col min="8961" max="8961" width="15.7109375" style="2" customWidth="1"/>
    <col min="8962" max="8967" width="11.42578125" style="2"/>
    <col min="8968" max="8968" width="5.7109375" style="2" customWidth="1"/>
    <col min="8969" max="9216" width="11.42578125" style="2"/>
    <col min="9217" max="9217" width="15.7109375" style="2" customWidth="1"/>
    <col min="9218" max="9223" width="11.42578125" style="2"/>
    <col min="9224" max="9224" width="5.7109375" style="2" customWidth="1"/>
    <col min="9225" max="9472" width="11.42578125" style="2"/>
    <col min="9473" max="9473" width="15.7109375" style="2" customWidth="1"/>
    <col min="9474" max="9479" width="11.42578125" style="2"/>
    <col min="9480" max="9480" width="5.7109375" style="2" customWidth="1"/>
    <col min="9481" max="9728" width="11.42578125" style="2"/>
    <col min="9729" max="9729" width="15.7109375" style="2" customWidth="1"/>
    <col min="9730" max="9735" width="11.42578125" style="2"/>
    <col min="9736" max="9736" width="5.7109375" style="2" customWidth="1"/>
    <col min="9737" max="9984" width="11.42578125" style="2"/>
    <col min="9985" max="9985" width="15.7109375" style="2" customWidth="1"/>
    <col min="9986" max="9991" width="11.42578125" style="2"/>
    <col min="9992" max="9992" width="5.7109375" style="2" customWidth="1"/>
    <col min="9993" max="10240" width="11.42578125" style="2"/>
    <col min="10241" max="10241" width="15.7109375" style="2" customWidth="1"/>
    <col min="10242" max="10247" width="11.42578125" style="2"/>
    <col min="10248" max="10248" width="5.7109375" style="2" customWidth="1"/>
    <col min="10249" max="10496" width="11.42578125" style="2"/>
    <col min="10497" max="10497" width="15.7109375" style="2" customWidth="1"/>
    <col min="10498" max="10503" width="11.42578125" style="2"/>
    <col min="10504" max="10504" width="5.7109375" style="2" customWidth="1"/>
    <col min="10505" max="10752" width="11.42578125" style="2"/>
    <col min="10753" max="10753" width="15.7109375" style="2" customWidth="1"/>
    <col min="10754" max="10759" width="11.42578125" style="2"/>
    <col min="10760" max="10760" width="5.7109375" style="2" customWidth="1"/>
    <col min="10761" max="11008" width="11.42578125" style="2"/>
    <col min="11009" max="11009" width="15.7109375" style="2" customWidth="1"/>
    <col min="11010" max="11015" width="11.42578125" style="2"/>
    <col min="11016" max="11016" width="5.7109375" style="2" customWidth="1"/>
    <col min="11017" max="11264" width="11.42578125" style="2"/>
    <col min="11265" max="11265" width="15.7109375" style="2" customWidth="1"/>
    <col min="11266" max="11271" width="11.42578125" style="2"/>
    <col min="11272" max="11272" width="5.7109375" style="2" customWidth="1"/>
    <col min="11273" max="11520" width="11.42578125" style="2"/>
    <col min="11521" max="11521" width="15.7109375" style="2" customWidth="1"/>
    <col min="11522" max="11527" width="11.42578125" style="2"/>
    <col min="11528" max="11528" width="5.7109375" style="2" customWidth="1"/>
    <col min="11529" max="11776" width="11.42578125" style="2"/>
    <col min="11777" max="11777" width="15.7109375" style="2" customWidth="1"/>
    <col min="11778" max="11783" width="11.42578125" style="2"/>
    <col min="11784" max="11784" width="5.7109375" style="2" customWidth="1"/>
    <col min="11785" max="12032" width="11.42578125" style="2"/>
    <col min="12033" max="12033" width="15.7109375" style="2" customWidth="1"/>
    <col min="12034" max="12039" width="11.42578125" style="2"/>
    <col min="12040" max="12040" width="5.7109375" style="2" customWidth="1"/>
    <col min="12041" max="12288" width="11.42578125" style="2"/>
    <col min="12289" max="12289" width="15.7109375" style="2" customWidth="1"/>
    <col min="12290" max="12295" width="11.42578125" style="2"/>
    <col min="12296" max="12296" width="5.7109375" style="2" customWidth="1"/>
    <col min="12297" max="12544" width="11.42578125" style="2"/>
    <col min="12545" max="12545" width="15.7109375" style="2" customWidth="1"/>
    <col min="12546" max="12551" width="11.42578125" style="2"/>
    <col min="12552" max="12552" width="5.7109375" style="2" customWidth="1"/>
    <col min="12553" max="12800" width="11.42578125" style="2"/>
    <col min="12801" max="12801" width="15.7109375" style="2" customWidth="1"/>
    <col min="12802" max="12807" width="11.42578125" style="2"/>
    <col min="12808" max="12808" width="5.7109375" style="2" customWidth="1"/>
    <col min="12809" max="13056" width="11.42578125" style="2"/>
    <col min="13057" max="13057" width="15.7109375" style="2" customWidth="1"/>
    <col min="13058" max="13063" width="11.42578125" style="2"/>
    <col min="13064" max="13064" width="5.7109375" style="2" customWidth="1"/>
    <col min="13065" max="13312" width="11.42578125" style="2"/>
    <col min="13313" max="13313" width="15.7109375" style="2" customWidth="1"/>
    <col min="13314" max="13319" width="11.42578125" style="2"/>
    <col min="13320" max="13320" width="5.7109375" style="2" customWidth="1"/>
    <col min="13321" max="13568" width="11.42578125" style="2"/>
    <col min="13569" max="13569" width="15.7109375" style="2" customWidth="1"/>
    <col min="13570" max="13575" width="11.42578125" style="2"/>
    <col min="13576" max="13576" width="5.7109375" style="2" customWidth="1"/>
    <col min="13577" max="13824" width="11.42578125" style="2"/>
    <col min="13825" max="13825" width="15.7109375" style="2" customWidth="1"/>
    <col min="13826" max="13831" width="11.42578125" style="2"/>
    <col min="13832" max="13832" width="5.7109375" style="2" customWidth="1"/>
    <col min="13833" max="14080" width="11.42578125" style="2"/>
    <col min="14081" max="14081" width="15.7109375" style="2" customWidth="1"/>
    <col min="14082" max="14087" width="11.42578125" style="2"/>
    <col min="14088" max="14088" width="5.7109375" style="2" customWidth="1"/>
    <col min="14089" max="14336" width="11.42578125" style="2"/>
    <col min="14337" max="14337" width="15.7109375" style="2" customWidth="1"/>
    <col min="14338" max="14343" width="11.42578125" style="2"/>
    <col min="14344" max="14344" width="5.7109375" style="2" customWidth="1"/>
    <col min="14345" max="14592" width="11.42578125" style="2"/>
    <col min="14593" max="14593" width="15.7109375" style="2" customWidth="1"/>
    <col min="14594" max="14599" width="11.42578125" style="2"/>
    <col min="14600" max="14600" width="5.7109375" style="2" customWidth="1"/>
    <col min="14601" max="14848" width="11.42578125" style="2"/>
    <col min="14849" max="14849" width="15.7109375" style="2" customWidth="1"/>
    <col min="14850" max="14855" width="11.42578125" style="2"/>
    <col min="14856" max="14856" width="5.7109375" style="2" customWidth="1"/>
    <col min="14857" max="15104" width="11.42578125" style="2"/>
    <col min="15105" max="15105" width="15.7109375" style="2" customWidth="1"/>
    <col min="15106" max="15111" width="11.42578125" style="2"/>
    <col min="15112" max="15112" width="5.7109375" style="2" customWidth="1"/>
    <col min="15113" max="15360" width="11.42578125" style="2"/>
    <col min="15361" max="15361" width="15.7109375" style="2" customWidth="1"/>
    <col min="15362" max="15367" width="11.42578125" style="2"/>
    <col min="15368" max="15368" width="5.7109375" style="2" customWidth="1"/>
    <col min="15369" max="15616" width="11.42578125" style="2"/>
    <col min="15617" max="15617" width="15.7109375" style="2" customWidth="1"/>
    <col min="15618" max="15623" width="11.42578125" style="2"/>
    <col min="15624" max="15624" width="5.7109375" style="2" customWidth="1"/>
    <col min="15625" max="15872" width="11.42578125" style="2"/>
    <col min="15873" max="15873" width="15.7109375" style="2" customWidth="1"/>
    <col min="15874" max="15879" width="11.42578125" style="2"/>
    <col min="15880" max="15880" width="5.7109375" style="2" customWidth="1"/>
    <col min="15881" max="16128" width="11.42578125" style="2"/>
    <col min="16129" max="16129" width="15.7109375" style="2" customWidth="1"/>
    <col min="16130" max="16135" width="11.42578125" style="2"/>
    <col min="16136" max="16136" width="5.7109375" style="2" customWidth="1"/>
    <col min="16137" max="16384" width="11.42578125" style="2"/>
  </cols>
  <sheetData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spans="2:18" ht="14.25" customHeight="1" x14ac:dyDescent="0.25"/>
    <row r="18" spans="2:18" ht="14.25" customHeight="1" x14ac:dyDescent="0.25"/>
    <row r="19" spans="2:18" ht="14.25" customHeight="1" x14ac:dyDescent="0.25"/>
    <row r="20" spans="2:18" ht="14.25" customHeight="1" x14ac:dyDescent="0.25"/>
    <row r="21" spans="2:18" ht="14.25" customHeight="1" x14ac:dyDescent="0.25"/>
    <row r="22" spans="2:18" ht="14.25" customHeight="1" x14ac:dyDescent="0.25"/>
    <row r="23" spans="2:18" ht="14.25" customHeight="1" x14ac:dyDescent="0.25"/>
    <row r="24" spans="2:18" ht="14.25" customHeight="1" x14ac:dyDescent="0.25"/>
    <row r="25" spans="2:18" ht="14.25" customHeight="1" x14ac:dyDescent="0.25"/>
    <row r="26" spans="2:18" ht="14.25" customHeight="1" x14ac:dyDescent="0.25"/>
    <row r="27" spans="2:18" ht="14.25" customHeight="1" x14ac:dyDescent="0.25"/>
    <row r="28" spans="2:18" ht="14.25" customHeight="1" x14ac:dyDescent="0.25">
      <c r="B28" s="12"/>
      <c r="C28" s="12"/>
      <c r="D28" s="12"/>
      <c r="E28" s="12"/>
      <c r="F28" s="12"/>
      <c r="G28" s="12"/>
      <c r="I28" s="12"/>
      <c r="J28" s="12"/>
      <c r="K28" s="12"/>
      <c r="L28" s="12"/>
    </row>
    <row r="29" spans="2:18" ht="14.25" customHeight="1" x14ac:dyDescent="0.25"/>
    <row r="30" spans="2:18" ht="14.25" customHeight="1" x14ac:dyDescent="0.25">
      <c r="R30" s="62" t="s">
        <v>60</v>
      </c>
    </row>
    <row r="31" spans="2:18" ht="14.25" customHeight="1" x14ac:dyDescent="0.25"/>
    <row r="32" spans="2:18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</sheetData>
  <hyperlinks>
    <hyperlink ref="R30" location="'Distrib Plazas Autor 03_04-05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2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0">
    <tabColor indexed="52"/>
    <pageSetUpPr fitToPage="1"/>
  </sheetPr>
  <dimension ref="A1:U48"/>
  <sheetViews>
    <sheetView showGridLines="0" showOutlineSymbols="0" zoomScaleNormal="100" workbookViewId="0">
      <selection sqref="A1:A3"/>
    </sheetView>
  </sheetViews>
  <sheetFormatPr baseColWidth="10" defaultRowHeight="12.75" x14ac:dyDescent="0.25"/>
  <cols>
    <col min="1" max="3" width="11.42578125" style="2"/>
    <col min="4" max="4" width="13.85546875" style="2" bestFit="1" customWidth="1"/>
    <col min="5" max="259" width="11.42578125" style="2"/>
    <col min="260" max="260" width="13.85546875" style="2" bestFit="1" customWidth="1"/>
    <col min="261" max="515" width="11.42578125" style="2"/>
    <col min="516" max="516" width="13.85546875" style="2" bestFit="1" customWidth="1"/>
    <col min="517" max="771" width="11.42578125" style="2"/>
    <col min="772" max="772" width="13.85546875" style="2" bestFit="1" customWidth="1"/>
    <col min="773" max="1027" width="11.42578125" style="2"/>
    <col min="1028" max="1028" width="13.85546875" style="2" bestFit="1" customWidth="1"/>
    <col min="1029" max="1283" width="11.42578125" style="2"/>
    <col min="1284" max="1284" width="13.85546875" style="2" bestFit="1" customWidth="1"/>
    <col min="1285" max="1539" width="11.42578125" style="2"/>
    <col min="1540" max="1540" width="13.85546875" style="2" bestFit="1" customWidth="1"/>
    <col min="1541" max="1795" width="11.42578125" style="2"/>
    <col min="1796" max="1796" width="13.85546875" style="2" bestFit="1" customWidth="1"/>
    <col min="1797" max="2051" width="11.42578125" style="2"/>
    <col min="2052" max="2052" width="13.85546875" style="2" bestFit="1" customWidth="1"/>
    <col min="2053" max="2307" width="11.42578125" style="2"/>
    <col min="2308" max="2308" width="13.85546875" style="2" bestFit="1" customWidth="1"/>
    <col min="2309" max="2563" width="11.42578125" style="2"/>
    <col min="2564" max="2564" width="13.85546875" style="2" bestFit="1" customWidth="1"/>
    <col min="2565" max="2819" width="11.42578125" style="2"/>
    <col min="2820" max="2820" width="13.85546875" style="2" bestFit="1" customWidth="1"/>
    <col min="2821" max="3075" width="11.42578125" style="2"/>
    <col min="3076" max="3076" width="13.85546875" style="2" bestFit="1" customWidth="1"/>
    <col min="3077" max="3331" width="11.42578125" style="2"/>
    <col min="3332" max="3332" width="13.85546875" style="2" bestFit="1" customWidth="1"/>
    <col min="3333" max="3587" width="11.42578125" style="2"/>
    <col min="3588" max="3588" width="13.85546875" style="2" bestFit="1" customWidth="1"/>
    <col min="3589" max="3843" width="11.42578125" style="2"/>
    <col min="3844" max="3844" width="13.85546875" style="2" bestFit="1" customWidth="1"/>
    <col min="3845" max="4099" width="11.42578125" style="2"/>
    <col min="4100" max="4100" width="13.85546875" style="2" bestFit="1" customWidth="1"/>
    <col min="4101" max="4355" width="11.42578125" style="2"/>
    <col min="4356" max="4356" width="13.85546875" style="2" bestFit="1" customWidth="1"/>
    <col min="4357" max="4611" width="11.42578125" style="2"/>
    <col min="4612" max="4612" width="13.85546875" style="2" bestFit="1" customWidth="1"/>
    <col min="4613" max="4867" width="11.42578125" style="2"/>
    <col min="4868" max="4868" width="13.85546875" style="2" bestFit="1" customWidth="1"/>
    <col min="4869" max="5123" width="11.42578125" style="2"/>
    <col min="5124" max="5124" width="13.85546875" style="2" bestFit="1" customWidth="1"/>
    <col min="5125" max="5379" width="11.42578125" style="2"/>
    <col min="5380" max="5380" width="13.85546875" style="2" bestFit="1" customWidth="1"/>
    <col min="5381" max="5635" width="11.42578125" style="2"/>
    <col min="5636" max="5636" width="13.85546875" style="2" bestFit="1" customWidth="1"/>
    <col min="5637" max="5891" width="11.42578125" style="2"/>
    <col min="5892" max="5892" width="13.85546875" style="2" bestFit="1" customWidth="1"/>
    <col min="5893" max="6147" width="11.42578125" style="2"/>
    <col min="6148" max="6148" width="13.85546875" style="2" bestFit="1" customWidth="1"/>
    <col min="6149" max="6403" width="11.42578125" style="2"/>
    <col min="6404" max="6404" width="13.85546875" style="2" bestFit="1" customWidth="1"/>
    <col min="6405" max="6659" width="11.42578125" style="2"/>
    <col min="6660" max="6660" width="13.85546875" style="2" bestFit="1" customWidth="1"/>
    <col min="6661" max="6915" width="11.42578125" style="2"/>
    <col min="6916" max="6916" width="13.85546875" style="2" bestFit="1" customWidth="1"/>
    <col min="6917" max="7171" width="11.42578125" style="2"/>
    <col min="7172" max="7172" width="13.85546875" style="2" bestFit="1" customWidth="1"/>
    <col min="7173" max="7427" width="11.42578125" style="2"/>
    <col min="7428" max="7428" width="13.85546875" style="2" bestFit="1" customWidth="1"/>
    <col min="7429" max="7683" width="11.42578125" style="2"/>
    <col min="7684" max="7684" width="13.85546875" style="2" bestFit="1" customWidth="1"/>
    <col min="7685" max="7939" width="11.42578125" style="2"/>
    <col min="7940" max="7940" width="13.85546875" style="2" bestFit="1" customWidth="1"/>
    <col min="7941" max="8195" width="11.42578125" style="2"/>
    <col min="8196" max="8196" width="13.85546875" style="2" bestFit="1" customWidth="1"/>
    <col min="8197" max="8451" width="11.42578125" style="2"/>
    <col min="8452" max="8452" width="13.85546875" style="2" bestFit="1" customWidth="1"/>
    <col min="8453" max="8707" width="11.42578125" style="2"/>
    <col min="8708" max="8708" width="13.85546875" style="2" bestFit="1" customWidth="1"/>
    <col min="8709" max="8963" width="11.42578125" style="2"/>
    <col min="8964" max="8964" width="13.85546875" style="2" bestFit="1" customWidth="1"/>
    <col min="8965" max="9219" width="11.42578125" style="2"/>
    <col min="9220" max="9220" width="13.85546875" style="2" bestFit="1" customWidth="1"/>
    <col min="9221" max="9475" width="11.42578125" style="2"/>
    <col min="9476" max="9476" width="13.85546875" style="2" bestFit="1" customWidth="1"/>
    <col min="9477" max="9731" width="11.42578125" style="2"/>
    <col min="9732" max="9732" width="13.85546875" style="2" bestFit="1" customWidth="1"/>
    <col min="9733" max="9987" width="11.42578125" style="2"/>
    <col min="9988" max="9988" width="13.85546875" style="2" bestFit="1" customWidth="1"/>
    <col min="9989" max="10243" width="11.42578125" style="2"/>
    <col min="10244" max="10244" width="13.85546875" style="2" bestFit="1" customWidth="1"/>
    <col min="10245" max="10499" width="11.42578125" style="2"/>
    <col min="10500" max="10500" width="13.85546875" style="2" bestFit="1" customWidth="1"/>
    <col min="10501" max="10755" width="11.42578125" style="2"/>
    <col min="10756" max="10756" width="13.85546875" style="2" bestFit="1" customWidth="1"/>
    <col min="10757" max="11011" width="11.42578125" style="2"/>
    <col min="11012" max="11012" width="13.85546875" style="2" bestFit="1" customWidth="1"/>
    <col min="11013" max="11267" width="11.42578125" style="2"/>
    <col min="11268" max="11268" width="13.85546875" style="2" bestFit="1" customWidth="1"/>
    <col min="11269" max="11523" width="11.42578125" style="2"/>
    <col min="11524" max="11524" width="13.85546875" style="2" bestFit="1" customWidth="1"/>
    <col min="11525" max="11779" width="11.42578125" style="2"/>
    <col min="11780" max="11780" width="13.85546875" style="2" bestFit="1" customWidth="1"/>
    <col min="11781" max="12035" width="11.42578125" style="2"/>
    <col min="12036" max="12036" width="13.85546875" style="2" bestFit="1" customWidth="1"/>
    <col min="12037" max="12291" width="11.42578125" style="2"/>
    <col min="12292" max="12292" width="13.85546875" style="2" bestFit="1" customWidth="1"/>
    <col min="12293" max="12547" width="11.42578125" style="2"/>
    <col min="12548" max="12548" width="13.85546875" style="2" bestFit="1" customWidth="1"/>
    <col min="12549" max="12803" width="11.42578125" style="2"/>
    <col min="12804" max="12804" width="13.85546875" style="2" bestFit="1" customWidth="1"/>
    <col min="12805" max="13059" width="11.42578125" style="2"/>
    <col min="13060" max="13060" width="13.85546875" style="2" bestFit="1" customWidth="1"/>
    <col min="13061" max="13315" width="11.42578125" style="2"/>
    <col min="13316" max="13316" width="13.85546875" style="2" bestFit="1" customWidth="1"/>
    <col min="13317" max="13571" width="11.42578125" style="2"/>
    <col min="13572" max="13572" width="13.85546875" style="2" bestFit="1" customWidth="1"/>
    <col min="13573" max="13827" width="11.42578125" style="2"/>
    <col min="13828" max="13828" width="13.85546875" style="2" bestFit="1" customWidth="1"/>
    <col min="13829" max="14083" width="11.42578125" style="2"/>
    <col min="14084" max="14084" width="13.85546875" style="2" bestFit="1" customWidth="1"/>
    <col min="14085" max="14339" width="11.42578125" style="2"/>
    <col min="14340" max="14340" width="13.85546875" style="2" bestFit="1" customWidth="1"/>
    <col min="14341" max="14595" width="11.42578125" style="2"/>
    <col min="14596" max="14596" width="13.85546875" style="2" bestFit="1" customWidth="1"/>
    <col min="14597" max="14851" width="11.42578125" style="2"/>
    <col min="14852" max="14852" width="13.85546875" style="2" bestFit="1" customWidth="1"/>
    <col min="14853" max="15107" width="11.42578125" style="2"/>
    <col min="15108" max="15108" width="13.85546875" style="2" bestFit="1" customWidth="1"/>
    <col min="15109" max="15363" width="11.42578125" style="2"/>
    <col min="15364" max="15364" width="13.85546875" style="2" bestFit="1" customWidth="1"/>
    <col min="15365" max="15619" width="11.42578125" style="2"/>
    <col min="15620" max="15620" width="13.85546875" style="2" bestFit="1" customWidth="1"/>
    <col min="15621" max="15875" width="11.42578125" style="2"/>
    <col min="15876" max="15876" width="13.85546875" style="2" bestFit="1" customWidth="1"/>
    <col min="15877" max="16131" width="11.42578125" style="2"/>
    <col min="16132" max="16132" width="13.85546875" style="2" bestFit="1" customWidth="1"/>
    <col min="16133" max="16384" width="11.42578125" style="2"/>
  </cols>
  <sheetData>
    <row r="1" spans="1:6" x14ac:dyDescent="0.2">
      <c r="A1" s="247" t="s">
        <v>261</v>
      </c>
      <c r="B1" s="248" t="s">
        <v>98</v>
      </c>
      <c r="D1" s="249" t="s">
        <v>184</v>
      </c>
      <c r="F1" s="249" t="s">
        <v>184</v>
      </c>
    </row>
    <row r="2" spans="1:6" ht="15" x14ac:dyDescent="0.25">
      <c r="A2" s="250"/>
      <c r="B2" s="251" t="s">
        <v>67</v>
      </c>
      <c r="D2" s="249" t="s">
        <v>219</v>
      </c>
      <c r="F2" s="249" t="s">
        <v>262</v>
      </c>
    </row>
    <row r="3" spans="1:6" x14ac:dyDescent="0.2">
      <c r="A3" s="252"/>
      <c r="B3" s="253" t="s">
        <v>74</v>
      </c>
      <c r="D3" s="249" t="s">
        <v>263</v>
      </c>
      <c r="F3" s="249" t="s">
        <v>264</v>
      </c>
    </row>
    <row r="4" spans="1:6" x14ac:dyDescent="0.2">
      <c r="A4" s="247" t="s">
        <v>265</v>
      </c>
      <c r="B4" s="248" t="s">
        <v>98</v>
      </c>
      <c r="D4" s="249" t="s">
        <v>186</v>
      </c>
      <c r="F4" s="249" t="s">
        <v>266</v>
      </c>
    </row>
    <row r="5" spans="1:6" x14ac:dyDescent="0.2">
      <c r="A5" s="250"/>
      <c r="B5" s="251" t="s">
        <v>67</v>
      </c>
      <c r="D5" s="249" t="s">
        <v>187</v>
      </c>
      <c r="F5" s="249"/>
    </row>
    <row r="6" spans="1:6" x14ac:dyDescent="0.2">
      <c r="A6" s="252"/>
      <c r="B6" s="253" t="s">
        <v>74</v>
      </c>
    </row>
    <row r="7" spans="1:6" x14ac:dyDescent="0.2">
      <c r="A7" s="247" t="s">
        <v>56</v>
      </c>
      <c r="B7" s="248" t="s">
        <v>98</v>
      </c>
    </row>
    <row r="8" spans="1:6" x14ac:dyDescent="0.2">
      <c r="A8" s="250"/>
      <c r="B8" s="251" t="s">
        <v>67</v>
      </c>
      <c r="D8" s="254" t="s">
        <v>267</v>
      </c>
    </row>
    <row r="9" spans="1:6" x14ac:dyDescent="0.2">
      <c r="A9" s="252"/>
      <c r="B9" s="253" t="s">
        <v>74</v>
      </c>
      <c r="D9" s="254" t="s">
        <v>268</v>
      </c>
    </row>
    <row r="10" spans="1:6" x14ac:dyDescent="0.2">
      <c r="A10" s="247" t="s">
        <v>158</v>
      </c>
      <c r="B10" s="248" t="s">
        <v>98</v>
      </c>
      <c r="D10" s="254" t="s">
        <v>269</v>
      </c>
    </row>
    <row r="11" spans="1:6" x14ac:dyDescent="0.2">
      <c r="A11" s="250"/>
      <c r="B11" s="251" t="s">
        <v>67</v>
      </c>
      <c r="D11" s="254" t="s">
        <v>26</v>
      </c>
    </row>
    <row r="12" spans="1:6" x14ac:dyDescent="0.2">
      <c r="A12" s="252"/>
      <c r="B12" s="253" t="s">
        <v>74</v>
      </c>
      <c r="D12" s="254" t="s">
        <v>270</v>
      </c>
      <c r="F12" s="2">
        <v>2001</v>
      </c>
    </row>
    <row r="13" spans="1:6" x14ac:dyDescent="0.2">
      <c r="A13" s="247" t="s">
        <v>159</v>
      </c>
      <c r="B13" s="248" t="s">
        <v>98</v>
      </c>
      <c r="D13" s="254" t="s">
        <v>271</v>
      </c>
      <c r="F13" s="2">
        <v>2002</v>
      </c>
    </row>
    <row r="14" spans="1:6" x14ac:dyDescent="0.2">
      <c r="A14" s="250"/>
      <c r="B14" s="251" t="s">
        <v>67</v>
      </c>
      <c r="F14" s="2">
        <v>2003</v>
      </c>
    </row>
    <row r="15" spans="1:6" ht="15" x14ac:dyDescent="0.25">
      <c r="A15" s="250"/>
      <c r="B15" s="253" t="s">
        <v>74</v>
      </c>
      <c r="F15" s="2">
        <v>2004</v>
      </c>
    </row>
    <row r="18" spans="1:21" ht="15" x14ac:dyDescent="0.25">
      <c r="A18" s="255" t="s">
        <v>272</v>
      </c>
      <c r="B18" s="256" t="s">
        <v>55</v>
      </c>
    </row>
    <row r="19" spans="1:21" ht="15" x14ac:dyDescent="0.25">
      <c r="A19" s="257"/>
      <c r="B19" s="258" t="s">
        <v>273</v>
      </c>
    </row>
    <row r="20" spans="1:21" ht="15" x14ac:dyDescent="0.25">
      <c r="A20" s="255" t="s">
        <v>274</v>
      </c>
      <c r="B20" s="256" t="s">
        <v>55</v>
      </c>
    </row>
    <row r="21" spans="1:21" ht="15" x14ac:dyDescent="0.25">
      <c r="A21" s="257"/>
      <c r="B21" s="258" t="s">
        <v>273</v>
      </c>
    </row>
    <row r="22" spans="1:21" ht="15" x14ac:dyDescent="0.25">
      <c r="A22" s="255" t="s">
        <v>275</v>
      </c>
      <c r="B22" s="256" t="s">
        <v>55</v>
      </c>
    </row>
    <row r="23" spans="1:21" ht="15" x14ac:dyDescent="0.25">
      <c r="A23" s="257"/>
      <c r="B23" s="258" t="s">
        <v>273</v>
      </c>
    </row>
    <row r="25" spans="1:21" ht="15" x14ac:dyDescent="0.25">
      <c r="A25" s="247" t="s">
        <v>261</v>
      </c>
      <c r="B25" s="248" t="s">
        <v>98</v>
      </c>
      <c r="D25" s="247" t="s">
        <v>261</v>
      </c>
      <c r="E25" s="248" t="s">
        <v>98</v>
      </c>
    </row>
    <row r="26" spans="1:21" ht="15" x14ac:dyDescent="0.25">
      <c r="A26" s="250"/>
      <c r="B26" s="251" t="s">
        <v>67</v>
      </c>
      <c r="D26" s="250"/>
      <c r="E26" s="251" t="s">
        <v>67</v>
      </c>
    </row>
    <row r="27" spans="1:21" ht="15" x14ac:dyDescent="0.25">
      <c r="A27" s="252"/>
      <c r="B27" s="253" t="s">
        <v>74</v>
      </c>
      <c r="D27" s="252"/>
      <c r="E27" s="253" t="s">
        <v>74</v>
      </c>
    </row>
    <row r="28" spans="1:21" ht="15" x14ac:dyDescent="0.25">
      <c r="A28" s="247" t="s">
        <v>156</v>
      </c>
      <c r="B28" s="248" t="s">
        <v>98</v>
      </c>
      <c r="D28" s="247" t="s">
        <v>55</v>
      </c>
      <c r="E28" s="248" t="s">
        <v>98</v>
      </c>
    </row>
    <row r="29" spans="1:21" ht="15" x14ac:dyDescent="0.25">
      <c r="A29" s="250"/>
      <c r="B29" s="251" t="s">
        <v>67</v>
      </c>
      <c r="D29" s="250"/>
      <c r="E29" s="251" t="s">
        <v>67</v>
      </c>
    </row>
    <row r="30" spans="1:21" ht="15" x14ac:dyDescent="0.25">
      <c r="A30" s="252"/>
      <c r="B30" s="253" t="s">
        <v>74</v>
      </c>
      <c r="D30" s="252"/>
      <c r="E30" s="253" t="s">
        <v>74</v>
      </c>
    </row>
    <row r="31" spans="1:21" ht="15" x14ac:dyDescent="0.25">
      <c r="A31" s="247" t="s">
        <v>157</v>
      </c>
      <c r="B31" s="248" t="s">
        <v>98</v>
      </c>
      <c r="D31" s="247" t="s">
        <v>56</v>
      </c>
      <c r="E31" s="248" t="s">
        <v>98</v>
      </c>
      <c r="G31" s="259" t="s">
        <v>261</v>
      </c>
      <c r="H31" s="259"/>
      <c r="I31" s="259"/>
      <c r="J31" s="259" t="s">
        <v>156</v>
      </c>
      <c r="K31" s="259"/>
      <c r="L31" s="259"/>
      <c r="M31" s="259" t="s">
        <v>157</v>
      </c>
      <c r="N31" s="259"/>
      <c r="O31" s="259"/>
      <c r="P31" s="259" t="s">
        <v>158</v>
      </c>
      <c r="Q31" s="259"/>
      <c r="R31" s="259"/>
      <c r="S31" s="259" t="s">
        <v>159</v>
      </c>
      <c r="T31" s="259"/>
      <c r="U31" s="259"/>
    </row>
    <row r="32" spans="1:21" ht="15" x14ac:dyDescent="0.25">
      <c r="A32" s="250"/>
      <c r="B32" s="251" t="s">
        <v>67</v>
      </c>
      <c r="D32" s="250"/>
      <c r="E32" s="251" t="s">
        <v>67</v>
      </c>
      <c r="G32" s="2" t="s">
        <v>98</v>
      </c>
      <c r="H32" s="2" t="s">
        <v>67</v>
      </c>
      <c r="I32" s="2" t="s">
        <v>74</v>
      </c>
      <c r="J32" s="2" t="s">
        <v>98</v>
      </c>
      <c r="K32" s="2" t="s">
        <v>67</v>
      </c>
      <c r="L32" s="2" t="s">
        <v>74</v>
      </c>
      <c r="M32" s="2" t="s">
        <v>98</v>
      </c>
      <c r="N32" s="2" t="s">
        <v>67</v>
      </c>
      <c r="O32" s="2" t="s">
        <v>74</v>
      </c>
      <c r="P32" s="2" t="s">
        <v>98</v>
      </c>
      <c r="Q32" s="2" t="s">
        <v>67</v>
      </c>
      <c r="R32" s="2" t="s">
        <v>74</v>
      </c>
      <c r="S32" s="2" t="s">
        <v>98</v>
      </c>
      <c r="T32" s="2" t="s">
        <v>67</v>
      </c>
      <c r="U32" s="2" t="s">
        <v>74</v>
      </c>
    </row>
    <row r="33" spans="1:5" ht="15" x14ac:dyDescent="0.25">
      <c r="A33" s="252"/>
      <c r="B33" s="253" t="s">
        <v>74</v>
      </c>
      <c r="D33" s="250"/>
      <c r="E33" s="253" t="s">
        <v>74</v>
      </c>
    </row>
    <row r="34" spans="1:5" ht="15" x14ac:dyDescent="0.25">
      <c r="A34" s="247" t="s">
        <v>158</v>
      </c>
      <c r="B34" s="248" t="s">
        <v>98</v>
      </c>
      <c r="D34" s="247" t="s">
        <v>57</v>
      </c>
      <c r="E34" s="248" t="s">
        <v>98</v>
      </c>
    </row>
    <row r="35" spans="1:5" ht="15" x14ac:dyDescent="0.25">
      <c r="A35" s="250"/>
      <c r="B35" s="251" t="s">
        <v>67</v>
      </c>
      <c r="D35" s="250"/>
      <c r="E35" s="251" t="s">
        <v>67</v>
      </c>
    </row>
    <row r="36" spans="1:5" ht="15" x14ac:dyDescent="0.25">
      <c r="A36" s="252"/>
      <c r="B36" s="253" t="s">
        <v>74</v>
      </c>
      <c r="D36" s="250"/>
      <c r="E36" s="253" t="s">
        <v>74</v>
      </c>
    </row>
    <row r="37" spans="1:5" ht="15" x14ac:dyDescent="0.25">
      <c r="A37" s="247" t="s">
        <v>57</v>
      </c>
      <c r="B37" s="248" t="s">
        <v>98</v>
      </c>
      <c r="D37" s="247" t="s">
        <v>58</v>
      </c>
      <c r="E37" s="248" t="s">
        <v>98</v>
      </c>
    </row>
    <row r="38" spans="1:5" ht="15" x14ac:dyDescent="0.25">
      <c r="A38" s="250"/>
      <c r="B38" s="251" t="s">
        <v>67</v>
      </c>
      <c r="D38" s="250"/>
      <c r="E38" s="251" t="s">
        <v>67</v>
      </c>
    </row>
    <row r="39" spans="1:5" ht="15" x14ac:dyDescent="0.25">
      <c r="A39" s="250"/>
      <c r="B39" s="253" t="s">
        <v>74</v>
      </c>
      <c r="D39" s="252"/>
      <c r="E39" s="253" t="s">
        <v>74</v>
      </c>
    </row>
    <row r="40" spans="1:5" ht="15" x14ac:dyDescent="0.25">
      <c r="A40" s="247" t="s">
        <v>159</v>
      </c>
      <c r="B40" s="248" t="s">
        <v>98</v>
      </c>
    </row>
    <row r="41" spans="1:5" ht="15" x14ac:dyDescent="0.25">
      <c r="A41" s="250"/>
      <c r="B41" s="251" t="s">
        <v>67</v>
      </c>
    </row>
    <row r="42" spans="1:5" ht="15" x14ac:dyDescent="0.25">
      <c r="A42" s="250"/>
      <c r="B42" s="253" t="s">
        <v>74</v>
      </c>
    </row>
    <row r="43" spans="1:5" ht="15" x14ac:dyDescent="0.25">
      <c r="A43" s="247" t="s">
        <v>55</v>
      </c>
      <c r="B43" s="248" t="s">
        <v>98</v>
      </c>
    </row>
    <row r="44" spans="1:5" ht="15" x14ac:dyDescent="0.25">
      <c r="A44" s="250"/>
      <c r="B44" s="251" t="s">
        <v>67</v>
      </c>
    </row>
    <row r="45" spans="1:5" ht="15" x14ac:dyDescent="0.25">
      <c r="A45" s="250"/>
      <c r="B45" s="253" t="s">
        <v>74</v>
      </c>
    </row>
    <row r="46" spans="1:5" ht="15" x14ac:dyDescent="0.25">
      <c r="A46" s="247" t="s">
        <v>56</v>
      </c>
      <c r="B46" s="248" t="s">
        <v>98</v>
      </c>
    </row>
    <row r="47" spans="1:5" ht="15" x14ac:dyDescent="0.25">
      <c r="A47" s="250"/>
      <c r="B47" s="251" t="s">
        <v>67</v>
      </c>
    </row>
    <row r="48" spans="1:5" ht="15" x14ac:dyDescent="0.25">
      <c r="A48" s="250"/>
      <c r="B48" s="253" t="s">
        <v>74</v>
      </c>
    </row>
  </sheetData>
  <sheetProtection selectLockedCells="1" selectUnlockedCells="1"/>
  <mergeCells count="26">
    <mergeCell ref="A43:A45"/>
    <mergeCell ref="A46:A48"/>
    <mergeCell ref="S31:U31"/>
    <mergeCell ref="A34:A36"/>
    <mergeCell ref="D34:D36"/>
    <mergeCell ref="A37:A39"/>
    <mergeCell ref="D37:D39"/>
    <mergeCell ref="A40:A42"/>
    <mergeCell ref="A31:A33"/>
    <mergeCell ref="D31:D33"/>
    <mergeCell ref="G31:I31"/>
    <mergeCell ref="J31:L31"/>
    <mergeCell ref="M31:O31"/>
    <mergeCell ref="P31:R31"/>
    <mergeCell ref="A20:A21"/>
    <mergeCell ref="A22:A23"/>
    <mergeCell ref="A25:A27"/>
    <mergeCell ref="D25:D27"/>
    <mergeCell ref="A28:A30"/>
    <mergeCell ref="D28:D30"/>
    <mergeCell ref="A1:A3"/>
    <mergeCell ref="A4:A6"/>
    <mergeCell ref="A7:A9"/>
    <mergeCell ref="A10:A12"/>
    <mergeCell ref="A13:A15"/>
    <mergeCell ref="A18:A19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53" orientation="landscape" r:id="rId1"/>
  <headerFooter scaleWithDoc="0" alignWithMargins="0">
    <oddHeader>&amp;L&amp;G&amp;RTurismo en Cifras (acumulado abril 2010)</oddHeader>
    <oddFooter>&amp;CTurismo de Tenerife&amp;R&amp;P</oddFooter>
  </headerFooter>
  <legacyDrawing r:id="rId2"/>
  <legacyDrawingHF r:id="rId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3">
    <tabColor theme="9" tint="-0.249977111117893"/>
    <pageSetUpPr fitToPage="1"/>
  </sheetPr>
  <dimension ref="A1:B9"/>
  <sheetViews>
    <sheetView zoomScaleNormal="100" workbookViewId="0">
      <selection sqref="A1:A3"/>
    </sheetView>
  </sheetViews>
  <sheetFormatPr baseColWidth="10" defaultRowHeight="12.75" x14ac:dyDescent="0.25"/>
  <cols>
    <col min="1" max="1" width="17.28515625" style="2" customWidth="1"/>
    <col min="2" max="8" width="11.42578125" style="2"/>
    <col min="9" max="9" width="27.140625" style="2" bestFit="1" customWidth="1"/>
    <col min="10" max="256" width="11.42578125" style="2"/>
    <col min="257" max="257" width="12.28515625" style="2" customWidth="1"/>
    <col min="258" max="264" width="11.42578125" style="2"/>
    <col min="265" max="265" width="27.140625" style="2" bestFit="1" customWidth="1"/>
    <col min="266" max="512" width="11.42578125" style="2"/>
    <col min="513" max="513" width="12.28515625" style="2" customWidth="1"/>
    <col min="514" max="520" width="11.42578125" style="2"/>
    <col min="521" max="521" width="27.140625" style="2" bestFit="1" customWidth="1"/>
    <col min="522" max="768" width="11.42578125" style="2"/>
    <col min="769" max="769" width="12.28515625" style="2" customWidth="1"/>
    <col min="770" max="776" width="11.42578125" style="2"/>
    <col min="777" max="777" width="27.140625" style="2" bestFit="1" customWidth="1"/>
    <col min="778" max="1024" width="11.42578125" style="2"/>
    <col min="1025" max="1025" width="12.28515625" style="2" customWidth="1"/>
    <col min="1026" max="1032" width="11.42578125" style="2"/>
    <col min="1033" max="1033" width="27.140625" style="2" bestFit="1" customWidth="1"/>
    <col min="1034" max="1280" width="11.42578125" style="2"/>
    <col min="1281" max="1281" width="12.28515625" style="2" customWidth="1"/>
    <col min="1282" max="1288" width="11.42578125" style="2"/>
    <col min="1289" max="1289" width="27.140625" style="2" bestFit="1" customWidth="1"/>
    <col min="1290" max="1536" width="11.42578125" style="2"/>
    <col min="1537" max="1537" width="12.28515625" style="2" customWidth="1"/>
    <col min="1538" max="1544" width="11.42578125" style="2"/>
    <col min="1545" max="1545" width="27.140625" style="2" bestFit="1" customWidth="1"/>
    <col min="1546" max="1792" width="11.42578125" style="2"/>
    <col min="1793" max="1793" width="12.28515625" style="2" customWidth="1"/>
    <col min="1794" max="1800" width="11.42578125" style="2"/>
    <col min="1801" max="1801" width="27.140625" style="2" bestFit="1" customWidth="1"/>
    <col min="1802" max="2048" width="11.42578125" style="2"/>
    <col min="2049" max="2049" width="12.28515625" style="2" customWidth="1"/>
    <col min="2050" max="2056" width="11.42578125" style="2"/>
    <col min="2057" max="2057" width="27.140625" style="2" bestFit="1" customWidth="1"/>
    <col min="2058" max="2304" width="11.42578125" style="2"/>
    <col min="2305" max="2305" width="12.28515625" style="2" customWidth="1"/>
    <col min="2306" max="2312" width="11.42578125" style="2"/>
    <col min="2313" max="2313" width="27.140625" style="2" bestFit="1" customWidth="1"/>
    <col min="2314" max="2560" width="11.42578125" style="2"/>
    <col min="2561" max="2561" width="12.28515625" style="2" customWidth="1"/>
    <col min="2562" max="2568" width="11.42578125" style="2"/>
    <col min="2569" max="2569" width="27.140625" style="2" bestFit="1" customWidth="1"/>
    <col min="2570" max="2816" width="11.42578125" style="2"/>
    <col min="2817" max="2817" width="12.28515625" style="2" customWidth="1"/>
    <col min="2818" max="2824" width="11.42578125" style="2"/>
    <col min="2825" max="2825" width="27.140625" style="2" bestFit="1" customWidth="1"/>
    <col min="2826" max="3072" width="11.42578125" style="2"/>
    <col min="3073" max="3073" width="12.28515625" style="2" customWidth="1"/>
    <col min="3074" max="3080" width="11.42578125" style="2"/>
    <col min="3081" max="3081" width="27.140625" style="2" bestFit="1" customWidth="1"/>
    <col min="3082" max="3328" width="11.42578125" style="2"/>
    <col min="3329" max="3329" width="12.28515625" style="2" customWidth="1"/>
    <col min="3330" max="3336" width="11.42578125" style="2"/>
    <col min="3337" max="3337" width="27.140625" style="2" bestFit="1" customWidth="1"/>
    <col min="3338" max="3584" width="11.42578125" style="2"/>
    <col min="3585" max="3585" width="12.28515625" style="2" customWidth="1"/>
    <col min="3586" max="3592" width="11.42578125" style="2"/>
    <col min="3593" max="3593" width="27.140625" style="2" bestFit="1" customWidth="1"/>
    <col min="3594" max="3840" width="11.42578125" style="2"/>
    <col min="3841" max="3841" width="12.28515625" style="2" customWidth="1"/>
    <col min="3842" max="3848" width="11.42578125" style="2"/>
    <col min="3849" max="3849" width="27.140625" style="2" bestFit="1" customWidth="1"/>
    <col min="3850" max="4096" width="11.42578125" style="2"/>
    <col min="4097" max="4097" width="12.28515625" style="2" customWidth="1"/>
    <col min="4098" max="4104" width="11.42578125" style="2"/>
    <col min="4105" max="4105" width="27.140625" style="2" bestFit="1" customWidth="1"/>
    <col min="4106" max="4352" width="11.42578125" style="2"/>
    <col min="4353" max="4353" width="12.28515625" style="2" customWidth="1"/>
    <col min="4354" max="4360" width="11.42578125" style="2"/>
    <col min="4361" max="4361" width="27.140625" style="2" bestFit="1" customWidth="1"/>
    <col min="4362" max="4608" width="11.42578125" style="2"/>
    <col min="4609" max="4609" width="12.28515625" style="2" customWidth="1"/>
    <col min="4610" max="4616" width="11.42578125" style="2"/>
    <col min="4617" max="4617" width="27.140625" style="2" bestFit="1" customWidth="1"/>
    <col min="4618" max="4864" width="11.42578125" style="2"/>
    <col min="4865" max="4865" width="12.28515625" style="2" customWidth="1"/>
    <col min="4866" max="4872" width="11.42578125" style="2"/>
    <col min="4873" max="4873" width="27.140625" style="2" bestFit="1" customWidth="1"/>
    <col min="4874" max="5120" width="11.42578125" style="2"/>
    <col min="5121" max="5121" width="12.28515625" style="2" customWidth="1"/>
    <col min="5122" max="5128" width="11.42578125" style="2"/>
    <col min="5129" max="5129" width="27.140625" style="2" bestFit="1" customWidth="1"/>
    <col min="5130" max="5376" width="11.42578125" style="2"/>
    <col min="5377" max="5377" width="12.28515625" style="2" customWidth="1"/>
    <col min="5378" max="5384" width="11.42578125" style="2"/>
    <col min="5385" max="5385" width="27.140625" style="2" bestFit="1" customWidth="1"/>
    <col min="5386" max="5632" width="11.42578125" style="2"/>
    <col min="5633" max="5633" width="12.28515625" style="2" customWidth="1"/>
    <col min="5634" max="5640" width="11.42578125" style="2"/>
    <col min="5641" max="5641" width="27.140625" style="2" bestFit="1" customWidth="1"/>
    <col min="5642" max="5888" width="11.42578125" style="2"/>
    <col min="5889" max="5889" width="12.28515625" style="2" customWidth="1"/>
    <col min="5890" max="5896" width="11.42578125" style="2"/>
    <col min="5897" max="5897" width="27.140625" style="2" bestFit="1" customWidth="1"/>
    <col min="5898" max="6144" width="11.42578125" style="2"/>
    <col min="6145" max="6145" width="12.28515625" style="2" customWidth="1"/>
    <col min="6146" max="6152" width="11.42578125" style="2"/>
    <col min="6153" max="6153" width="27.140625" style="2" bestFit="1" customWidth="1"/>
    <col min="6154" max="6400" width="11.42578125" style="2"/>
    <col min="6401" max="6401" width="12.28515625" style="2" customWidth="1"/>
    <col min="6402" max="6408" width="11.42578125" style="2"/>
    <col min="6409" max="6409" width="27.140625" style="2" bestFit="1" customWidth="1"/>
    <col min="6410" max="6656" width="11.42578125" style="2"/>
    <col min="6657" max="6657" width="12.28515625" style="2" customWidth="1"/>
    <col min="6658" max="6664" width="11.42578125" style="2"/>
    <col min="6665" max="6665" width="27.140625" style="2" bestFit="1" customWidth="1"/>
    <col min="6666" max="6912" width="11.42578125" style="2"/>
    <col min="6913" max="6913" width="12.28515625" style="2" customWidth="1"/>
    <col min="6914" max="6920" width="11.42578125" style="2"/>
    <col min="6921" max="6921" width="27.140625" style="2" bestFit="1" customWidth="1"/>
    <col min="6922" max="7168" width="11.42578125" style="2"/>
    <col min="7169" max="7169" width="12.28515625" style="2" customWidth="1"/>
    <col min="7170" max="7176" width="11.42578125" style="2"/>
    <col min="7177" max="7177" width="27.140625" style="2" bestFit="1" customWidth="1"/>
    <col min="7178" max="7424" width="11.42578125" style="2"/>
    <col min="7425" max="7425" width="12.28515625" style="2" customWidth="1"/>
    <col min="7426" max="7432" width="11.42578125" style="2"/>
    <col min="7433" max="7433" width="27.140625" style="2" bestFit="1" customWidth="1"/>
    <col min="7434" max="7680" width="11.42578125" style="2"/>
    <col min="7681" max="7681" width="12.28515625" style="2" customWidth="1"/>
    <col min="7682" max="7688" width="11.42578125" style="2"/>
    <col min="7689" max="7689" width="27.140625" style="2" bestFit="1" customWidth="1"/>
    <col min="7690" max="7936" width="11.42578125" style="2"/>
    <col min="7937" max="7937" width="12.28515625" style="2" customWidth="1"/>
    <col min="7938" max="7944" width="11.42578125" style="2"/>
    <col min="7945" max="7945" width="27.140625" style="2" bestFit="1" customWidth="1"/>
    <col min="7946" max="8192" width="11.42578125" style="2"/>
    <col min="8193" max="8193" width="12.28515625" style="2" customWidth="1"/>
    <col min="8194" max="8200" width="11.42578125" style="2"/>
    <col min="8201" max="8201" width="27.140625" style="2" bestFit="1" customWidth="1"/>
    <col min="8202" max="8448" width="11.42578125" style="2"/>
    <col min="8449" max="8449" width="12.28515625" style="2" customWidth="1"/>
    <col min="8450" max="8456" width="11.42578125" style="2"/>
    <col min="8457" max="8457" width="27.140625" style="2" bestFit="1" customWidth="1"/>
    <col min="8458" max="8704" width="11.42578125" style="2"/>
    <col min="8705" max="8705" width="12.28515625" style="2" customWidth="1"/>
    <col min="8706" max="8712" width="11.42578125" style="2"/>
    <col min="8713" max="8713" width="27.140625" style="2" bestFit="1" customWidth="1"/>
    <col min="8714" max="8960" width="11.42578125" style="2"/>
    <col min="8961" max="8961" width="12.28515625" style="2" customWidth="1"/>
    <col min="8962" max="8968" width="11.42578125" style="2"/>
    <col min="8969" max="8969" width="27.140625" style="2" bestFit="1" customWidth="1"/>
    <col min="8970" max="9216" width="11.42578125" style="2"/>
    <col min="9217" max="9217" width="12.28515625" style="2" customWidth="1"/>
    <col min="9218" max="9224" width="11.42578125" style="2"/>
    <col min="9225" max="9225" width="27.140625" style="2" bestFit="1" customWidth="1"/>
    <col min="9226" max="9472" width="11.42578125" style="2"/>
    <col min="9473" max="9473" width="12.28515625" style="2" customWidth="1"/>
    <col min="9474" max="9480" width="11.42578125" style="2"/>
    <col min="9481" max="9481" width="27.140625" style="2" bestFit="1" customWidth="1"/>
    <col min="9482" max="9728" width="11.42578125" style="2"/>
    <col min="9729" max="9729" width="12.28515625" style="2" customWidth="1"/>
    <col min="9730" max="9736" width="11.42578125" style="2"/>
    <col min="9737" max="9737" width="27.140625" style="2" bestFit="1" customWidth="1"/>
    <col min="9738" max="9984" width="11.42578125" style="2"/>
    <col min="9985" max="9985" width="12.28515625" style="2" customWidth="1"/>
    <col min="9986" max="9992" width="11.42578125" style="2"/>
    <col min="9993" max="9993" width="27.140625" style="2" bestFit="1" customWidth="1"/>
    <col min="9994" max="10240" width="11.42578125" style="2"/>
    <col min="10241" max="10241" width="12.28515625" style="2" customWidth="1"/>
    <col min="10242" max="10248" width="11.42578125" style="2"/>
    <col min="10249" max="10249" width="27.140625" style="2" bestFit="1" customWidth="1"/>
    <col min="10250" max="10496" width="11.42578125" style="2"/>
    <col min="10497" max="10497" width="12.28515625" style="2" customWidth="1"/>
    <col min="10498" max="10504" width="11.42578125" style="2"/>
    <col min="10505" max="10505" width="27.140625" style="2" bestFit="1" customWidth="1"/>
    <col min="10506" max="10752" width="11.42578125" style="2"/>
    <col min="10753" max="10753" width="12.28515625" style="2" customWidth="1"/>
    <col min="10754" max="10760" width="11.42578125" style="2"/>
    <col min="10761" max="10761" width="27.140625" style="2" bestFit="1" customWidth="1"/>
    <col min="10762" max="11008" width="11.42578125" style="2"/>
    <col min="11009" max="11009" width="12.28515625" style="2" customWidth="1"/>
    <col min="11010" max="11016" width="11.42578125" style="2"/>
    <col min="11017" max="11017" width="27.140625" style="2" bestFit="1" customWidth="1"/>
    <col min="11018" max="11264" width="11.42578125" style="2"/>
    <col min="11265" max="11265" width="12.28515625" style="2" customWidth="1"/>
    <col min="11266" max="11272" width="11.42578125" style="2"/>
    <col min="11273" max="11273" width="27.140625" style="2" bestFit="1" customWidth="1"/>
    <col min="11274" max="11520" width="11.42578125" style="2"/>
    <col min="11521" max="11521" width="12.28515625" style="2" customWidth="1"/>
    <col min="11522" max="11528" width="11.42578125" style="2"/>
    <col min="11529" max="11529" width="27.140625" style="2" bestFit="1" customWidth="1"/>
    <col min="11530" max="11776" width="11.42578125" style="2"/>
    <col min="11777" max="11777" width="12.28515625" style="2" customWidth="1"/>
    <col min="11778" max="11784" width="11.42578125" style="2"/>
    <col min="11785" max="11785" width="27.140625" style="2" bestFit="1" customWidth="1"/>
    <col min="11786" max="12032" width="11.42578125" style="2"/>
    <col min="12033" max="12033" width="12.28515625" style="2" customWidth="1"/>
    <col min="12034" max="12040" width="11.42578125" style="2"/>
    <col min="12041" max="12041" width="27.140625" style="2" bestFit="1" customWidth="1"/>
    <col min="12042" max="12288" width="11.42578125" style="2"/>
    <col min="12289" max="12289" width="12.28515625" style="2" customWidth="1"/>
    <col min="12290" max="12296" width="11.42578125" style="2"/>
    <col min="12297" max="12297" width="27.140625" style="2" bestFit="1" customWidth="1"/>
    <col min="12298" max="12544" width="11.42578125" style="2"/>
    <col min="12545" max="12545" width="12.28515625" style="2" customWidth="1"/>
    <col min="12546" max="12552" width="11.42578125" style="2"/>
    <col min="12553" max="12553" width="27.140625" style="2" bestFit="1" customWidth="1"/>
    <col min="12554" max="12800" width="11.42578125" style="2"/>
    <col min="12801" max="12801" width="12.28515625" style="2" customWidth="1"/>
    <col min="12802" max="12808" width="11.42578125" style="2"/>
    <col min="12809" max="12809" width="27.140625" style="2" bestFit="1" customWidth="1"/>
    <col min="12810" max="13056" width="11.42578125" style="2"/>
    <col min="13057" max="13057" width="12.28515625" style="2" customWidth="1"/>
    <col min="13058" max="13064" width="11.42578125" style="2"/>
    <col min="13065" max="13065" width="27.140625" style="2" bestFit="1" customWidth="1"/>
    <col min="13066" max="13312" width="11.42578125" style="2"/>
    <col min="13313" max="13313" width="12.28515625" style="2" customWidth="1"/>
    <col min="13314" max="13320" width="11.42578125" style="2"/>
    <col min="13321" max="13321" width="27.140625" style="2" bestFit="1" customWidth="1"/>
    <col min="13322" max="13568" width="11.42578125" style="2"/>
    <col min="13569" max="13569" width="12.28515625" style="2" customWidth="1"/>
    <col min="13570" max="13576" width="11.42578125" style="2"/>
    <col min="13577" max="13577" width="27.140625" style="2" bestFit="1" customWidth="1"/>
    <col min="13578" max="13824" width="11.42578125" style="2"/>
    <col min="13825" max="13825" width="12.28515625" style="2" customWidth="1"/>
    <col min="13826" max="13832" width="11.42578125" style="2"/>
    <col min="13833" max="13833" width="27.140625" style="2" bestFit="1" customWidth="1"/>
    <col min="13834" max="14080" width="11.42578125" style="2"/>
    <col min="14081" max="14081" width="12.28515625" style="2" customWidth="1"/>
    <col min="14082" max="14088" width="11.42578125" style="2"/>
    <col min="14089" max="14089" width="27.140625" style="2" bestFit="1" customWidth="1"/>
    <col min="14090" max="14336" width="11.42578125" style="2"/>
    <col min="14337" max="14337" width="12.28515625" style="2" customWidth="1"/>
    <col min="14338" max="14344" width="11.42578125" style="2"/>
    <col min="14345" max="14345" width="27.140625" style="2" bestFit="1" customWidth="1"/>
    <col min="14346" max="14592" width="11.42578125" style="2"/>
    <col min="14593" max="14593" width="12.28515625" style="2" customWidth="1"/>
    <col min="14594" max="14600" width="11.42578125" style="2"/>
    <col min="14601" max="14601" width="27.140625" style="2" bestFit="1" customWidth="1"/>
    <col min="14602" max="14848" width="11.42578125" style="2"/>
    <col min="14849" max="14849" width="12.28515625" style="2" customWidth="1"/>
    <col min="14850" max="14856" width="11.42578125" style="2"/>
    <col min="14857" max="14857" width="27.140625" style="2" bestFit="1" customWidth="1"/>
    <col min="14858" max="15104" width="11.42578125" style="2"/>
    <col min="15105" max="15105" width="12.28515625" style="2" customWidth="1"/>
    <col min="15106" max="15112" width="11.42578125" style="2"/>
    <col min="15113" max="15113" width="27.140625" style="2" bestFit="1" customWidth="1"/>
    <col min="15114" max="15360" width="11.42578125" style="2"/>
    <col min="15361" max="15361" width="12.28515625" style="2" customWidth="1"/>
    <col min="15362" max="15368" width="11.42578125" style="2"/>
    <col min="15369" max="15369" width="27.140625" style="2" bestFit="1" customWidth="1"/>
    <col min="15370" max="15616" width="11.42578125" style="2"/>
    <col min="15617" max="15617" width="12.28515625" style="2" customWidth="1"/>
    <col min="15618" max="15624" width="11.42578125" style="2"/>
    <col min="15625" max="15625" width="27.140625" style="2" bestFit="1" customWidth="1"/>
    <col min="15626" max="15872" width="11.42578125" style="2"/>
    <col min="15873" max="15873" width="12.28515625" style="2" customWidth="1"/>
    <col min="15874" max="15880" width="11.42578125" style="2"/>
    <col min="15881" max="15881" width="27.140625" style="2" bestFit="1" customWidth="1"/>
    <col min="15882" max="16128" width="11.42578125" style="2"/>
    <col min="16129" max="16129" width="12.28515625" style="2" customWidth="1"/>
    <col min="16130" max="16136" width="11.42578125" style="2"/>
    <col min="16137" max="16137" width="27.140625" style="2" bestFit="1" customWidth="1"/>
    <col min="16138" max="16384" width="11.42578125" style="2"/>
  </cols>
  <sheetData>
    <row r="1" spans="1:2" x14ac:dyDescent="0.25">
      <c r="B1" s="2" t="s">
        <v>276</v>
      </c>
    </row>
    <row r="2" spans="1:2" x14ac:dyDescent="0.25">
      <c r="A2" s="165" t="s">
        <v>277</v>
      </c>
      <c r="B2" s="2">
        <v>1</v>
      </c>
    </row>
    <row r="3" spans="1:2" x14ac:dyDescent="0.25">
      <c r="A3" s="165" t="s">
        <v>278</v>
      </c>
    </row>
    <row r="4" spans="1:2" x14ac:dyDescent="0.25">
      <c r="A4" s="43" t="s">
        <v>279</v>
      </c>
      <c r="B4" s="43" t="s">
        <v>280</v>
      </c>
    </row>
    <row r="5" spans="1:2" x14ac:dyDescent="0.25">
      <c r="A5" s="43" t="s">
        <v>281</v>
      </c>
      <c r="B5" s="43" t="s">
        <v>282</v>
      </c>
    </row>
    <row r="7" spans="1:2" ht="25.5" x14ac:dyDescent="0.25">
      <c r="A7" s="152" t="s">
        <v>283</v>
      </c>
      <c r="B7" s="260" t="s">
        <v>277</v>
      </c>
    </row>
    <row r="9" spans="1:2" x14ac:dyDescent="0.25">
      <c r="A9" s="2" t="s">
        <v>284</v>
      </c>
      <c r="B9" s="2">
        <v>2014</v>
      </c>
    </row>
  </sheetData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8.5703125" style="43" customWidth="1"/>
    <col min="2" max="8" width="11.42578125" style="43"/>
    <col min="9" max="9" width="12.85546875" style="43" customWidth="1"/>
    <col min="10" max="33" width="11.42578125" style="43"/>
    <col min="34" max="34" width="13.85546875" style="43" customWidth="1"/>
    <col min="35" max="264" width="11.42578125" style="43"/>
    <col min="265" max="265" width="12.85546875" style="43" customWidth="1"/>
    <col min="266" max="289" width="11.42578125" style="43"/>
    <col min="290" max="290" width="13.85546875" style="43" customWidth="1"/>
    <col min="291" max="520" width="11.42578125" style="43"/>
    <col min="521" max="521" width="12.85546875" style="43" customWidth="1"/>
    <col min="522" max="545" width="11.42578125" style="43"/>
    <col min="546" max="546" width="13.85546875" style="43" customWidth="1"/>
    <col min="547" max="776" width="11.42578125" style="43"/>
    <col min="777" max="777" width="12.85546875" style="43" customWidth="1"/>
    <col min="778" max="801" width="11.42578125" style="43"/>
    <col min="802" max="802" width="13.85546875" style="43" customWidth="1"/>
    <col min="803" max="1032" width="11.42578125" style="43"/>
    <col min="1033" max="1033" width="12.85546875" style="43" customWidth="1"/>
    <col min="1034" max="1057" width="11.42578125" style="43"/>
    <col min="1058" max="1058" width="13.85546875" style="43" customWidth="1"/>
    <col min="1059" max="1288" width="11.42578125" style="43"/>
    <col min="1289" max="1289" width="12.85546875" style="43" customWidth="1"/>
    <col min="1290" max="1313" width="11.42578125" style="43"/>
    <col min="1314" max="1314" width="13.85546875" style="43" customWidth="1"/>
    <col min="1315" max="1544" width="11.42578125" style="43"/>
    <col min="1545" max="1545" width="12.85546875" style="43" customWidth="1"/>
    <col min="1546" max="1569" width="11.42578125" style="43"/>
    <col min="1570" max="1570" width="13.85546875" style="43" customWidth="1"/>
    <col min="1571" max="1800" width="11.42578125" style="43"/>
    <col min="1801" max="1801" width="12.85546875" style="43" customWidth="1"/>
    <col min="1802" max="1825" width="11.42578125" style="43"/>
    <col min="1826" max="1826" width="13.85546875" style="43" customWidth="1"/>
    <col min="1827" max="2056" width="11.42578125" style="43"/>
    <col min="2057" max="2057" width="12.85546875" style="43" customWidth="1"/>
    <col min="2058" max="2081" width="11.42578125" style="43"/>
    <col min="2082" max="2082" width="13.85546875" style="43" customWidth="1"/>
    <col min="2083" max="2312" width="11.42578125" style="43"/>
    <col min="2313" max="2313" width="12.85546875" style="43" customWidth="1"/>
    <col min="2314" max="2337" width="11.42578125" style="43"/>
    <col min="2338" max="2338" width="13.85546875" style="43" customWidth="1"/>
    <col min="2339" max="2568" width="11.42578125" style="43"/>
    <col min="2569" max="2569" width="12.85546875" style="43" customWidth="1"/>
    <col min="2570" max="2593" width="11.42578125" style="43"/>
    <col min="2594" max="2594" width="13.85546875" style="43" customWidth="1"/>
    <col min="2595" max="2824" width="11.42578125" style="43"/>
    <col min="2825" max="2825" width="12.85546875" style="43" customWidth="1"/>
    <col min="2826" max="2849" width="11.42578125" style="43"/>
    <col min="2850" max="2850" width="13.85546875" style="43" customWidth="1"/>
    <col min="2851" max="3080" width="11.42578125" style="43"/>
    <col min="3081" max="3081" width="12.85546875" style="43" customWidth="1"/>
    <col min="3082" max="3105" width="11.42578125" style="43"/>
    <col min="3106" max="3106" width="13.85546875" style="43" customWidth="1"/>
    <col min="3107" max="3336" width="11.42578125" style="43"/>
    <col min="3337" max="3337" width="12.85546875" style="43" customWidth="1"/>
    <col min="3338" max="3361" width="11.42578125" style="43"/>
    <col min="3362" max="3362" width="13.85546875" style="43" customWidth="1"/>
    <col min="3363" max="3592" width="11.42578125" style="43"/>
    <col min="3593" max="3593" width="12.85546875" style="43" customWidth="1"/>
    <col min="3594" max="3617" width="11.42578125" style="43"/>
    <col min="3618" max="3618" width="13.85546875" style="43" customWidth="1"/>
    <col min="3619" max="3848" width="11.42578125" style="43"/>
    <col min="3849" max="3849" width="12.85546875" style="43" customWidth="1"/>
    <col min="3850" max="3873" width="11.42578125" style="43"/>
    <col min="3874" max="3874" width="13.85546875" style="43" customWidth="1"/>
    <col min="3875" max="4104" width="11.42578125" style="43"/>
    <col min="4105" max="4105" width="12.85546875" style="43" customWidth="1"/>
    <col min="4106" max="4129" width="11.42578125" style="43"/>
    <col min="4130" max="4130" width="13.85546875" style="43" customWidth="1"/>
    <col min="4131" max="4360" width="11.42578125" style="43"/>
    <col min="4361" max="4361" width="12.85546875" style="43" customWidth="1"/>
    <col min="4362" max="4385" width="11.42578125" style="43"/>
    <col min="4386" max="4386" width="13.85546875" style="43" customWidth="1"/>
    <col min="4387" max="4616" width="11.42578125" style="43"/>
    <col min="4617" max="4617" width="12.85546875" style="43" customWidth="1"/>
    <col min="4618" max="4641" width="11.42578125" style="43"/>
    <col min="4642" max="4642" width="13.85546875" style="43" customWidth="1"/>
    <col min="4643" max="4872" width="11.42578125" style="43"/>
    <col min="4873" max="4873" width="12.85546875" style="43" customWidth="1"/>
    <col min="4874" max="4897" width="11.42578125" style="43"/>
    <col min="4898" max="4898" width="13.85546875" style="43" customWidth="1"/>
    <col min="4899" max="5128" width="11.42578125" style="43"/>
    <col min="5129" max="5129" width="12.85546875" style="43" customWidth="1"/>
    <col min="5130" max="5153" width="11.42578125" style="43"/>
    <col min="5154" max="5154" width="13.85546875" style="43" customWidth="1"/>
    <col min="5155" max="5384" width="11.42578125" style="43"/>
    <col min="5385" max="5385" width="12.85546875" style="43" customWidth="1"/>
    <col min="5386" max="5409" width="11.42578125" style="43"/>
    <col min="5410" max="5410" width="13.85546875" style="43" customWidth="1"/>
    <col min="5411" max="5640" width="11.42578125" style="43"/>
    <col min="5641" max="5641" width="12.85546875" style="43" customWidth="1"/>
    <col min="5642" max="5665" width="11.42578125" style="43"/>
    <col min="5666" max="5666" width="13.85546875" style="43" customWidth="1"/>
    <col min="5667" max="5896" width="11.42578125" style="43"/>
    <col min="5897" max="5897" width="12.85546875" style="43" customWidth="1"/>
    <col min="5898" max="5921" width="11.42578125" style="43"/>
    <col min="5922" max="5922" width="13.85546875" style="43" customWidth="1"/>
    <col min="5923" max="6152" width="11.42578125" style="43"/>
    <col min="6153" max="6153" width="12.85546875" style="43" customWidth="1"/>
    <col min="6154" max="6177" width="11.42578125" style="43"/>
    <col min="6178" max="6178" width="13.85546875" style="43" customWidth="1"/>
    <col min="6179" max="6408" width="11.42578125" style="43"/>
    <col min="6409" max="6409" width="12.85546875" style="43" customWidth="1"/>
    <col min="6410" max="6433" width="11.42578125" style="43"/>
    <col min="6434" max="6434" width="13.85546875" style="43" customWidth="1"/>
    <col min="6435" max="6664" width="11.42578125" style="43"/>
    <col min="6665" max="6665" width="12.85546875" style="43" customWidth="1"/>
    <col min="6666" max="6689" width="11.42578125" style="43"/>
    <col min="6690" max="6690" width="13.85546875" style="43" customWidth="1"/>
    <col min="6691" max="6920" width="11.42578125" style="43"/>
    <col min="6921" max="6921" width="12.85546875" style="43" customWidth="1"/>
    <col min="6922" max="6945" width="11.42578125" style="43"/>
    <col min="6946" max="6946" width="13.85546875" style="43" customWidth="1"/>
    <col min="6947" max="7176" width="11.42578125" style="43"/>
    <col min="7177" max="7177" width="12.85546875" style="43" customWidth="1"/>
    <col min="7178" max="7201" width="11.42578125" style="43"/>
    <col min="7202" max="7202" width="13.85546875" style="43" customWidth="1"/>
    <col min="7203" max="7432" width="11.42578125" style="43"/>
    <col min="7433" max="7433" width="12.85546875" style="43" customWidth="1"/>
    <col min="7434" max="7457" width="11.42578125" style="43"/>
    <col min="7458" max="7458" width="13.85546875" style="43" customWidth="1"/>
    <col min="7459" max="7688" width="11.42578125" style="43"/>
    <col min="7689" max="7689" width="12.85546875" style="43" customWidth="1"/>
    <col min="7690" max="7713" width="11.42578125" style="43"/>
    <col min="7714" max="7714" width="13.85546875" style="43" customWidth="1"/>
    <col min="7715" max="7944" width="11.42578125" style="43"/>
    <col min="7945" max="7945" width="12.85546875" style="43" customWidth="1"/>
    <col min="7946" max="7969" width="11.42578125" style="43"/>
    <col min="7970" max="7970" width="13.85546875" style="43" customWidth="1"/>
    <col min="7971" max="8200" width="11.42578125" style="43"/>
    <col min="8201" max="8201" width="12.85546875" style="43" customWidth="1"/>
    <col min="8202" max="8225" width="11.42578125" style="43"/>
    <col min="8226" max="8226" width="13.85546875" style="43" customWidth="1"/>
    <col min="8227" max="8456" width="11.42578125" style="43"/>
    <col min="8457" max="8457" width="12.85546875" style="43" customWidth="1"/>
    <col min="8458" max="8481" width="11.42578125" style="43"/>
    <col min="8482" max="8482" width="13.85546875" style="43" customWidth="1"/>
    <col min="8483" max="8712" width="11.42578125" style="43"/>
    <col min="8713" max="8713" width="12.85546875" style="43" customWidth="1"/>
    <col min="8714" max="8737" width="11.42578125" style="43"/>
    <col min="8738" max="8738" width="13.85546875" style="43" customWidth="1"/>
    <col min="8739" max="8968" width="11.42578125" style="43"/>
    <col min="8969" max="8969" width="12.85546875" style="43" customWidth="1"/>
    <col min="8970" max="8993" width="11.42578125" style="43"/>
    <col min="8994" max="8994" width="13.85546875" style="43" customWidth="1"/>
    <col min="8995" max="9224" width="11.42578125" style="43"/>
    <col min="9225" max="9225" width="12.85546875" style="43" customWidth="1"/>
    <col min="9226" max="9249" width="11.42578125" style="43"/>
    <col min="9250" max="9250" width="13.85546875" style="43" customWidth="1"/>
    <col min="9251" max="9480" width="11.42578125" style="43"/>
    <col min="9481" max="9481" width="12.85546875" style="43" customWidth="1"/>
    <col min="9482" max="9505" width="11.42578125" style="43"/>
    <col min="9506" max="9506" width="13.85546875" style="43" customWidth="1"/>
    <col min="9507" max="9736" width="11.42578125" style="43"/>
    <col min="9737" max="9737" width="12.85546875" style="43" customWidth="1"/>
    <col min="9738" max="9761" width="11.42578125" style="43"/>
    <col min="9762" max="9762" width="13.85546875" style="43" customWidth="1"/>
    <col min="9763" max="9992" width="11.42578125" style="43"/>
    <col min="9993" max="9993" width="12.85546875" style="43" customWidth="1"/>
    <col min="9994" max="10017" width="11.42578125" style="43"/>
    <col min="10018" max="10018" width="13.85546875" style="43" customWidth="1"/>
    <col min="10019" max="10248" width="11.42578125" style="43"/>
    <col min="10249" max="10249" width="12.85546875" style="43" customWidth="1"/>
    <col min="10250" max="10273" width="11.42578125" style="43"/>
    <col min="10274" max="10274" width="13.85546875" style="43" customWidth="1"/>
    <col min="10275" max="10504" width="11.42578125" style="43"/>
    <col min="10505" max="10505" width="12.85546875" style="43" customWidth="1"/>
    <col min="10506" max="10529" width="11.42578125" style="43"/>
    <col min="10530" max="10530" width="13.85546875" style="43" customWidth="1"/>
    <col min="10531" max="10760" width="11.42578125" style="43"/>
    <col min="10761" max="10761" width="12.85546875" style="43" customWidth="1"/>
    <col min="10762" max="10785" width="11.42578125" style="43"/>
    <col min="10786" max="10786" width="13.85546875" style="43" customWidth="1"/>
    <col min="10787" max="11016" width="11.42578125" style="43"/>
    <col min="11017" max="11017" width="12.85546875" style="43" customWidth="1"/>
    <col min="11018" max="11041" width="11.42578125" style="43"/>
    <col min="11042" max="11042" width="13.85546875" style="43" customWidth="1"/>
    <col min="11043" max="11272" width="11.42578125" style="43"/>
    <col min="11273" max="11273" width="12.85546875" style="43" customWidth="1"/>
    <col min="11274" max="11297" width="11.42578125" style="43"/>
    <col min="11298" max="11298" width="13.85546875" style="43" customWidth="1"/>
    <col min="11299" max="11528" width="11.42578125" style="43"/>
    <col min="11529" max="11529" width="12.85546875" style="43" customWidth="1"/>
    <col min="11530" max="11553" width="11.42578125" style="43"/>
    <col min="11554" max="11554" width="13.85546875" style="43" customWidth="1"/>
    <col min="11555" max="11784" width="11.42578125" style="43"/>
    <col min="11785" max="11785" width="12.85546875" style="43" customWidth="1"/>
    <col min="11786" max="11809" width="11.42578125" style="43"/>
    <col min="11810" max="11810" width="13.85546875" style="43" customWidth="1"/>
    <col min="11811" max="12040" width="11.42578125" style="43"/>
    <col min="12041" max="12041" width="12.85546875" style="43" customWidth="1"/>
    <col min="12042" max="12065" width="11.42578125" style="43"/>
    <col min="12066" max="12066" width="13.85546875" style="43" customWidth="1"/>
    <col min="12067" max="12296" width="11.42578125" style="43"/>
    <col min="12297" max="12297" width="12.85546875" style="43" customWidth="1"/>
    <col min="12298" max="12321" width="11.42578125" style="43"/>
    <col min="12322" max="12322" width="13.85546875" style="43" customWidth="1"/>
    <col min="12323" max="12552" width="11.42578125" style="43"/>
    <col min="12553" max="12553" width="12.85546875" style="43" customWidth="1"/>
    <col min="12554" max="12577" width="11.42578125" style="43"/>
    <col min="12578" max="12578" width="13.85546875" style="43" customWidth="1"/>
    <col min="12579" max="12808" width="11.42578125" style="43"/>
    <col min="12809" max="12809" width="12.85546875" style="43" customWidth="1"/>
    <col min="12810" max="12833" width="11.42578125" style="43"/>
    <col min="12834" max="12834" width="13.85546875" style="43" customWidth="1"/>
    <col min="12835" max="13064" width="11.42578125" style="43"/>
    <col min="13065" max="13065" width="12.85546875" style="43" customWidth="1"/>
    <col min="13066" max="13089" width="11.42578125" style="43"/>
    <col min="13090" max="13090" width="13.85546875" style="43" customWidth="1"/>
    <col min="13091" max="13320" width="11.42578125" style="43"/>
    <col min="13321" max="13321" width="12.85546875" style="43" customWidth="1"/>
    <col min="13322" max="13345" width="11.42578125" style="43"/>
    <col min="13346" max="13346" width="13.85546875" style="43" customWidth="1"/>
    <col min="13347" max="13576" width="11.42578125" style="43"/>
    <col min="13577" max="13577" width="12.85546875" style="43" customWidth="1"/>
    <col min="13578" max="13601" width="11.42578125" style="43"/>
    <col min="13602" max="13602" width="13.85546875" style="43" customWidth="1"/>
    <col min="13603" max="13832" width="11.42578125" style="43"/>
    <col min="13833" max="13833" width="12.85546875" style="43" customWidth="1"/>
    <col min="13834" max="13857" width="11.42578125" style="43"/>
    <col min="13858" max="13858" width="13.85546875" style="43" customWidth="1"/>
    <col min="13859" max="14088" width="11.42578125" style="43"/>
    <col min="14089" max="14089" width="12.85546875" style="43" customWidth="1"/>
    <col min="14090" max="14113" width="11.42578125" style="43"/>
    <col min="14114" max="14114" width="13.85546875" style="43" customWidth="1"/>
    <col min="14115" max="14344" width="11.42578125" style="43"/>
    <col min="14345" max="14345" width="12.85546875" style="43" customWidth="1"/>
    <col min="14346" max="14369" width="11.42578125" style="43"/>
    <col min="14370" max="14370" width="13.85546875" style="43" customWidth="1"/>
    <col min="14371" max="14600" width="11.42578125" style="43"/>
    <col min="14601" max="14601" width="12.85546875" style="43" customWidth="1"/>
    <col min="14602" max="14625" width="11.42578125" style="43"/>
    <col min="14626" max="14626" width="13.85546875" style="43" customWidth="1"/>
    <col min="14627" max="14856" width="11.42578125" style="43"/>
    <col min="14857" max="14857" width="12.85546875" style="43" customWidth="1"/>
    <col min="14858" max="14881" width="11.42578125" style="43"/>
    <col min="14882" max="14882" width="13.85546875" style="43" customWidth="1"/>
    <col min="14883" max="15112" width="11.42578125" style="43"/>
    <col min="15113" max="15113" width="12.85546875" style="43" customWidth="1"/>
    <col min="15114" max="15137" width="11.42578125" style="43"/>
    <col min="15138" max="15138" width="13.85546875" style="43" customWidth="1"/>
    <col min="15139" max="15368" width="11.42578125" style="43"/>
    <col min="15369" max="15369" width="12.85546875" style="43" customWidth="1"/>
    <col min="15370" max="15393" width="11.42578125" style="43"/>
    <col min="15394" max="15394" width="13.85546875" style="43" customWidth="1"/>
    <col min="15395" max="15624" width="11.42578125" style="43"/>
    <col min="15625" max="15625" width="12.85546875" style="43" customWidth="1"/>
    <col min="15626" max="15649" width="11.42578125" style="43"/>
    <col min="15650" max="15650" width="13.85546875" style="43" customWidth="1"/>
    <col min="15651" max="15880" width="11.42578125" style="43"/>
    <col min="15881" max="15881" width="12.85546875" style="43" customWidth="1"/>
    <col min="15882" max="15905" width="11.42578125" style="43"/>
    <col min="15906" max="15906" width="13.85546875" style="43" customWidth="1"/>
    <col min="15907" max="16136" width="11.42578125" style="43"/>
    <col min="16137" max="16137" width="12.85546875" style="43" customWidth="1"/>
    <col min="16138" max="16161" width="11.42578125" style="43"/>
    <col min="16162" max="16162" width="13.85546875" style="43" customWidth="1"/>
    <col min="16163" max="16384" width="11.42578125" style="43"/>
  </cols>
  <sheetData>
    <row r="27" spans="2:12" ht="12.75" customHeight="1" x14ac:dyDescent="0.25"/>
    <row r="28" spans="2:12" x14ac:dyDescent="0.25"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</row>
    <row r="29" spans="2:12" ht="24.95" customHeight="1" x14ac:dyDescent="0.25">
      <c r="B29" s="61"/>
      <c r="C29" s="61"/>
      <c r="D29" s="61"/>
      <c r="E29" s="61"/>
      <c r="F29" s="61"/>
      <c r="G29" s="61"/>
      <c r="H29" s="61"/>
      <c r="I29" s="61"/>
      <c r="J29" s="61"/>
      <c r="K29" s="61"/>
    </row>
    <row r="30" spans="2:12" ht="15" customHeight="1" x14ac:dyDescent="0.25"/>
    <row r="31" spans="2:12" ht="30" customHeight="1" x14ac:dyDescent="0.25">
      <c r="I31" s="62" t="s">
        <v>60</v>
      </c>
    </row>
  </sheetData>
  <hyperlinks>
    <hyperlink ref="I31" location="'Alojados por municipio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rgb="FF000099"/>
    <pageSetUpPr autoPageBreaks="0" fitToPage="1"/>
  </sheetPr>
  <dimension ref="B1:P51"/>
  <sheetViews>
    <sheetView showGridLines="0" showRowColHeaders="0" showOutlineSymbols="0" zoomScaleNormal="100" workbookViewId="0">
      <selection activeCell="I33" sqref="I33:N33"/>
    </sheetView>
  </sheetViews>
  <sheetFormatPr baseColWidth="10" defaultRowHeight="12.75" x14ac:dyDescent="0.25"/>
  <cols>
    <col min="1" max="1" width="15.7109375" style="64" customWidth="1"/>
    <col min="2" max="2" width="23.7109375" style="64" customWidth="1"/>
    <col min="3" max="3" width="11.140625" style="64" customWidth="1"/>
    <col min="4" max="4" width="10.7109375" style="64" customWidth="1"/>
    <col min="5" max="5" width="11.140625" style="64" customWidth="1"/>
    <col min="6" max="7" width="10.7109375" style="64" customWidth="1"/>
    <col min="8" max="8" width="11.42578125" style="64"/>
    <col min="9" max="9" width="23.7109375" style="64" customWidth="1"/>
    <col min="10" max="10" width="11.140625" style="64" customWidth="1"/>
    <col min="11" max="11" width="10.7109375" style="64" customWidth="1"/>
    <col min="12" max="12" width="11.140625" style="64" customWidth="1"/>
    <col min="13" max="14" width="10.7109375" style="64" customWidth="1"/>
    <col min="15" max="15" width="13.28515625" style="64" customWidth="1"/>
    <col min="16" max="257" width="11.42578125" style="64"/>
    <col min="258" max="258" width="36.7109375" style="64" customWidth="1"/>
    <col min="259" max="259" width="12.7109375" style="64" customWidth="1"/>
    <col min="260" max="260" width="10.7109375" style="64" customWidth="1"/>
    <col min="261" max="261" width="12.7109375" style="64" customWidth="1"/>
    <col min="262" max="263" width="10.7109375" style="64" customWidth="1"/>
    <col min="264" max="270" width="11.42578125" style="64"/>
    <col min="271" max="271" width="13.28515625" style="64" customWidth="1"/>
    <col min="272" max="513" width="11.42578125" style="64"/>
    <col min="514" max="514" width="36.7109375" style="64" customWidth="1"/>
    <col min="515" max="515" width="12.7109375" style="64" customWidth="1"/>
    <col min="516" max="516" width="10.7109375" style="64" customWidth="1"/>
    <col min="517" max="517" width="12.7109375" style="64" customWidth="1"/>
    <col min="518" max="519" width="10.7109375" style="64" customWidth="1"/>
    <col min="520" max="526" width="11.42578125" style="64"/>
    <col min="527" max="527" width="13.28515625" style="64" customWidth="1"/>
    <col min="528" max="769" width="11.42578125" style="64"/>
    <col min="770" max="770" width="36.7109375" style="64" customWidth="1"/>
    <col min="771" max="771" width="12.7109375" style="64" customWidth="1"/>
    <col min="772" max="772" width="10.7109375" style="64" customWidth="1"/>
    <col min="773" max="773" width="12.7109375" style="64" customWidth="1"/>
    <col min="774" max="775" width="10.7109375" style="64" customWidth="1"/>
    <col min="776" max="782" width="11.42578125" style="64"/>
    <col min="783" max="783" width="13.28515625" style="64" customWidth="1"/>
    <col min="784" max="1025" width="11.42578125" style="64"/>
    <col min="1026" max="1026" width="36.7109375" style="64" customWidth="1"/>
    <col min="1027" max="1027" width="12.7109375" style="64" customWidth="1"/>
    <col min="1028" max="1028" width="10.7109375" style="64" customWidth="1"/>
    <col min="1029" max="1029" width="12.7109375" style="64" customWidth="1"/>
    <col min="1030" max="1031" width="10.7109375" style="64" customWidth="1"/>
    <col min="1032" max="1038" width="11.42578125" style="64"/>
    <col min="1039" max="1039" width="13.28515625" style="64" customWidth="1"/>
    <col min="1040" max="1281" width="11.42578125" style="64"/>
    <col min="1282" max="1282" width="36.7109375" style="64" customWidth="1"/>
    <col min="1283" max="1283" width="12.7109375" style="64" customWidth="1"/>
    <col min="1284" max="1284" width="10.7109375" style="64" customWidth="1"/>
    <col min="1285" max="1285" width="12.7109375" style="64" customWidth="1"/>
    <col min="1286" max="1287" width="10.7109375" style="64" customWidth="1"/>
    <col min="1288" max="1294" width="11.42578125" style="64"/>
    <col min="1295" max="1295" width="13.28515625" style="64" customWidth="1"/>
    <col min="1296" max="1537" width="11.42578125" style="64"/>
    <col min="1538" max="1538" width="36.7109375" style="64" customWidth="1"/>
    <col min="1539" max="1539" width="12.7109375" style="64" customWidth="1"/>
    <col min="1540" max="1540" width="10.7109375" style="64" customWidth="1"/>
    <col min="1541" max="1541" width="12.7109375" style="64" customWidth="1"/>
    <col min="1542" max="1543" width="10.7109375" style="64" customWidth="1"/>
    <col min="1544" max="1550" width="11.42578125" style="64"/>
    <col min="1551" max="1551" width="13.28515625" style="64" customWidth="1"/>
    <col min="1552" max="1793" width="11.42578125" style="64"/>
    <col min="1794" max="1794" width="36.7109375" style="64" customWidth="1"/>
    <col min="1795" max="1795" width="12.7109375" style="64" customWidth="1"/>
    <col min="1796" max="1796" width="10.7109375" style="64" customWidth="1"/>
    <col min="1797" max="1797" width="12.7109375" style="64" customWidth="1"/>
    <col min="1798" max="1799" width="10.7109375" style="64" customWidth="1"/>
    <col min="1800" max="1806" width="11.42578125" style="64"/>
    <col min="1807" max="1807" width="13.28515625" style="64" customWidth="1"/>
    <col min="1808" max="2049" width="11.42578125" style="64"/>
    <col min="2050" max="2050" width="36.7109375" style="64" customWidth="1"/>
    <col min="2051" max="2051" width="12.7109375" style="64" customWidth="1"/>
    <col min="2052" max="2052" width="10.7109375" style="64" customWidth="1"/>
    <col min="2053" max="2053" width="12.7109375" style="64" customWidth="1"/>
    <col min="2054" max="2055" width="10.7109375" style="64" customWidth="1"/>
    <col min="2056" max="2062" width="11.42578125" style="64"/>
    <col min="2063" max="2063" width="13.28515625" style="64" customWidth="1"/>
    <col min="2064" max="2305" width="11.42578125" style="64"/>
    <col min="2306" max="2306" width="36.7109375" style="64" customWidth="1"/>
    <col min="2307" max="2307" width="12.7109375" style="64" customWidth="1"/>
    <col min="2308" max="2308" width="10.7109375" style="64" customWidth="1"/>
    <col min="2309" max="2309" width="12.7109375" style="64" customWidth="1"/>
    <col min="2310" max="2311" width="10.7109375" style="64" customWidth="1"/>
    <col min="2312" max="2318" width="11.42578125" style="64"/>
    <col min="2319" max="2319" width="13.28515625" style="64" customWidth="1"/>
    <col min="2320" max="2561" width="11.42578125" style="64"/>
    <col min="2562" max="2562" width="36.7109375" style="64" customWidth="1"/>
    <col min="2563" max="2563" width="12.7109375" style="64" customWidth="1"/>
    <col min="2564" max="2564" width="10.7109375" style="64" customWidth="1"/>
    <col min="2565" max="2565" width="12.7109375" style="64" customWidth="1"/>
    <col min="2566" max="2567" width="10.7109375" style="64" customWidth="1"/>
    <col min="2568" max="2574" width="11.42578125" style="64"/>
    <col min="2575" max="2575" width="13.28515625" style="64" customWidth="1"/>
    <col min="2576" max="2817" width="11.42578125" style="64"/>
    <col min="2818" max="2818" width="36.7109375" style="64" customWidth="1"/>
    <col min="2819" max="2819" width="12.7109375" style="64" customWidth="1"/>
    <col min="2820" max="2820" width="10.7109375" style="64" customWidth="1"/>
    <col min="2821" max="2821" width="12.7109375" style="64" customWidth="1"/>
    <col min="2822" max="2823" width="10.7109375" style="64" customWidth="1"/>
    <col min="2824" max="2830" width="11.42578125" style="64"/>
    <col min="2831" max="2831" width="13.28515625" style="64" customWidth="1"/>
    <col min="2832" max="3073" width="11.42578125" style="64"/>
    <col min="3074" max="3074" width="36.7109375" style="64" customWidth="1"/>
    <col min="3075" max="3075" width="12.7109375" style="64" customWidth="1"/>
    <col min="3076" max="3076" width="10.7109375" style="64" customWidth="1"/>
    <col min="3077" max="3077" width="12.7109375" style="64" customWidth="1"/>
    <col min="3078" max="3079" width="10.7109375" style="64" customWidth="1"/>
    <col min="3080" max="3086" width="11.42578125" style="64"/>
    <col min="3087" max="3087" width="13.28515625" style="64" customWidth="1"/>
    <col min="3088" max="3329" width="11.42578125" style="64"/>
    <col min="3330" max="3330" width="36.7109375" style="64" customWidth="1"/>
    <col min="3331" max="3331" width="12.7109375" style="64" customWidth="1"/>
    <col min="3332" max="3332" width="10.7109375" style="64" customWidth="1"/>
    <col min="3333" max="3333" width="12.7109375" style="64" customWidth="1"/>
    <col min="3334" max="3335" width="10.7109375" style="64" customWidth="1"/>
    <col min="3336" max="3342" width="11.42578125" style="64"/>
    <col min="3343" max="3343" width="13.28515625" style="64" customWidth="1"/>
    <col min="3344" max="3585" width="11.42578125" style="64"/>
    <col min="3586" max="3586" width="36.7109375" style="64" customWidth="1"/>
    <col min="3587" max="3587" width="12.7109375" style="64" customWidth="1"/>
    <col min="3588" max="3588" width="10.7109375" style="64" customWidth="1"/>
    <col min="3589" max="3589" width="12.7109375" style="64" customWidth="1"/>
    <col min="3590" max="3591" width="10.7109375" style="64" customWidth="1"/>
    <col min="3592" max="3598" width="11.42578125" style="64"/>
    <col min="3599" max="3599" width="13.28515625" style="64" customWidth="1"/>
    <col min="3600" max="3841" width="11.42578125" style="64"/>
    <col min="3842" max="3842" width="36.7109375" style="64" customWidth="1"/>
    <col min="3843" max="3843" width="12.7109375" style="64" customWidth="1"/>
    <col min="3844" max="3844" width="10.7109375" style="64" customWidth="1"/>
    <col min="3845" max="3845" width="12.7109375" style="64" customWidth="1"/>
    <col min="3846" max="3847" width="10.7109375" style="64" customWidth="1"/>
    <col min="3848" max="3854" width="11.42578125" style="64"/>
    <col min="3855" max="3855" width="13.28515625" style="64" customWidth="1"/>
    <col min="3856" max="4097" width="11.42578125" style="64"/>
    <col min="4098" max="4098" width="36.7109375" style="64" customWidth="1"/>
    <col min="4099" max="4099" width="12.7109375" style="64" customWidth="1"/>
    <col min="4100" max="4100" width="10.7109375" style="64" customWidth="1"/>
    <col min="4101" max="4101" width="12.7109375" style="64" customWidth="1"/>
    <col min="4102" max="4103" width="10.7109375" style="64" customWidth="1"/>
    <col min="4104" max="4110" width="11.42578125" style="64"/>
    <col min="4111" max="4111" width="13.28515625" style="64" customWidth="1"/>
    <col min="4112" max="4353" width="11.42578125" style="64"/>
    <col min="4354" max="4354" width="36.7109375" style="64" customWidth="1"/>
    <col min="4355" max="4355" width="12.7109375" style="64" customWidth="1"/>
    <col min="4356" max="4356" width="10.7109375" style="64" customWidth="1"/>
    <col min="4357" max="4357" width="12.7109375" style="64" customWidth="1"/>
    <col min="4358" max="4359" width="10.7109375" style="64" customWidth="1"/>
    <col min="4360" max="4366" width="11.42578125" style="64"/>
    <col min="4367" max="4367" width="13.28515625" style="64" customWidth="1"/>
    <col min="4368" max="4609" width="11.42578125" style="64"/>
    <col min="4610" max="4610" width="36.7109375" style="64" customWidth="1"/>
    <col min="4611" max="4611" width="12.7109375" style="64" customWidth="1"/>
    <col min="4612" max="4612" width="10.7109375" style="64" customWidth="1"/>
    <col min="4613" max="4613" width="12.7109375" style="64" customWidth="1"/>
    <col min="4614" max="4615" width="10.7109375" style="64" customWidth="1"/>
    <col min="4616" max="4622" width="11.42578125" style="64"/>
    <col min="4623" max="4623" width="13.28515625" style="64" customWidth="1"/>
    <col min="4624" max="4865" width="11.42578125" style="64"/>
    <col min="4866" max="4866" width="36.7109375" style="64" customWidth="1"/>
    <col min="4867" max="4867" width="12.7109375" style="64" customWidth="1"/>
    <col min="4868" max="4868" width="10.7109375" style="64" customWidth="1"/>
    <col min="4869" max="4869" width="12.7109375" style="64" customWidth="1"/>
    <col min="4870" max="4871" width="10.7109375" style="64" customWidth="1"/>
    <col min="4872" max="4878" width="11.42578125" style="64"/>
    <col min="4879" max="4879" width="13.28515625" style="64" customWidth="1"/>
    <col min="4880" max="5121" width="11.42578125" style="64"/>
    <col min="5122" max="5122" width="36.7109375" style="64" customWidth="1"/>
    <col min="5123" max="5123" width="12.7109375" style="64" customWidth="1"/>
    <col min="5124" max="5124" width="10.7109375" style="64" customWidth="1"/>
    <col min="5125" max="5125" width="12.7109375" style="64" customWidth="1"/>
    <col min="5126" max="5127" width="10.7109375" style="64" customWidth="1"/>
    <col min="5128" max="5134" width="11.42578125" style="64"/>
    <col min="5135" max="5135" width="13.28515625" style="64" customWidth="1"/>
    <col min="5136" max="5377" width="11.42578125" style="64"/>
    <col min="5378" max="5378" width="36.7109375" style="64" customWidth="1"/>
    <col min="5379" max="5379" width="12.7109375" style="64" customWidth="1"/>
    <col min="5380" max="5380" width="10.7109375" style="64" customWidth="1"/>
    <col min="5381" max="5381" width="12.7109375" style="64" customWidth="1"/>
    <col min="5382" max="5383" width="10.7109375" style="64" customWidth="1"/>
    <col min="5384" max="5390" width="11.42578125" style="64"/>
    <col min="5391" max="5391" width="13.28515625" style="64" customWidth="1"/>
    <col min="5392" max="5633" width="11.42578125" style="64"/>
    <col min="5634" max="5634" width="36.7109375" style="64" customWidth="1"/>
    <col min="5635" max="5635" width="12.7109375" style="64" customWidth="1"/>
    <col min="5636" max="5636" width="10.7109375" style="64" customWidth="1"/>
    <col min="5637" max="5637" width="12.7109375" style="64" customWidth="1"/>
    <col min="5638" max="5639" width="10.7109375" style="64" customWidth="1"/>
    <col min="5640" max="5646" width="11.42578125" style="64"/>
    <col min="5647" max="5647" width="13.28515625" style="64" customWidth="1"/>
    <col min="5648" max="5889" width="11.42578125" style="64"/>
    <col min="5890" max="5890" width="36.7109375" style="64" customWidth="1"/>
    <col min="5891" max="5891" width="12.7109375" style="64" customWidth="1"/>
    <col min="5892" max="5892" width="10.7109375" style="64" customWidth="1"/>
    <col min="5893" max="5893" width="12.7109375" style="64" customWidth="1"/>
    <col min="5894" max="5895" width="10.7109375" style="64" customWidth="1"/>
    <col min="5896" max="5902" width="11.42578125" style="64"/>
    <col min="5903" max="5903" width="13.28515625" style="64" customWidth="1"/>
    <col min="5904" max="6145" width="11.42578125" style="64"/>
    <col min="6146" max="6146" width="36.7109375" style="64" customWidth="1"/>
    <col min="6147" max="6147" width="12.7109375" style="64" customWidth="1"/>
    <col min="6148" max="6148" width="10.7109375" style="64" customWidth="1"/>
    <col min="6149" max="6149" width="12.7109375" style="64" customWidth="1"/>
    <col min="6150" max="6151" width="10.7109375" style="64" customWidth="1"/>
    <col min="6152" max="6158" width="11.42578125" style="64"/>
    <col min="6159" max="6159" width="13.28515625" style="64" customWidth="1"/>
    <col min="6160" max="6401" width="11.42578125" style="64"/>
    <col min="6402" max="6402" width="36.7109375" style="64" customWidth="1"/>
    <col min="6403" max="6403" width="12.7109375" style="64" customWidth="1"/>
    <col min="6404" max="6404" width="10.7109375" style="64" customWidth="1"/>
    <col min="6405" max="6405" width="12.7109375" style="64" customWidth="1"/>
    <col min="6406" max="6407" width="10.7109375" style="64" customWidth="1"/>
    <col min="6408" max="6414" width="11.42578125" style="64"/>
    <col min="6415" max="6415" width="13.28515625" style="64" customWidth="1"/>
    <col min="6416" max="6657" width="11.42578125" style="64"/>
    <col min="6658" max="6658" width="36.7109375" style="64" customWidth="1"/>
    <col min="6659" max="6659" width="12.7109375" style="64" customWidth="1"/>
    <col min="6660" max="6660" width="10.7109375" style="64" customWidth="1"/>
    <col min="6661" max="6661" width="12.7109375" style="64" customWidth="1"/>
    <col min="6662" max="6663" width="10.7109375" style="64" customWidth="1"/>
    <col min="6664" max="6670" width="11.42578125" style="64"/>
    <col min="6671" max="6671" width="13.28515625" style="64" customWidth="1"/>
    <col min="6672" max="6913" width="11.42578125" style="64"/>
    <col min="6914" max="6914" width="36.7109375" style="64" customWidth="1"/>
    <col min="6915" max="6915" width="12.7109375" style="64" customWidth="1"/>
    <col min="6916" max="6916" width="10.7109375" style="64" customWidth="1"/>
    <col min="6917" max="6917" width="12.7109375" style="64" customWidth="1"/>
    <col min="6918" max="6919" width="10.7109375" style="64" customWidth="1"/>
    <col min="6920" max="6926" width="11.42578125" style="64"/>
    <col min="6927" max="6927" width="13.28515625" style="64" customWidth="1"/>
    <col min="6928" max="7169" width="11.42578125" style="64"/>
    <col min="7170" max="7170" width="36.7109375" style="64" customWidth="1"/>
    <col min="7171" max="7171" width="12.7109375" style="64" customWidth="1"/>
    <col min="7172" max="7172" width="10.7109375" style="64" customWidth="1"/>
    <col min="7173" max="7173" width="12.7109375" style="64" customWidth="1"/>
    <col min="7174" max="7175" width="10.7109375" style="64" customWidth="1"/>
    <col min="7176" max="7182" width="11.42578125" style="64"/>
    <col min="7183" max="7183" width="13.28515625" style="64" customWidth="1"/>
    <col min="7184" max="7425" width="11.42578125" style="64"/>
    <col min="7426" max="7426" width="36.7109375" style="64" customWidth="1"/>
    <col min="7427" max="7427" width="12.7109375" style="64" customWidth="1"/>
    <col min="7428" max="7428" width="10.7109375" style="64" customWidth="1"/>
    <col min="7429" max="7429" width="12.7109375" style="64" customWidth="1"/>
    <col min="7430" max="7431" width="10.7109375" style="64" customWidth="1"/>
    <col min="7432" max="7438" width="11.42578125" style="64"/>
    <col min="7439" max="7439" width="13.28515625" style="64" customWidth="1"/>
    <col min="7440" max="7681" width="11.42578125" style="64"/>
    <col min="7682" max="7682" width="36.7109375" style="64" customWidth="1"/>
    <col min="7683" max="7683" width="12.7109375" style="64" customWidth="1"/>
    <col min="7684" max="7684" width="10.7109375" style="64" customWidth="1"/>
    <col min="7685" max="7685" width="12.7109375" style="64" customWidth="1"/>
    <col min="7686" max="7687" width="10.7109375" style="64" customWidth="1"/>
    <col min="7688" max="7694" width="11.42578125" style="64"/>
    <col min="7695" max="7695" width="13.28515625" style="64" customWidth="1"/>
    <col min="7696" max="7937" width="11.42578125" style="64"/>
    <col min="7938" max="7938" width="36.7109375" style="64" customWidth="1"/>
    <col min="7939" max="7939" width="12.7109375" style="64" customWidth="1"/>
    <col min="7940" max="7940" width="10.7109375" style="64" customWidth="1"/>
    <col min="7941" max="7941" width="12.7109375" style="64" customWidth="1"/>
    <col min="7942" max="7943" width="10.7109375" style="64" customWidth="1"/>
    <col min="7944" max="7950" width="11.42578125" style="64"/>
    <col min="7951" max="7951" width="13.28515625" style="64" customWidth="1"/>
    <col min="7952" max="8193" width="11.42578125" style="64"/>
    <col min="8194" max="8194" width="36.7109375" style="64" customWidth="1"/>
    <col min="8195" max="8195" width="12.7109375" style="64" customWidth="1"/>
    <col min="8196" max="8196" width="10.7109375" style="64" customWidth="1"/>
    <col min="8197" max="8197" width="12.7109375" style="64" customWidth="1"/>
    <col min="8198" max="8199" width="10.7109375" style="64" customWidth="1"/>
    <col min="8200" max="8206" width="11.42578125" style="64"/>
    <col min="8207" max="8207" width="13.28515625" style="64" customWidth="1"/>
    <col min="8208" max="8449" width="11.42578125" style="64"/>
    <col min="8450" max="8450" width="36.7109375" style="64" customWidth="1"/>
    <col min="8451" max="8451" width="12.7109375" style="64" customWidth="1"/>
    <col min="8452" max="8452" width="10.7109375" style="64" customWidth="1"/>
    <col min="8453" max="8453" width="12.7109375" style="64" customWidth="1"/>
    <col min="8454" max="8455" width="10.7109375" style="64" customWidth="1"/>
    <col min="8456" max="8462" width="11.42578125" style="64"/>
    <col min="8463" max="8463" width="13.28515625" style="64" customWidth="1"/>
    <col min="8464" max="8705" width="11.42578125" style="64"/>
    <col min="8706" max="8706" width="36.7109375" style="64" customWidth="1"/>
    <col min="8707" max="8707" width="12.7109375" style="64" customWidth="1"/>
    <col min="8708" max="8708" width="10.7109375" style="64" customWidth="1"/>
    <col min="8709" max="8709" width="12.7109375" style="64" customWidth="1"/>
    <col min="8710" max="8711" width="10.7109375" style="64" customWidth="1"/>
    <col min="8712" max="8718" width="11.42578125" style="64"/>
    <col min="8719" max="8719" width="13.28515625" style="64" customWidth="1"/>
    <col min="8720" max="8961" width="11.42578125" style="64"/>
    <col min="8962" max="8962" width="36.7109375" style="64" customWidth="1"/>
    <col min="8963" max="8963" width="12.7109375" style="64" customWidth="1"/>
    <col min="8964" max="8964" width="10.7109375" style="64" customWidth="1"/>
    <col min="8965" max="8965" width="12.7109375" style="64" customWidth="1"/>
    <col min="8966" max="8967" width="10.7109375" style="64" customWidth="1"/>
    <col min="8968" max="8974" width="11.42578125" style="64"/>
    <col min="8975" max="8975" width="13.28515625" style="64" customWidth="1"/>
    <col min="8976" max="9217" width="11.42578125" style="64"/>
    <col min="9218" max="9218" width="36.7109375" style="64" customWidth="1"/>
    <col min="9219" max="9219" width="12.7109375" style="64" customWidth="1"/>
    <col min="9220" max="9220" width="10.7109375" style="64" customWidth="1"/>
    <col min="9221" max="9221" width="12.7109375" style="64" customWidth="1"/>
    <col min="9222" max="9223" width="10.7109375" style="64" customWidth="1"/>
    <col min="9224" max="9230" width="11.42578125" style="64"/>
    <col min="9231" max="9231" width="13.28515625" style="64" customWidth="1"/>
    <col min="9232" max="9473" width="11.42578125" style="64"/>
    <col min="9474" max="9474" width="36.7109375" style="64" customWidth="1"/>
    <col min="9475" max="9475" width="12.7109375" style="64" customWidth="1"/>
    <col min="9476" max="9476" width="10.7109375" style="64" customWidth="1"/>
    <col min="9477" max="9477" width="12.7109375" style="64" customWidth="1"/>
    <col min="9478" max="9479" width="10.7109375" style="64" customWidth="1"/>
    <col min="9480" max="9486" width="11.42578125" style="64"/>
    <col min="9487" max="9487" width="13.28515625" style="64" customWidth="1"/>
    <col min="9488" max="9729" width="11.42578125" style="64"/>
    <col min="9730" max="9730" width="36.7109375" style="64" customWidth="1"/>
    <col min="9731" max="9731" width="12.7109375" style="64" customWidth="1"/>
    <col min="9732" max="9732" width="10.7109375" style="64" customWidth="1"/>
    <col min="9733" max="9733" width="12.7109375" style="64" customWidth="1"/>
    <col min="9734" max="9735" width="10.7109375" style="64" customWidth="1"/>
    <col min="9736" max="9742" width="11.42578125" style="64"/>
    <col min="9743" max="9743" width="13.28515625" style="64" customWidth="1"/>
    <col min="9744" max="9985" width="11.42578125" style="64"/>
    <col min="9986" max="9986" width="36.7109375" style="64" customWidth="1"/>
    <col min="9987" max="9987" width="12.7109375" style="64" customWidth="1"/>
    <col min="9988" max="9988" width="10.7109375" style="64" customWidth="1"/>
    <col min="9989" max="9989" width="12.7109375" style="64" customWidth="1"/>
    <col min="9990" max="9991" width="10.7109375" style="64" customWidth="1"/>
    <col min="9992" max="9998" width="11.42578125" style="64"/>
    <col min="9999" max="9999" width="13.28515625" style="64" customWidth="1"/>
    <col min="10000" max="10241" width="11.42578125" style="64"/>
    <col min="10242" max="10242" width="36.7109375" style="64" customWidth="1"/>
    <col min="10243" max="10243" width="12.7109375" style="64" customWidth="1"/>
    <col min="10244" max="10244" width="10.7109375" style="64" customWidth="1"/>
    <col min="10245" max="10245" width="12.7109375" style="64" customWidth="1"/>
    <col min="10246" max="10247" width="10.7109375" style="64" customWidth="1"/>
    <col min="10248" max="10254" width="11.42578125" style="64"/>
    <col min="10255" max="10255" width="13.28515625" style="64" customWidth="1"/>
    <col min="10256" max="10497" width="11.42578125" style="64"/>
    <col min="10498" max="10498" width="36.7109375" style="64" customWidth="1"/>
    <col min="10499" max="10499" width="12.7109375" style="64" customWidth="1"/>
    <col min="10500" max="10500" width="10.7109375" style="64" customWidth="1"/>
    <col min="10501" max="10501" width="12.7109375" style="64" customWidth="1"/>
    <col min="10502" max="10503" width="10.7109375" style="64" customWidth="1"/>
    <col min="10504" max="10510" width="11.42578125" style="64"/>
    <col min="10511" max="10511" width="13.28515625" style="64" customWidth="1"/>
    <col min="10512" max="10753" width="11.42578125" style="64"/>
    <col min="10754" max="10754" width="36.7109375" style="64" customWidth="1"/>
    <col min="10755" max="10755" width="12.7109375" style="64" customWidth="1"/>
    <col min="10756" max="10756" width="10.7109375" style="64" customWidth="1"/>
    <col min="10757" max="10757" width="12.7109375" style="64" customWidth="1"/>
    <col min="10758" max="10759" width="10.7109375" style="64" customWidth="1"/>
    <col min="10760" max="10766" width="11.42578125" style="64"/>
    <col min="10767" max="10767" width="13.28515625" style="64" customWidth="1"/>
    <col min="10768" max="11009" width="11.42578125" style="64"/>
    <col min="11010" max="11010" width="36.7109375" style="64" customWidth="1"/>
    <col min="11011" max="11011" width="12.7109375" style="64" customWidth="1"/>
    <col min="11012" max="11012" width="10.7109375" style="64" customWidth="1"/>
    <col min="11013" max="11013" width="12.7109375" style="64" customWidth="1"/>
    <col min="11014" max="11015" width="10.7109375" style="64" customWidth="1"/>
    <col min="11016" max="11022" width="11.42578125" style="64"/>
    <col min="11023" max="11023" width="13.28515625" style="64" customWidth="1"/>
    <col min="11024" max="11265" width="11.42578125" style="64"/>
    <col min="11266" max="11266" width="36.7109375" style="64" customWidth="1"/>
    <col min="11267" max="11267" width="12.7109375" style="64" customWidth="1"/>
    <col min="11268" max="11268" width="10.7109375" style="64" customWidth="1"/>
    <col min="11269" max="11269" width="12.7109375" style="64" customWidth="1"/>
    <col min="11270" max="11271" width="10.7109375" style="64" customWidth="1"/>
    <col min="11272" max="11278" width="11.42578125" style="64"/>
    <col min="11279" max="11279" width="13.28515625" style="64" customWidth="1"/>
    <col min="11280" max="11521" width="11.42578125" style="64"/>
    <col min="11522" max="11522" width="36.7109375" style="64" customWidth="1"/>
    <col min="11523" max="11523" width="12.7109375" style="64" customWidth="1"/>
    <col min="11524" max="11524" width="10.7109375" style="64" customWidth="1"/>
    <col min="11525" max="11525" width="12.7109375" style="64" customWidth="1"/>
    <col min="11526" max="11527" width="10.7109375" style="64" customWidth="1"/>
    <col min="11528" max="11534" width="11.42578125" style="64"/>
    <col min="11535" max="11535" width="13.28515625" style="64" customWidth="1"/>
    <col min="11536" max="11777" width="11.42578125" style="64"/>
    <col min="11778" max="11778" width="36.7109375" style="64" customWidth="1"/>
    <col min="11779" max="11779" width="12.7109375" style="64" customWidth="1"/>
    <col min="11780" max="11780" width="10.7109375" style="64" customWidth="1"/>
    <col min="11781" max="11781" width="12.7109375" style="64" customWidth="1"/>
    <col min="11782" max="11783" width="10.7109375" style="64" customWidth="1"/>
    <col min="11784" max="11790" width="11.42578125" style="64"/>
    <col min="11791" max="11791" width="13.28515625" style="64" customWidth="1"/>
    <col min="11792" max="12033" width="11.42578125" style="64"/>
    <col min="12034" max="12034" width="36.7109375" style="64" customWidth="1"/>
    <col min="12035" max="12035" width="12.7109375" style="64" customWidth="1"/>
    <col min="12036" max="12036" width="10.7109375" style="64" customWidth="1"/>
    <col min="12037" max="12037" width="12.7109375" style="64" customWidth="1"/>
    <col min="12038" max="12039" width="10.7109375" style="64" customWidth="1"/>
    <col min="12040" max="12046" width="11.42578125" style="64"/>
    <col min="12047" max="12047" width="13.28515625" style="64" customWidth="1"/>
    <col min="12048" max="12289" width="11.42578125" style="64"/>
    <col min="12290" max="12290" width="36.7109375" style="64" customWidth="1"/>
    <col min="12291" max="12291" width="12.7109375" style="64" customWidth="1"/>
    <col min="12292" max="12292" width="10.7109375" style="64" customWidth="1"/>
    <col min="12293" max="12293" width="12.7109375" style="64" customWidth="1"/>
    <col min="12294" max="12295" width="10.7109375" style="64" customWidth="1"/>
    <col min="12296" max="12302" width="11.42578125" style="64"/>
    <col min="12303" max="12303" width="13.28515625" style="64" customWidth="1"/>
    <col min="12304" max="12545" width="11.42578125" style="64"/>
    <col min="12546" max="12546" width="36.7109375" style="64" customWidth="1"/>
    <col min="12547" max="12547" width="12.7109375" style="64" customWidth="1"/>
    <col min="12548" max="12548" width="10.7109375" style="64" customWidth="1"/>
    <col min="12549" max="12549" width="12.7109375" style="64" customWidth="1"/>
    <col min="12550" max="12551" width="10.7109375" style="64" customWidth="1"/>
    <col min="12552" max="12558" width="11.42578125" style="64"/>
    <col min="12559" max="12559" width="13.28515625" style="64" customWidth="1"/>
    <col min="12560" max="12801" width="11.42578125" style="64"/>
    <col min="12802" max="12802" width="36.7109375" style="64" customWidth="1"/>
    <col min="12803" max="12803" width="12.7109375" style="64" customWidth="1"/>
    <col min="12804" max="12804" width="10.7109375" style="64" customWidth="1"/>
    <col min="12805" max="12805" width="12.7109375" style="64" customWidth="1"/>
    <col min="12806" max="12807" width="10.7109375" style="64" customWidth="1"/>
    <col min="12808" max="12814" width="11.42578125" style="64"/>
    <col min="12815" max="12815" width="13.28515625" style="64" customWidth="1"/>
    <col min="12816" max="13057" width="11.42578125" style="64"/>
    <col min="13058" max="13058" width="36.7109375" style="64" customWidth="1"/>
    <col min="13059" max="13059" width="12.7109375" style="64" customWidth="1"/>
    <col min="13060" max="13060" width="10.7109375" style="64" customWidth="1"/>
    <col min="13061" max="13061" width="12.7109375" style="64" customWidth="1"/>
    <col min="13062" max="13063" width="10.7109375" style="64" customWidth="1"/>
    <col min="13064" max="13070" width="11.42578125" style="64"/>
    <col min="13071" max="13071" width="13.28515625" style="64" customWidth="1"/>
    <col min="13072" max="13313" width="11.42578125" style="64"/>
    <col min="13314" max="13314" width="36.7109375" style="64" customWidth="1"/>
    <col min="13315" max="13315" width="12.7109375" style="64" customWidth="1"/>
    <col min="13316" max="13316" width="10.7109375" style="64" customWidth="1"/>
    <col min="13317" max="13317" width="12.7109375" style="64" customWidth="1"/>
    <col min="13318" max="13319" width="10.7109375" style="64" customWidth="1"/>
    <col min="13320" max="13326" width="11.42578125" style="64"/>
    <col min="13327" max="13327" width="13.28515625" style="64" customWidth="1"/>
    <col min="13328" max="13569" width="11.42578125" style="64"/>
    <col min="13570" max="13570" width="36.7109375" style="64" customWidth="1"/>
    <col min="13571" max="13571" width="12.7109375" style="64" customWidth="1"/>
    <col min="13572" max="13572" width="10.7109375" style="64" customWidth="1"/>
    <col min="13573" max="13573" width="12.7109375" style="64" customWidth="1"/>
    <col min="13574" max="13575" width="10.7109375" style="64" customWidth="1"/>
    <col min="13576" max="13582" width="11.42578125" style="64"/>
    <col min="13583" max="13583" width="13.28515625" style="64" customWidth="1"/>
    <col min="13584" max="13825" width="11.42578125" style="64"/>
    <col min="13826" max="13826" width="36.7109375" style="64" customWidth="1"/>
    <col min="13827" max="13827" width="12.7109375" style="64" customWidth="1"/>
    <col min="13828" max="13828" width="10.7109375" style="64" customWidth="1"/>
    <col min="13829" max="13829" width="12.7109375" style="64" customWidth="1"/>
    <col min="13830" max="13831" width="10.7109375" style="64" customWidth="1"/>
    <col min="13832" max="13838" width="11.42578125" style="64"/>
    <col min="13839" max="13839" width="13.28515625" style="64" customWidth="1"/>
    <col min="13840" max="14081" width="11.42578125" style="64"/>
    <col min="14082" max="14082" width="36.7109375" style="64" customWidth="1"/>
    <col min="14083" max="14083" width="12.7109375" style="64" customWidth="1"/>
    <col min="14084" max="14084" width="10.7109375" style="64" customWidth="1"/>
    <col min="14085" max="14085" width="12.7109375" style="64" customWidth="1"/>
    <col min="14086" max="14087" width="10.7109375" style="64" customWidth="1"/>
    <col min="14088" max="14094" width="11.42578125" style="64"/>
    <col min="14095" max="14095" width="13.28515625" style="64" customWidth="1"/>
    <col min="14096" max="14337" width="11.42578125" style="64"/>
    <col min="14338" max="14338" width="36.7109375" style="64" customWidth="1"/>
    <col min="14339" max="14339" width="12.7109375" style="64" customWidth="1"/>
    <col min="14340" max="14340" width="10.7109375" style="64" customWidth="1"/>
    <col min="14341" max="14341" width="12.7109375" style="64" customWidth="1"/>
    <col min="14342" max="14343" width="10.7109375" style="64" customWidth="1"/>
    <col min="14344" max="14350" width="11.42578125" style="64"/>
    <col min="14351" max="14351" width="13.28515625" style="64" customWidth="1"/>
    <col min="14352" max="14593" width="11.42578125" style="64"/>
    <col min="14594" max="14594" width="36.7109375" style="64" customWidth="1"/>
    <col min="14595" max="14595" width="12.7109375" style="64" customWidth="1"/>
    <col min="14596" max="14596" width="10.7109375" style="64" customWidth="1"/>
    <col min="14597" max="14597" width="12.7109375" style="64" customWidth="1"/>
    <col min="14598" max="14599" width="10.7109375" style="64" customWidth="1"/>
    <col min="14600" max="14606" width="11.42578125" style="64"/>
    <col min="14607" max="14607" width="13.28515625" style="64" customWidth="1"/>
    <col min="14608" max="14849" width="11.42578125" style="64"/>
    <col min="14850" max="14850" width="36.7109375" style="64" customWidth="1"/>
    <col min="14851" max="14851" width="12.7109375" style="64" customWidth="1"/>
    <col min="14852" max="14852" width="10.7109375" style="64" customWidth="1"/>
    <col min="14853" max="14853" width="12.7109375" style="64" customWidth="1"/>
    <col min="14854" max="14855" width="10.7109375" style="64" customWidth="1"/>
    <col min="14856" max="14862" width="11.42578125" style="64"/>
    <col min="14863" max="14863" width="13.28515625" style="64" customWidth="1"/>
    <col min="14864" max="15105" width="11.42578125" style="64"/>
    <col min="15106" max="15106" width="36.7109375" style="64" customWidth="1"/>
    <col min="15107" max="15107" width="12.7109375" style="64" customWidth="1"/>
    <col min="15108" max="15108" width="10.7109375" style="64" customWidth="1"/>
    <col min="15109" max="15109" width="12.7109375" style="64" customWidth="1"/>
    <col min="15110" max="15111" width="10.7109375" style="64" customWidth="1"/>
    <col min="15112" max="15118" width="11.42578125" style="64"/>
    <col min="15119" max="15119" width="13.28515625" style="64" customWidth="1"/>
    <col min="15120" max="15361" width="11.42578125" style="64"/>
    <col min="15362" max="15362" width="36.7109375" style="64" customWidth="1"/>
    <col min="15363" max="15363" width="12.7109375" style="64" customWidth="1"/>
    <col min="15364" max="15364" width="10.7109375" style="64" customWidth="1"/>
    <col min="15365" max="15365" width="12.7109375" style="64" customWidth="1"/>
    <col min="15366" max="15367" width="10.7109375" style="64" customWidth="1"/>
    <col min="15368" max="15374" width="11.42578125" style="64"/>
    <col min="15375" max="15375" width="13.28515625" style="64" customWidth="1"/>
    <col min="15376" max="15617" width="11.42578125" style="64"/>
    <col min="15618" max="15618" width="36.7109375" style="64" customWidth="1"/>
    <col min="15619" max="15619" width="12.7109375" style="64" customWidth="1"/>
    <col min="15620" max="15620" width="10.7109375" style="64" customWidth="1"/>
    <col min="15621" max="15621" width="12.7109375" style="64" customWidth="1"/>
    <col min="15622" max="15623" width="10.7109375" style="64" customWidth="1"/>
    <col min="15624" max="15630" width="11.42578125" style="64"/>
    <col min="15631" max="15631" width="13.28515625" style="64" customWidth="1"/>
    <col min="15632" max="15873" width="11.42578125" style="64"/>
    <col min="15874" max="15874" width="36.7109375" style="64" customWidth="1"/>
    <col min="15875" max="15875" width="12.7109375" style="64" customWidth="1"/>
    <col min="15876" max="15876" width="10.7109375" style="64" customWidth="1"/>
    <col min="15877" max="15877" width="12.7109375" style="64" customWidth="1"/>
    <col min="15878" max="15879" width="10.7109375" style="64" customWidth="1"/>
    <col min="15880" max="15886" width="11.42578125" style="64"/>
    <col min="15887" max="15887" width="13.28515625" style="64" customWidth="1"/>
    <col min="15888" max="16129" width="11.42578125" style="64"/>
    <col min="16130" max="16130" width="36.7109375" style="64" customWidth="1"/>
    <col min="16131" max="16131" width="12.7109375" style="64" customWidth="1"/>
    <col min="16132" max="16132" width="10.7109375" style="64" customWidth="1"/>
    <col min="16133" max="16133" width="12.7109375" style="64" customWidth="1"/>
    <col min="16134" max="16135" width="10.7109375" style="64" customWidth="1"/>
    <col min="16136" max="16142" width="11.42578125" style="64"/>
    <col min="16143" max="16143" width="13.28515625" style="64" customWidth="1"/>
    <col min="16144" max="16384" width="11.42578125" style="64"/>
  </cols>
  <sheetData>
    <row r="1" spans="2:14" ht="15" customHeight="1" x14ac:dyDescent="0.25">
      <c r="B1" s="63"/>
    </row>
    <row r="2" spans="2:14" ht="15" customHeight="1" x14ac:dyDescent="0.25"/>
    <row r="3" spans="2:14" ht="15" customHeight="1" x14ac:dyDescent="0.25"/>
    <row r="4" spans="2:14" ht="15" customHeight="1" x14ac:dyDescent="0.25"/>
    <row r="5" spans="2:14" ht="36" customHeight="1" x14ac:dyDescent="0.25">
      <c r="B5" s="44" t="s">
        <v>61</v>
      </c>
      <c r="C5" s="44"/>
      <c r="D5" s="44"/>
      <c r="E5" s="44"/>
      <c r="F5" s="44"/>
      <c r="G5" s="44"/>
      <c r="H5" s="65"/>
      <c r="I5" s="44" t="s">
        <v>62</v>
      </c>
      <c r="J5" s="44"/>
      <c r="K5" s="44"/>
      <c r="L5" s="44"/>
      <c r="M5" s="44"/>
      <c r="N5" s="44"/>
    </row>
    <row r="6" spans="2:14" ht="25.5" x14ac:dyDescent="0.25">
      <c r="B6" s="66" t="s">
        <v>63</v>
      </c>
      <c r="C6" s="46" t="str">
        <f>actualizaciones!$A$3</f>
        <v>enero 2013</v>
      </c>
      <c r="D6" s="67" t="s">
        <v>49</v>
      </c>
      <c r="E6" s="46" t="str">
        <f>actualizaciones!$A$2</f>
        <v>enero 2014</v>
      </c>
      <c r="F6" s="67" t="s">
        <v>49</v>
      </c>
      <c r="G6" s="68" t="s">
        <v>50</v>
      </c>
      <c r="H6" s="69"/>
      <c r="I6" s="66" t="s">
        <v>63</v>
      </c>
      <c r="J6" s="46" t="str">
        <f>actualizaciones!$A$3</f>
        <v>enero 2013</v>
      </c>
      <c r="K6" s="67" t="s">
        <v>49</v>
      </c>
      <c r="L6" s="46" t="str">
        <f>actualizaciones!$A$2</f>
        <v>enero 2014</v>
      </c>
      <c r="M6" s="67" t="s">
        <v>49</v>
      </c>
      <c r="N6" s="68" t="s">
        <v>50</v>
      </c>
    </row>
    <row r="7" spans="2:14" ht="15" customHeight="1" x14ac:dyDescent="0.25">
      <c r="B7" s="70" t="s">
        <v>64</v>
      </c>
      <c r="C7" s="71"/>
      <c r="D7" s="71"/>
      <c r="E7" s="71"/>
      <c r="F7" s="71"/>
      <c r="G7" s="71"/>
      <c r="H7" s="69"/>
      <c r="I7" s="70" t="s">
        <v>64</v>
      </c>
      <c r="J7" s="71"/>
      <c r="K7" s="71"/>
      <c r="L7" s="71"/>
      <c r="M7" s="71"/>
      <c r="N7" s="71"/>
    </row>
    <row r="8" spans="2:14" ht="15" customHeight="1" x14ac:dyDescent="0.25">
      <c r="B8" s="72" t="s">
        <v>65</v>
      </c>
      <c r="C8" s="73">
        <v>134920</v>
      </c>
      <c r="D8" s="74">
        <f>C8/$C$8</f>
        <v>1</v>
      </c>
      <c r="E8" s="73">
        <v>141718</v>
      </c>
      <c r="F8" s="74">
        <f>E8/$E$8</f>
        <v>1</v>
      </c>
      <c r="G8" s="74">
        <f>(E8-C8)/C8</f>
        <v>5.0385413578416839E-2</v>
      </c>
      <c r="H8" s="69"/>
      <c r="I8" s="72" t="s">
        <v>65</v>
      </c>
      <c r="J8" s="73">
        <v>108777</v>
      </c>
      <c r="K8" s="74">
        <f>J8/$J$8</f>
        <v>1</v>
      </c>
      <c r="L8" s="73">
        <v>112258</v>
      </c>
      <c r="M8" s="74">
        <f>L8/$L$8</f>
        <v>1</v>
      </c>
      <c r="N8" s="74">
        <f>(L8-J8)/J8</f>
        <v>3.2001250264302193E-2</v>
      </c>
    </row>
    <row r="9" spans="2:14" ht="15" customHeight="1" x14ac:dyDescent="0.25">
      <c r="B9" s="70" t="s">
        <v>66</v>
      </c>
      <c r="C9" s="71"/>
      <c r="D9" s="71"/>
      <c r="E9" s="71"/>
      <c r="F9" s="75"/>
      <c r="G9" s="75"/>
      <c r="H9" s="69"/>
      <c r="I9" s="70" t="s">
        <v>66</v>
      </c>
      <c r="J9" s="71"/>
      <c r="K9" s="71"/>
      <c r="L9" s="71"/>
      <c r="M9" s="75"/>
      <c r="N9" s="75"/>
    </row>
    <row r="10" spans="2:14" ht="15" customHeight="1" x14ac:dyDescent="0.25">
      <c r="B10" s="76" t="s">
        <v>67</v>
      </c>
      <c r="C10" s="77">
        <v>92453</v>
      </c>
      <c r="D10" s="78">
        <f>C10/$C$8</f>
        <v>0.68524310702638602</v>
      </c>
      <c r="E10" s="77">
        <v>99284</v>
      </c>
      <c r="F10" s="78">
        <f>E10/$E$8</f>
        <v>0.70057438010697304</v>
      </c>
      <c r="G10" s="78">
        <f>(E10-C10)/C10</f>
        <v>7.3886190821282172E-2</v>
      </c>
      <c r="H10" s="69"/>
      <c r="I10" s="76" t="s">
        <v>67</v>
      </c>
      <c r="J10" s="77">
        <v>53538</v>
      </c>
      <c r="K10" s="78">
        <f t="shared" ref="K10:K15" si="0">J10/$J$8</f>
        <v>0.49218125155133896</v>
      </c>
      <c r="L10" s="77">
        <v>54322</v>
      </c>
      <c r="M10" s="78">
        <f t="shared" ref="M10:M15" si="1">L10/$L$8</f>
        <v>0.48390315166847797</v>
      </c>
      <c r="N10" s="78">
        <f t="shared" ref="N10:N15" si="2">(L10-J10)/J10</f>
        <v>1.4643804400612649E-2</v>
      </c>
    </row>
    <row r="11" spans="2:14" ht="15" hidden="1" customHeight="1" x14ac:dyDescent="0.25">
      <c r="H11" s="69"/>
      <c r="I11" s="79" t="s">
        <v>68</v>
      </c>
      <c r="J11" s="80">
        <v>7467</v>
      </c>
      <c r="K11" s="81">
        <f t="shared" si="0"/>
        <v>6.8645026062494827E-2</v>
      </c>
      <c r="L11" s="80">
        <v>5113</v>
      </c>
      <c r="M11" s="81">
        <f t="shared" si="1"/>
        <v>4.5546865256819113E-2</v>
      </c>
      <c r="N11" s="82">
        <f t="shared" si="2"/>
        <v>-0.31525378331324494</v>
      </c>
    </row>
    <row r="12" spans="2:14" ht="15" hidden="1" customHeight="1" x14ac:dyDescent="0.25">
      <c r="B12" s="79"/>
      <c r="C12" s="80"/>
      <c r="D12" s="81"/>
      <c r="E12" s="80"/>
      <c r="F12" s="81"/>
      <c r="G12" s="82"/>
      <c r="H12" s="69"/>
      <c r="I12" s="79" t="s">
        <v>69</v>
      </c>
      <c r="J12" s="80">
        <v>29137</v>
      </c>
      <c r="K12" s="81">
        <f t="shared" si="0"/>
        <v>0.26785993362567456</v>
      </c>
      <c r="L12" s="80">
        <v>32874</v>
      </c>
      <c r="M12" s="81">
        <f t="shared" si="1"/>
        <v>0.29284327174900676</v>
      </c>
      <c r="N12" s="82">
        <f t="shared" si="2"/>
        <v>0.12825616913203144</v>
      </c>
    </row>
    <row r="13" spans="2:14" ht="15" customHeight="1" x14ac:dyDescent="0.25">
      <c r="B13" s="79" t="s">
        <v>68</v>
      </c>
      <c r="C13" s="80">
        <v>17025</v>
      </c>
      <c r="D13" s="81">
        <f>C13/$C$8</f>
        <v>0.12618588793359028</v>
      </c>
      <c r="E13" s="80">
        <v>19189</v>
      </c>
      <c r="F13" s="81">
        <f>E13/$E$8</f>
        <v>0.13540270113888145</v>
      </c>
      <c r="G13" s="82">
        <f>(E13-C13)/C13</f>
        <v>0.1271071953010279</v>
      </c>
      <c r="H13" s="69"/>
      <c r="I13" s="79" t="s">
        <v>70</v>
      </c>
      <c r="J13" s="80">
        <f>SUM(J11:J12)</f>
        <v>36604</v>
      </c>
      <c r="K13" s="81">
        <f t="shared" si="0"/>
        <v>0.33650495968816935</v>
      </c>
      <c r="L13" s="80">
        <f t="shared" ref="L13" si="3">SUM(L11:L12)</f>
        <v>37987</v>
      </c>
      <c r="M13" s="81">
        <f t="shared" si="1"/>
        <v>0.33839013700582588</v>
      </c>
      <c r="N13" s="82">
        <f t="shared" si="2"/>
        <v>3.7782755982952686E-2</v>
      </c>
    </row>
    <row r="14" spans="2:14" ht="15" customHeight="1" x14ac:dyDescent="0.25">
      <c r="B14" s="79" t="s">
        <v>69</v>
      </c>
      <c r="C14" s="80">
        <v>59441</v>
      </c>
      <c r="D14" s="81">
        <f>C14/$C$8</f>
        <v>0.44056477912837239</v>
      </c>
      <c r="E14" s="80">
        <v>61608</v>
      </c>
      <c r="F14" s="81">
        <f>E14/$E$8</f>
        <v>0.43472247703185196</v>
      </c>
      <c r="G14" s="82">
        <f>(E14-C14)/C14</f>
        <v>3.6456318029642838E-2</v>
      </c>
      <c r="H14" s="69"/>
      <c r="I14" s="79" t="s">
        <v>71</v>
      </c>
      <c r="J14" s="80">
        <v>15479</v>
      </c>
      <c r="K14" s="81">
        <f t="shared" si="0"/>
        <v>0.1423003024536437</v>
      </c>
      <c r="L14" s="80">
        <v>14755</v>
      </c>
      <c r="M14" s="81">
        <f t="shared" si="1"/>
        <v>0.13143829393005399</v>
      </c>
      <c r="N14" s="82">
        <f t="shared" si="2"/>
        <v>-4.6773047354480263E-2</v>
      </c>
    </row>
    <row r="15" spans="2:14" ht="15" customHeight="1" x14ac:dyDescent="0.25">
      <c r="B15" s="79" t="s">
        <v>71</v>
      </c>
      <c r="C15" s="80">
        <v>14291</v>
      </c>
      <c r="D15" s="81">
        <f>C15/$C$8</f>
        <v>0.10592202786836644</v>
      </c>
      <c r="E15" s="80">
        <v>16778</v>
      </c>
      <c r="F15" s="81">
        <f>E15/$E$8</f>
        <v>0.11839004219647468</v>
      </c>
      <c r="G15" s="82">
        <f>(E15-C15)/C15</f>
        <v>0.17402561052410609</v>
      </c>
      <c r="H15" s="69"/>
      <c r="I15" s="79" t="s">
        <v>72</v>
      </c>
      <c r="J15" s="80">
        <v>1455</v>
      </c>
      <c r="K15" s="81">
        <f t="shared" si="0"/>
        <v>1.3375989409525911E-2</v>
      </c>
      <c r="L15" s="80">
        <v>1580</v>
      </c>
      <c r="M15" s="81">
        <f t="shared" si="1"/>
        <v>1.4074720732598122E-2</v>
      </c>
      <c r="N15" s="82">
        <f t="shared" si="2"/>
        <v>8.5910652920962199E-2</v>
      </c>
    </row>
    <row r="16" spans="2:14" ht="15" customHeight="1" x14ac:dyDescent="0.25">
      <c r="B16" s="79" t="s">
        <v>72</v>
      </c>
      <c r="C16" s="80">
        <v>1696</v>
      </c>
      <c r="D16" s="81">
        <f>C16/$C$8</f>
        <v>1.2570412096056922E-2</v>
      </c>
      <c r="E16" s="80">
        <v>1709</v>
      </c>
      <c r="F16" s="81">
        <f>E16/$E$8</f>
        <v>1.2059159739764885E-2</v>
      </c>
      <c r="G16" s="82">
        <f>(E16-C16)/C16</f>
        <v>7.6650943396226415E-3</v>
      </c>
      <c r="H16" s="69"/>
      <c r="I16" s="70" t="s">
        <v>73</v>
      </c>
      <c r="J16" s="71"/>
      <c r="K16" s="71"/>
      <c r="L16" s="71"/>
      <c r="M16" s="75"/>
      <c r="N16" s="75"/>
    </row>
    <row r="17" spans="2:16" ht="15" customHeight="1" x14ac:dyDescent="0.25">
      <c r="B17" s="70" t="s">
        <v>73</v>
      </c>
      <c r="C17" s="71"/>
      <c r="D17" s="71"/>
      <c r="E17" s="71"/>
      <c r="F17" s="75"/>
      <c r="G17" s="75"/>
      <c r="H17" s="69"/>
      <c r="I17" s="76" t="s">
        <v>74</v>
      </c>
      <c r="J17" s="77">
        <v>55239</v>
      </c>
      <c r="K17" s="78">
        <f>J17/$J$8</f>
        <v>0.50781874844866104</v>
      </c>
      <c r="L17" s="77">
        <v>57936</v>
      </c>
      <c r="M17" s="78">
        <f>L17/$L$8</f>
        <v>0.51609684833152203</v>
      </c>
      <c r="N17" s="78">
        <f>(L17-J17)/J17</f>
        <v>4.8824200293271058E-2</v>
      </c>
    </row>
    <row r="18" spans="2:16" ht="15" customHeight="1" x14ac:dyDescent="0.25">
      <c r="B18" s="76" t="s">
        <v>74</v>
      </c>
      <c r="C18" s="77">
        <v>42467</v>
      </c>
      <c r="D18" s="78">
        <f>C18/$C$8</f>
        <v>0.31475689297361398</v>
      </c>
      <c r="E18" s="77">
        <v>42434</v>
      </c>
      <c r="F18" s="78">
        <f>E18/$E$8</f>
        <v>0.29942561989302702</v>
      </c>
      <c r="G18" s="78">
        <f>(E18-C18)/C18</f>
        <v>-7.770739633126899E-4</v>
      </c>
      <c r="H18" s="69"/>
      <c r="I18" s="83" t="s">
        <v>75</v>
      </c>
      <c r="J18" s="83"/>
      <c r="K18" s="83"/>
      <c r="L18" s="83"/>
      <c r="M18" s="83"/>
      <c r="N18" s="83"/>
    </row>
    <row r="19" spans="2:16" ht="15" customHeight="1" x14ac:dyDescent="0.25">
      <c r="B19" s="83" t="s">
        <v>75</v>
      </c>
      <c r="C19" s="83"/>
      <c r="D19" s="83"/>
      <c r="E19" s="83"/>
      <c r="F19" s="83"/>
      <c r="G19" s="83"/>
      <c r="H19" s="69"/>
      <c r="I19" s="84"/>
      <c r="J19" s="84"/>
      <c r="K19" s="84"/>
      <c r="L19" s="84"/>
      <c r="M19" s="84"/>
      <c r="N19" s="84"/>
    </row>
    <row r="20" spans="2:16" ht="20.100000000000001" customHeight="1" x14ac:dyDescent="0.25"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</row>
    <row r="21" spans="2:16" ht="36" customHeight="1" x14ac:dyDescent="0.25">
      <c r="B21" s="44" t="s">
        <v>76</v>
      </c>
      <c r="C21" s="44"/>
      <c r="D21" s="44"/>
      <c r="E21" s="44"/>
      <c r="F21" s="44"/>
      <c r="G21" s="44"/>
      <c r="H21" s="65"/>
      <c r="I21" s="44" t="s">
        <v>77</v>
      </c>
      <c r="J21" s="44"/>
      <c r="K21" s="44"/>
      <c r="L21" s="44"/>
      <c r="M21" s="44"/>
      <c r="N21" s="44"/>
      <c r="P21" s="62" t="s">
        <v>45</v>
      </c>
    </row>
    <row r="22" spans="2:16" ht="25.5" x14ac:dyDescent="0.25">
      <c r="B22" s="66" t="s">
        <v>63</v>
      </c>
      <c r="C22" s="46" t="str">
        <f>actualizaciones!$A$3</f>
        <v>enero 2013</v>
      </c>
      <c r="D22" s="67" t="s">
        <v>49</v>
      </c>
      <c r="E22" s="46" t="str">
        <f>actualizaciones!$A$2</f>
        <v>enero 2014</v>
      </c>
      <c r="F22" s="67" t="s">
        <v>49</v>
      </c>
      <c r="G22" s="68" t="s">
        <v>50</v>
      </c>
      <c r="H22" s="69"/>
      <c r="I22" s="66" t="s">
        <v>63</v>
      </c>
      <c r="J22" s="46" t="str">
        <f>actualizaciones!$A$3</f>
        <v>enero 2013</v>
      </c>
      <c r="K22" s="67" t="s">
        <v>49</v>
      </c>
      <c r="L22" s="46" t="str">
        <f>actualizaciones!$A$2</f>
        <v>enero 2014</v>
      </c>
      <c r="M22" s="67" t="s">
        <v>49</v>
      </c>
      <c r="N22" s="68" t="s">
        <v>50</v>
      </c>
    </row>
    <row r="23" spans="2:16" ht="15" customHeight="1" x14ac:dyDescent="0.25">
      <c r="B23" s="70" t="s">
        <v>64</v>
      </c>
      <c r="C23" s="71"/>
      <c r="D23" s="71"/>
      <c r="E23" s="71"/>
      <c r="F23" s="71"/>
      <c r="G23" s="71"/>
      <c r="H23" s="69"/>
      <c r="I23" s="70" t="s">
        <v>64</v>
      </c>
      <c r="J23" s="71"/>
      <c r="K23" s="71"/>
      <c r="L23" s="71"/>
      <c r="M23" s="71"/>
      <c r="N23" s="71"/>
    </row>
    <row r="24" spans="2:16" ht="15" customHeight="1" x14ac:dyDescent="0.25">
      <c r="B24" s="72" t="s">
        <v>65</v>
      </c>
      <c r="C24" s="73">
        <v>55856</v>
      </c>
      <c r="D24" s="74">
        <f>C24/$C$24</f>
        <v>1</v>
      </c>
      <c r="E24" s="73">
        <v>57174</v>
      </c>
      <c r="F24" s="74">
        <f>E24/$E$24</f>
        <v>1</v>
      </c>
      <c r="G24" s="74">
        <f>(E24-C24)/C24</f>
        <v>2.3596390718991694E-2</v>
      </c>
      <c r="H24" s="69"/>
      <c r="I24" s="72" t="s">
        <v>65</v>
      </c>
      <c r="J24" s="73">
        <v>16642</v>
      </c>
      <c r="K24" s="74">
        <f>J24/$J$24</f>
        <v>1</v>
      </c>
      <c r="L24" s="73">
        <v>18664</v>
      </c>
      <c r="M24" s="74">
        <f>L24/$L$24</f>
        <v>1</v>
      </c>
      <c r="N24" s="74">
        <f>(L24-J24)/J24</f>
        <v>0.12149981973320514</v>
      </c>
    </row>
    <row r="25" spans="2:16" ht="15" customHeight="1" x14ac:dyDescent="0.25">
      <c r="B25" s="70" t="s">
        <v>66</v>
      </c>
      <c r="C25" s="71"/>
      <c r="D25" s="71"/>
      <c r="E25" s="71"/>
      <c r="F25" s="75"/>
      <c r="G25" s="75"/>
      <c r="H25" s="69"/>
      <c r="I25" s="70" t="s">
        <v>66</v>
      </c>
      <c r="J25" s="71"/>
      <c r="K25" s="71"/>
      <c r="L25" s="71"/>
      <c r="M25" s="75"/>
      <c r="N25" s="75"/>
    </row>
    <row r="26" spans="2:16" ht="15" customHeight="1" x14ac:dyDescent="0.25">
      <c r="B26" s="76" t="s">
        <v>67</v>
      </c>
      <c r="C26" s="77">
        <v>41415</v>
      </c>
      <c r="D26" s="78">
        <f>C26/$C$24</f>
        <v>0.74146018332855912</v>
      </c>
      <c r="E26" s="77">
        <v>43791</v>
      </c>
      <c r="F26" s="78">
        <f>E26/$E$24</f>
        <v>0.76592507083639416</v>
      </c>
      <c r="G26" s="78">
        <f>(E26-C26)/C26</f>
        <v>5.7370517928286853E-2</v>
      </c>
      <c r="H26" s="69"/>
      <c r="I26" s="76" t="s">
        <v>67</v>
      </c>
      <c r="J26" s="77">
        <v>16642</v>
      </c>
      <c r="K26" s="78">
        <f>J26/$J$24</f>
        <v>1</v>
      </c>
      <c r="L26" s="77">
        <v>18664</v>
      </c>
      <c r="M26" s="78">
        <f>L26/$L$24</f>
        <v>1</v>
      </c>
      <c r="N26" s="78">
        <f>(L26-J26)/J26</f>
        <v>0.12149981973320514</v>
      </c>
    </row>
    <row r="27" spans="2:16" ht="15" customHeight="1" x14ac:dyDescent="0.25">
      <c r="B27" s="79" t="s">
        <v>70</v>
      </c>
      <c r="C27" s="80">
        <v>33809</v>
      </c>
      <c r="D27" s="81">
        <f>C27/$C$24</f>
        <v>0.60528859925522771</v>
      </c>
      <c r="E27" s="80">
        <v>35319</v>
      </c>
      <c r="F27" s="81">
        <f>E27/$E$24</f>
        <v>0.61774582852345472</v>
      </c>
      <c r="G27" s="82">
        <f>(E27-C27)/C27</f>
        <v>4.4662663787748823E-2</v>
      </c>
      <c r="H27" s="69"/>
      <c r="I27" s="79" t="s">
        <v>70</v>
      </c>
      <c r="J27" s="80">
        <v>6329</v>
      </c>
      <c r="K27" s="81">
        <f>J27/$J$24</f>
        <v>0.38030284821535876</v>
      </c>
      <c r="L27" s="80">
        <v>6601</v>
      </c>
      <c r="M27" s="81">
        <f>L27/$L$24</f>
        <v>0.35367552507501071</v>
      </c>
      <c r="N27" s="82">
        <f>(L27-J27)/J27</f>
        <v>4.2976773581924477E-2</v>
      </c>
    </row>
    <row r="28" spans="2:16" ht="15" customHeight="1" x14ac:dyDescent="0.25">
      <c r="B28" s="79" t="s">
        <v>71</v>
      </c>
      <c r="C28" s="80">
        <v>6218</v>
      </c>
      <c r="D28" s="81">
        <f>C28/$C$24</f>
        <v>0.11132197078201088</v>
      </c>
      <c r="E28" s="80">
        <v>7054</v>
      </c>
      <c r="F28" s="81">
        <f>E28/$E$24</f>
        <v>0.12337775912127891</v>
      </c>
      <c r="G28" s="82">
        <f>(E28-C28)/C28</f>
        <v>0.13444837568349952</v>
      </c>
      <c r="H28" s="69"/>
      <c r="I28" s="79" t="s">
        <v>71</v>
      </c>
      <c r="J28" s="80">
        <v>5911</v>
      </c>
      <c r="K28" s="81">
        <f>J28/$J$24</f>
        <v>0.35518567479870206</v>
      </c>
      <c r="L28" s="80">
        <v>7588</v>
      </c>
      <c r="M28" s="81">
        <f>L28/$L$24</f>
        <v>0.40655807972567509</v>
      </c>
      <c r="N28" s="82">
        <f>(L28-J28)/J28</f>
        <v>0.283708340382338</v>
      </c>
    </row>
    <row r="29" spans="2:16" ht="15" customHeight="1" x14ac:dyDescent="0.25">
      <c r="B29" s="79" t="s">
        <v>72</v>
      </c>
      <c r="C29" s="80">
        <v>1388</v>
      </c>
      <c r="D29" s="81">
        <f>C29/$C$24</f>
        <v>2.484961329132054E-2</v>
      </c>
      <c r="E29" s="80">
        <v>1418</v>
      </c>
      <c r="F29" s="81">
        <f>E29/$E$24</f>
        <v>2.4801483191660544E-2</v>
      </c>
      <c r="G29" s="82">
        <f>(E29-C29)/C29</f>
        <v>2.1613832853025938E-2</v>
      </c>
      <c r="H29" s="69"/>
      <c r="I29" s="79" t="s">
        <v>78</v>
      </c>
      <c r="J29" s="80">
        <v>3342</v>
      </c>
      <c r="K29" s="81">
        <f>J29/$J$24</f>
        <v>0.20081720947001563</v>
      </c>
      <c r="L29" s="80">
        <v>2933</v>
      </c>
      <c r="M29" s="81">
        <f>L29/$L$24</f>
        <v>0.15714744963566224</v>
      </c>
      <c r="N29" s="82">
        <f>(L29-J29)/J29</f>
        <v>-0.12238180730101736</v>
      </c>
    </row>
    <row r="30" spans="2:16" ht="15" customHeight="1" x14ac:dyDescent="0.25">
      <c r="B30" s="70" t="s">
        <v>73</v>
      </c>
      <c r="C30" s="71"/>
      <c r="D30" s="71"/>
      <c r="E30" s="71"/>
      <c r="F30" s="75"/>
      <c r="G30" s="75"/>
      <c r="H30" s="69"/>
      <c r="I30" s="79" t="s">
        <v>79</v>
      </c>
      <c r="J30" s="80">
        <v>1060</v>
      </c>
      <c r="K30" s="81">
        <f>J30/$J$24</f>
        <v>6.3694267515923567E-2</v>
      </c>
      <c r="L30" s="80">
        <v>1542</v>
      </c>
      <c r="M30" s="81">
        <f>L30/$L$24</f>
        <v>8.2618945563651944E-2</v>
      </c>
      <c r="N30" s="82">
        <f>(L30-J30)/J30</f>
        <v>0.45471698113207548</v>
      </c>
    </row>
    <row r="31" spans="2:16" ht="15" customHeight="1" x14ac:dyDescent="0.25">
      <c r="B31" s="76" t="s">
        <v>74</v>
      </c>
      <c r="C31" s="77">
        <v>14441</v>
      </c>
      <c r="D31" s="78">
        <f>C31/$C$24</f>
        <v>0.25853981667144083</v>
      </c>
      <c r="E31" s="77">
        <v>13383</v>
      </c>
      <c r="F31" s="78">
        <f>E31/$E$24</f>
        <v>0.23407492916360584</v>
      </c>
      <c r="G31" s="78">
        <f>(E31-C31)/C31</f>
        <v>-7.3263624402742186E-2</v>
      </c>
      <c r="H31" s="69"/>
      <c r="I31" s="70" t="s">
        <v>73</v>
      </c>
      <c r="J31" s="71"/>
      <c r="K31" s="71"/>
      <c r="L31" s="71"/>
      <c r="M31" s="75"/>
      <c r="N31" s="75"/>
    </row>
    <row r="32" spans="2:16" ht="15" customHeight="1" x14ac:dyDescent="0.25">
      <c r="B32" s="83" t="s">
        <v>75</v>
      </c>
      <c r="C32" s="83"/>
      <c r="D32" s="83"/>
      <c r="E32" s="83"/>
      <c r="F32" s="83"/>
      <c r="G32" s="83"/>
      <c r="H32" s="69"/>
      <c r="I32" s="76" t="s">
        <v>74</v>
      </c>
      <c r="J32" s="77">
        <v>0</v>
      </c>
      <c r="K32" s="78">
        <f>J32/$J$24</f>
        <v>0</v>
      </c>
      <c r="L32" s="77">
        <v>0</v>
      </c>
      <c r="M32" s="78">
        <f>L32/$L$24</f>
        <v>0</v>
      </c>
      <c r="N32" s="85" t="str">
        <f>IFERROR((L32-J32)/J32,"-")</f>
        <v>-</v>
      </c>
    </row>
    <row r="33" spans="2:14" x14ac:dyDescent="0.25">
      <c r="B33" s="69"/>
      <c r="C33" s="69"/>
      <c r="D33" s="69"/>
      <c r="E33" s="69"/>
      <c r="F33" s="69"/>
      <c r="G33" s="69"/>
      <c r="H33" s="69"/>
      <c r="I33" s="83" t="s">
        <v>75</v>
      </c>
      <c r="J33" s="83"/>
      <c r="K33" s="83"/>
      <c r="L33" s="83"/>
      <c r="M33" s="83"/>
      <c r="N33" s="83"/>
    </row>
    <row r="34" spans="2:14" x14ac:dyDescent="0.25"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</row>
    <row r="35" spans="2:14" x14ac:dyDescent="0.25"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</row>
    <row r="36" spans="2:14" ht="36" customHeight="1" x14ac:dyDescent="0.25">
      <c r="B36" s="44" t="s">
        <v>80</v>
      </c>
      <c r="C36" s="44"/>
      <c r="D36" s="44"/>
      <c r="E36" s="44"/>
      <c r="F36" s="44"/>
      <c r="G36" s="44"/>
      <c r="H36" s="65"/>
      <c r="I36" s="65"/>
    </row>
    <row r="37" spans="2:14" ht="18" customHeight="1" x14ac:dyDescent="0.25">
      <c r="B37" s="44"/>
      <c r="C37" s="44"/>
      <c r="D37" s="44"/>
      <c r="E37" s="44"/>
      <c r="F37" s="44"/>
      <c r="G37" s="44"/>
      <c r="H37" s="65"/>
      <c r="I37" s="65"/>
    </row>
    <row r="38" spans="2:14" ht="25.5" x14ac:dyDescent="0.25">
      <c r="B38" s="66" t="s">
        <v>63</v>
      </c>
      <c r="C38" s="46" t="str">
        <f>actualizaciones!$A$3</f>
        <v>enero 2013</v>
      </c>
      <c r="D38" s="67" t="s">
        <v>49</v>
      </c>
      <c r="E38" s="46" t="str">
        <f>actualizaciones!$A$2</f>
        <v>enero 2014</v>
      </c>
      <c r="F38" s="67" t="s">
        <v>49</v>
      </c>
      <c r="G38" s="68" t="s">
        <v>50</v>
      </c>
      <c r="H38" s="65"/>
      <c r="I38" s="65"/>
    </row>
    <row r="39" spans="2:14" ht="15" customHeight="1" x14ac:dyDescent="0.25">
      <c r="B39" s="70" t="s">
        <v>64</v>
      </c>
      <c r="C39" s="71"/>
      <c r="D39" s="71"/>
      <c r="E39" s="71"/>
      <c r="F39" s="71"/>
      <c r="G39" s="71"/>
      <c r="H39" s="65"/>
      <c r="I39" s="65"/>
    </row>
    <row r="40" spans="2:14" ht="15" customHeight="1" x14ac:dyDescent="0.25">
      <c r="B40" s="72" t="s">
        <v>65</v>
      </c>
      <c r="C40" s="73">
        <v>387955</v>
      </c>
      <c r="D40" s="74">
        <f>C40/$C$40</f>
        <v>1</v>
      </c>
      <c r="E40" s="73">
        <v>405261</v>
      </c>
      <c r="F40" s="74">
        <f>E40/$E$40</f>
        <v>1</v>
      </c>
      <c r="G40" s="74">
        <f>E40/C40-1</f>
        <v>4.4608266422652143E-2</v>
      </c>
      <c r="H40" s="65"/>
      <c r="I40" s="65"/>
    </row>
    <row r="41" spans="2:14" ht="15" customHeight="1" x14ac:dyDescent="0.25">
      <c r="B41" s="70" t="s">
        <v>66</v>
      </c>
      <c r="C41" s="71"/>
      <c r="D41" s="71"/>
      <c r="E41" s="71"/>
      <c r="F41" s="75"/>
      <c r="G41" s="75"/>
      <c r="H41" s="65"/>
      <c r="I41" s="65"/>
    </row>
    <row r="42" spans="2:14" ht="15" customHeight="1" x14ac:dyDescent="0.25">
      <c r="B42" s="76" t="s">
        <v>67</v>
      </c>
      <c r="C42" s="77">
        <v>250937</v>
      </c>
      <c r="D42" s="78">
        <f>C42/$C$40</f>
        <v>0.64681986312845563</v>
      </c>
      <c r="E42" s="77">
        <v>263040</v>
      </c>
      <c r="F42" s="78">
        <f t="shared" ref="F42:F47" si="4">E42/$E$40</f>
        <v>0.64906319631052578</v>
      </c>
      <c r="G42" s="78">
        <f t="shared" ref="G42:G47" si="5">E42/C42-1</f>
        <v>4.8231229352387217E-2</v>
      </c>
      <c r="H42" s="65"/>
      <c r="I42" s="65"/>
    </row>
    <row r="43" spans="2:14" ht="15" customHeight="1" x14ac:dyDescent="0.25">
      <c r="B43" s="79" t="s">
        <v>68</v>
      </c>
      <c r="C43" s="80">
        <v>40051</v>
      </c>
      <c r="D43" s="81">
        <f t="shared" ref="D43:D47" si="6">C43/$C$40</f>
        <v>0.10323620007475094</v>
      </c>
      <c r="E43" s="80">
        <v>40663</v>
      </c>
      <c r="F43" s="81">
        <f t="shared" si="4"/>
        <v>0.10033780699351776</v>
      </c>
      <c r="G43" s="82">
        <f t="shared" si="5"/>
        <v>1.5280517340390931E-2</v>
      </c>
      <c r="H43" s="65"/>
      <c r="I43" s="65"/>
    </row>
    <row r="44" spans="2:14" ht="15" customHeight="1" x14ac:dyDescent="0.25">
      <c r="B44" s="79" t="s">
        <v>69</v>
      </c>
      <c r="C44" s="80">
        <v>148103</v>
      </c>
      <c r="D44" s="81">
        <f t="shared" si="6"/>
        <v>0.38175303836785196</v>
      </c>
      <c r="E44" s="80">
        <v>155948</v>
      </c>
      <c r="F44" s="81">
        <f t="shared" si="4"/>
        <v>0.38480880222868719</v>
      </c>
      <c r="G44" s="82">
        <f t="shared" si="5"/>
        <v>5.2969892574762145E-2</v>
      </c>
      <c r="H44" s="65"/>
      <c r="I44" s="65"/>
    </row>
    <row r="45" spans="2:14" ht="15" customHeight="1" x14ac:dyDescent="0.25">
      <c r="B45" s="79" t="s">
        <v>71</v>
      </c>
      <c r="C45" s="80">
        <v>49975</v>
      </c>
      <c r="D45" s="81">
        <f t="shared" si="6"/>
        <v>0.12881648644817054</v>
      </c>
      <c r="E45" s="80">
        <v>52116</v>
      </c>
      <c r="F45" s="81">
        <f t="shared" si="4"/>
        <v>0.12859860682375063</v>
      </c>
      <c r="G45" s="82">
        <f t="shared" si="5"/>
        <v>4.2841420710355127E-2</v>
      </c>
      <c r="H45" s="65"/>
      <c r="I45" s="65"/>
    </row>
    <row r="46" spans="2:14" ht="15" customHeight="1" x14ac:dyDescent="0.25">
      <c r="B46" s="79" t="s">
        <v>78</v>
      </c>
      <c r="C46" s="80">
        <v>9123</v>
      </c>
      <c r="D46" s="81">
        <f t="shared" si="6"/>
        <v>2.3515613924295343E-2</v>
      </c>
      <c r="E46" s="80">
        <v>9135</v>
      </c>
      <c r="F46" s="81">
        <f t="shared" si="4"/>
        <v>2.2541029114570611E-2</v>
      </c>
      <c r="G46" s="82">
        <f t="shared" si="5"/>
        <v>1.3153567905295205E-3</v>
      </c>
      <c r="H46" s="65"/>
      <c r="I46" s="65"/>
    </row>
    <row r="47" spans="2:14" ht="15" customHeight="1" x14ac:dyDescent="0.25">
      <c r="B47" s="79" t="s">
        <v>79</v>
      </c>
      <c r="C47" s="80">
        <v>3685</v>
      </c>
      <c r="D47" s="81">
        <f t="shared" si="6"/>
        <v>9.4985243133868611E-3</v>
      </c>
      <c r="E47" s="80">
        <v>5178</v>
      </c>
      <c r="F47" s="81">
        <f t="shared" si="4"/>
        <v>1.2776951149999631E-2</v>
      </c>
      <c r="G47" s="82">
        <f t="shared" si="5"/>
        <v>0.40515603799185884</v>
      </c>
      <c r="H47" s="65"/>
      <c r="I47" s="65"/>
    </row>
    <row r="48" spans="2:14" ht="15" customHeight="1" x14ac:dyDescent="0.25">
      <c r="B48" s="70" t="s">
        <v>73</v>
      </c>
      <c r="C48" s="71"/>
      <c r="D48" s="71"/>
      <c r="E48" s="71"/>
      <c r="F48" s="75"/>
      <c r="G48" s="75"/>
      <c r="H48" s="65"/>
      <c r="I48" s="65"/>
    </row>
    <row r="49" spans="2:9" ht="15" customHeight="1" x14ac:dyDescent="0.25">
      <c r="B49" s="76" t="s">
        <v>74</v>
      </c>
      <c r="C49" s="77">
        <v>137018</v>
      </c>
      <c r="D49" s="78">
        <f>C49/$C$40</f>
        <v>0.35318013687154437</v>
      </c>
      <c r="E49" s="77">
        <v>142221</v>
      </c>
      <c r="F49" s="78">
        <f>E49/$E$40</f>
        <v>0.35093680368947416</v>
      </c>
      <c r="G49" s="78">
        <f>E49/C49-1</f>
        <v>3.7973113021646743E-2</v>
      </c>
      <c r="H49" s="65"/>
      <c r="I49" s="65"/>
    </row>
    <row r="50" spans="2:9" ht="15" customHeight="1" x14ac:dyDescent="0.25">
      <c r="B50" s="83" t="s">
        <v>75</v>
      </c>
      <c r="C50" s="83"/>
      <c r="D50" s="83"/>
      <c r="E50" s="83"/>
      <c r="F50" s="83"/>
      <c r="G50" s="83"/>
      <c r="H50" s="65"/>
      <c r="I50" s="65"/>
    </row>
    <row r="51" spans="2:9" ht="15" customHeight="1" x14ac:dyDescent="0.25"/>
  </sheetData>
  <mergeCells count="10">
    <mergeCell ref="B32:G32"/>
    <mergeCell ref="I33:N33"/>
    <mergeCell ref="B36:G37"/>
    <mergeCell ref="B50:G50"/>
    <mergeCell ref="B5:G5"/>
    <mergeCell ref="I5:N5"/>
    <mergeCell ref="I18:N18"/>
    <mergeCell ref="B19:G19"/>
    <mergeCell ref="B21:G21"/>
    <mergeCell ref="I21:N21"/>
  </mergeCells>
  <hyperlinks>
    <hyperlink ref="P21" location="'Gráfico aloj tipolog y categorí'!A1" tooltip="Ir a gráfica" display="Gráfica"/>
  </hyperlinks>
  <printOptions horizontalCentered="1" verticalCentered="1"/>
  <pageMargins left="0.92" right="0.78740157480314965" top="0.64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4" min="1" max="13" man="1"/>
  </rowBreaks>
  <ignoredErrors>
    <ignoredError sqref="J13" formulaRange="1"/>
    <ignoredError sqref="K13:L13" formula="1" formulaRange="1"/>
  </ignoredError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x14ac:dyDescent="0.25"/>
    <row r="21" spans="2:19" ht="21" customHeight="1" x14ac:dyDescent="0.25">
      <c r="S21" s="62" t="s">
        <v>60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Alojados tipología y categoría'!A1" tooltip="Ir a tabla" display="Tabla"/>
  </hyperlinks>
  <printOptions horizontalCentered="1" verticalCentered="1"/>
  <pageMargins left="0.93" right="0.78740157480314965" top="0.52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2">
    <tabColor rgb="FF000099"/>
    <pageSetUpPr fitToPage="1"/>
  </sheetPr>
  <dimension ref="B1:R114"/>
  <sheetViews>
    <sheetView showGridLines="0" showRowColHeaders="0" topLeftCell="A4" zoomScaleNormal="100" workbookViewId="0">
      <selection activeCell="B1" sqref="B1"/>
    </sheetView>
  </sheetViews>
  <sheetFormatPr baseColWidth="10" defaultRowHeight="15" outlineLevelRow="1" x14ac:dyDescent="0.25"/>
  <cols>
    <col min="1" max="1" width="15.7109375" style="86" customWidth="1"/>
    <col min="2" max="2" width="13" style="86" customWidth="1"/>
    <col min="3" max="3" width="12.85546875" style="86" customWidth="1"/>
    <col min="4" max="12" width="10.7109375" style="86" customWidth="1"/>
    <col min="13" max="14" width="11.42578125" style="86"/>
    <col min="15" max="15" width="13.28515625" style="86" customWidth="1"/>
    <col min="16" max="16" width="11.42578125" style="86"/>
    <col min="17" max="17" width="15" style="86" customWidth="1"/>
    <col min="18" max="16384" width="11.42578125" style="86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36" customHeight="1" x14ac:dyDescent="0.25">
      <c r="B5" s="16" t="s">
        <v>81</v>
      </c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2:18" ht="15" customHeight="1" x14ac:dyDescent="0.25">
      <c r="B6" s="87"/>
      <c r="C6" s="18" t="s">
        <v>26</v>
      </c>
      <c r="D6" s="18"/>
      <c r="E6" s="19" t="s">
        <v>27</v>
      </c>
      <c r="F6" s="19"/>
      <c r="G6" s="18" t="s">
        <v>28</v>
      </c>
      <c r="H6" s="18"/>
      <c r="I6" s="19" t="s">
        <v>29</v>
      </c>
      <c r="J6" s="19"/>
      <c r="K6" s="18" t="s">
        <v>30</v>
      </c>
      <c r="L6" s="18"/>
      <c r="N6" s="88"/>
      <c r="O6" s="88"/>
      <c r="P6" s="88"/>
    </row>
    <row r="7" spans="2:18" ht="30" customHeight="1" x14ac:dyDescent="0.25">
      <c r="B7" s="87"/>
      <c r="C7" s="21" t="s">
        <v>82</v>
      </c>
      <c r="D7" s="21" t="s">
        <v>32</v>
      </c>
      <c r="E7" s="22" t="s">
        <v>82</v>
      </c>
      <c r="F7" s="22" t="s">
        <v>32</v>
      </c>
      <c r="G7" s="21" t="s">
        <v>82</v>
      </c>
      <c r="H7" s="21" t="s">
        <v>32</v>
      </c>
      <c r="I7" s="22" t="s">
        <v>82</v>
      </c>
      <c r="J7" s="22" t="s">
        <v>32</v>
      </c>
      <c r="K7" s="21" t="s">
        <v>82</v>
      </c>
      <c r="L7" s="21" t="s">
        <v>32</v>
      </c>
      <c r="N7" s="88"/>
      <c r="O7" s="88"/>
      <c r="P7" s="88"/>
    </row>
    <row r="8" spans="2:18" x14ac:dyDescent="0.25">
      <c r="B8" s="89" t="s">
        <v>44</v>
      </c>
      <c r="C8" s="90">
        <v>3610138</v>
      </c>
      <c r="D8" s="91">
        <f>C8/C21-1</f>
        <v>3.6286733309891073E-2</v>
      </c>
      <c r="E8" s="92">
        <v>1335129</v>
      </c>
      <c r="F8" s="93">
        <f>E8/E21-1</f>
        <v>3.3237629432431914E-2</v>
      </c>
      <c r="G8" s="90">
        <v>1060029</v>
      </c>
      <c r="H8" s="91">
        <f>G8/G21-1</f>
        <v>1.5554808280952237E-2</v>
      </c>
      <c r="I8" s="92">
        <v>572582</v>
      </c>
      <c r="J8" s="93">
        <f>I8/I21-1</f>
        <v>5.203376315083541E-2</v>
      </c>
      <c r="K8" s="90">
        <v>52202</v>
      </c>
      <c r="L8" s="91">
        <f>K8/K21-1</f>
        <v>0.45636647695569699</v>
      </c>
    </row>
    <row r="9" spans="2:18" x14ac:dyDescent="0.25">
      <c r="B9" s="29" t="str">
        <f>actualizaciones!$A$2</f>
        <v>enero 2014</v>
      </c>
      <c r="C9" s="30">
        <v>3610138</v>
      </c>
      <c r="D9" s="31">
        <v>3.6286733309891073E-2</v>
      </c>
      <c r="E9" s="32">
        <v>1335129</v>
      </c>
      <c r="F9" s="33">
        <v>3.3237629432431914E-2</v>
      </c>
      <c r="G9" s="30">
        <v>1060029</v>
      </c>
      <c r="H9" s="31">
        <v>1.5554808280952237E-2</v>
      </c>
      <c r="I9" s="32">
        <v>572582</v>
      </c>
      <c r="J9" s="33">
        <v>5.203376315083541E-2</v>
      </c>
      <c r="K9" s="30">
        <v>52202</v>
      </c>
      <c r="L9" s="31">
        <v>0.45636647695569699</v>
      </c>
      <c r="O9" s="88"/>
      <c r="P9" s="88"/>
      <c r="Q9" s="88"/>
      <c r="R9" s="88"/>
    </row>
    <row r="10" spans="2:18" outlineLevel="1" x14ac:dyDescent="0.25">
      <c r="B10" s="89" t="s">
        <v>33</v>
      </c>
      <c r="C10" s="90">
        <v>3411141</v>
      </c>
      <c r="D10" s="91">
        <f>C10/C23-1</f>
        <v>7.845865510288097E-2</v>
      </c>
      <c r="E10" s="92">
        <v>1249834</v>
      </c>
      <c r="F10" s="93">
        <f t="shared" ref="F10:F21" si="0">E10/E23-1</f>
        <v>5.8202070626166336E-2</v>
      </c>
      <c r="G10" s="90">
        <v>1011455</v>
      </c>
      <c r="H10" s="91">
        <f t="shared" ref="H10:H21" si="1">G10/G23-1</f>
        <v>6.4718613351523402E-2</v>
      </c>
      <c r="I10" s="92">
        <v>522069</v>
      </c>
      <c r="J10" s="93">
        <f t="shared" ref="J10:J21" si="2">I10/I23-1</f>
        <v>0.10328045190480917</v>
      </c>
      <c r="K10" s="90">
        <v>48999</v>
      </c>
      <c r="L10" s="91">
        <f t="shared" ref="L10:L21" si="3">K10/K23-1</f>
        <v>0.41207492795389045</v>
      </c>
    </row>
    <row r="11" spans="2:18" outlineLevel="1" x14ac:dyDescent="0.25">
      <c r="B11" s="89" t="s">
        <v>34</v>
      </c>
      <c r="C11" s="90">
        <v>3456400</v>
      </c>
      <c r="D11" s="91">
        <f t="shared" ref="D11:D19" si="4">C11/C24-1</f>
        <v>9.0219065775246632E-2</v>
      </c>
      <c r="E11" s="92">
        <v>1264468</v>
      </c>
      <c r="F11" s="93">
        <f t="shared" si="0"/>
        <v>3.8938374482469174E-2</v>
      </c>
      <c r="G11" s="90">
        <v>1026392</v>
      </c>
      <c r="H11" s="91">
        <f t="shared" si="1"/>
        <v>4.4544087146430655E-2</v>
      </c>
      <c r="I11" s="92">
        <v>541906</v>
      </c>
      <c r="J11" s="93">
        <f t="shared" si="2"/>
        <v>0.26399440200594793</v>
      </c>
      <c r="K11" s="90">
        <v>47820</v>
      </c>
      <c r="L11" s="91">
        <f t="shared" si="3"/>
        <v>0.39653057648501844</v>
      </c>
    </row>
    <row r="12" spans="2:18" outlineLevel="1" x14ac:dyDescent="0.25">
      <c r="B12" s="89" t="s">
        <v>35</v>
      </c>
      <c r="C12" s="90">
        <v>3300934</v>
      </c>
      <c r="D12" s="91">
        <f t="shared" si="4"/>
        <v>3.2789613952356245E-2</v>
      </c>
      <c r="E12" s="92">
        <v>1295962</v>
      </c>
      <c r="F12" s="93">
        <f t="shared" si="0"/>
        <v>2.8638419025288853E-2</v>
      </c>
      <c r="G12" s="90">
        <v>1005077</v>
      </c>
      <c r="H12" s="91">
        <f t="shared" si="1"/>
        <v>7.5757879541262785E-3</v>
      </c>
      <c r="I12" s="92">
        <v>421311</v>
      </c>
      <c r="J12" s="93">
        <f t="shared" si="2"/>
        <v>9.060904770286915E-2</v>
      </c>
      <c r="K12" s="90">
        <v>32795</v>
      </c>
      <c r="L12" s="91">
        <f t="shared" si="3"/>
        <v>6.8463711162962682E-3</v>
      </c>
    </row>
    <row r="13" spans="2:18" outlineLevel="1" x14ac:dyDescent="0.25">
      <c r="B13" s="89" t="s">
        <v>36</v>
      </c>
      <c r="C13" s="90">
        <v>3021785</v>
      </c>
      <c r="D13" s="91">
        <f t="shared" si="4"/>
        <v>2.5595902754915301E-2</v>
      </c>
      <c r="E13" s="92">
        <v>1134874</v>
      </c>
      <c r="F13" s="93">
        <f t="shared" si="0"/>
        <v>1.6354507109752614E-3</v>
      </c>
      <c r="G13" s="90">
        <v>968544</v>
      </c>
      <c r="H13" s="91">
        <f t="shared" si="1"/>
        <v>4.2708744898387607E-2</v>
      </c>
      <c r="I13" s="92">
        <v>409526</v>
      </c>
      <c r="J13" s="93">
        <f t="shared" si="2"/>
        <v>3.1032225579053385E-2</v>
      </c>
      <c r="K13" s="90">
        <v>27884</v>
      </c>
      <c r="L13" s="91">
        <f t="shared" si="3"/>
        <v>5.3021148036253685E-2</v>
      </c>
    </row>
    <row r="14" spans="2:18" outlineLevel="1" x14ac:dyDescent="0.25">
      <c r="B14" s="89" t="s">
        <v>37</v>
      </c>
      <c r="C14" s="90">
        <v>3676768</v>
      </c>
      <c r="D14" s="91">
        <f t="shared" si="4"/>
        <v>2.21057875353603E-2</v>
      </c>
      <c r="E14" s="92">
        <v>1406650</v>
      </c>
      <c r="F14" s="93">
        <f t="shared" si="0"/>
        <v>3.0115113066237376E-2</v>
      </c>
      <c r="G14" s="90">
        <v>1141554</v>
      </c>
      <c r="H14" s="91">
        <f t="shared" si="1"/>
        <v>6.4146531978932497E-3</v>
      </c>
      <c r="I14" s="92">
        <v>501523</v>
      </c>
      <c r="J14" s="93">
        <f t="shared" si="2"/>
        <v>0.11400291870928192</v>
      </c>
      <c r="K14" s="90">
        <v>28954</v>
      </c>
      <c r="L14" s="91">
        <f t="shared" si="3"/>
        <v>0.10380847089321787</v>
      </c>
    </row>
    <row r="15" spans="2:18" outlineLevel="1" x14ac:dyDescent="0.25">
      <c r="B15" s="89" t="s">
        <v>38</v>
      </c>
      <c r="C15" s="90">
        <v>3383520</v>
      </c>
      <c r="D15" s="91">
        <f t="shared" si="4"/>
        <v>-4.8455953611696856E-3</v>
      </c>
      <c r="E15" s="92">
        <v>1263886</v>
      </c>
      <c r="F15" s="93">
        <f t="shared" si="0"/>
        <v>-4.3265121975775145E-2</v>
      </c>
      <c r="G15" s="90">
        <v>1104199</v>
      </c>
      <c r="H15" s="91">
        <f t="shared" si="1"/>
        <v>-9.1600286071426007E-3</v>
      </c>
      <c r="I15" s="92">
        <v>446248</v>
      </c>
      <c r="J15" s="93">
        <f t="shared" si="2"/>
        <v>0.41694820534965826</v>
      </c>
      <c r="K15" s="90">
        <v>30589</v>
      </c>
      <c r="L15" s="91">
        <f t="shared" si="3"/>
        <v>0.10353908871171402</v>
      </c>
    </row>
    <row r="16" spans="2:18" outlineLevel="1" x14ac:dyDescent="0.25">
      <c r="B16" s="89" t="s">
        <v>39</v>
      </c>
      <c r="C16" s="90">
        <v>2777793</v>
      </c>
      <c r="D16" s="91">
        <f t="shared" si="4"/>
        <v>-6.8112511142026655E-3</v>
      </c>
      <c r="E16" s="92">
        <v>1086633</v>
      </c>
      <c r="F16" s="93">
        <f t="shared" si="0"/>
        <v>9.5648392976928065E-3</v>
      </c>
      <c r="G16" s="90">
        <v>853547</v>
      </c>
      <c r="H16" s="91">
        <f t="shared" si="1"/>
        <v>-2.8311187410065441E-2</v>
      </c>
      <c r="I16" s="92">
        <v>373055</v>
      </c>
      <c r="J16" s="93">
        <f t="shared" si="2"/>
        <v>-1.3632601907400899E-2</v>
      </c>
      <c r="K16" s="90">
        <v>25638</v>
      </c>
      <c r="L16" s="91">
        <f t="shared" si="3"/>
        <v>-9.300597870308136E-2</v>
      </c>
      <c r="N16" s="94"/>
      <c r="O16" s="94"/>
      <c r="P16" s="94"/>
    </row>
    <row r="17" spans="2:18" outlineLevel="1" x14ac:dyDescent="0.25">
      <c r="B17" s="89" t="s">
        <v>40</v>
      </c>
      <c r="C17" s="90">
        <v>2676094</v>
      </c>
      <c r="D17" s="91">
        <f t="shared" si="4"/>
        <v>4.4141114850707819E-2</v>
      </c>
      <c r="E17" s="92">
        <v>1073133</v>
      </c>
      <c r="F17" s="93">
        <f t="shared" si="0"/>
        <v>5.8632905098860988E-2</v>
      </c>
      <c r="G17" s="90">
        <v>808603</v>
      </c>
      <c r="H17" s="91">
        <f t="shared" si="1"/>
        <v>4.1858433533131567E-2</v>
      </c>
      <c r="I17" s="92">
        <v>338270</v>
      </c>
      <c r="J17" s="93">
        <f t="shared" si="2"/>
        <v>-4.004744850758557E-2</v>
      </c>
      <c r="K17" s="90">
        <v>28167</v>
      </c>
      <c r="L17" s="91">
        <f t="shared" si="3"/>
        <v>-0.11544138429168105</v>
      </c>
    </row>
    <row r="18" spans="2:18" outlineLevel="1" x14ac:dyDescent="0.25">
      <c r="B18" s="89" t="s">
        <v>41</v>
      </c>
      <c r="C18" s="90">
        <v>2855277</v>
      </c>
      <c r="D18" s="91">
        <f t="shared" si="4"/>
        <v>-3.9991325456758431E-2</v>
      </c>
      <c r="E18" s="92">
        <v>1083852</v>
      </c>
      <c r="F18" s="93">
        <f t="shared" si="0"/>
        <v>-5.6625024262147883E-2</v>
      </c>
      <c r="G18" s="90">
        <v>883659</v>
      </c>
      <c r="H18" s="91">
        <f t="shared" si="1"/>
        <v>-3.7933546071261759E-2</v>
      </c>
      <c r="I18" s="92">
        <v>375746</v>
      </c>
      <c r="J18" s="93">
        <f t="shared" si="2"/>
        <v>-6.2414069303496578E-2</v>
      </c>
      <c r="K18" s="90">
        <v>28936</v>
      </c>
      <c r="L18" s="91">
        <f t="shared" si="3"/>
        <v>-2.1804536695852028E-2</v>
      </c>
    </row>
    <row r="19" spans="2:18" outlineLevel="1" x14ac:dyDescent="0.25">
      <c r="B19" s="89" t="s">
        <v>42</v>
      </c>
      <c r="C19" s="90">
        <v>3444746</v>
      </c>
      <c r="D19" s="91">
        <f t="shared" si="4"/>
        <v>2.6240017255211745E-2</v>
      </c>
      <c r="E19" s="92">
        <v>1263706</v>
      </c>
      <c r="F19" s="93">
        <f t="shared" si="0"/>
        <v>2.2351340287587007E-2</v>
      </c>
      <c r="G19" s="90">
        <v>1052886</v>
      </c>
      <c r="H19" s="91">
        <f t="shared" si="1"/>
        <v>1.9373090283828942E-2</v>
      </c>
      <c r="I19" s="92">
        <v>526906</v>
      </c>
      <c r="J19" s="93">
        <f t="shared" si="2"/>
        <v>3.6151830067352453E-3</v>
      </c>
      <c r="K19" s="90">
        <v>34392</v>
      </c>
      <c r="L19" s="91">
        <f t="shared" si="3"/>
        <v>0.16377910124526252</v>
      </c>
    </row>
    <row r="20" spans="2:18" outlineLevel="1" x14ac:dyDescent="0.25">
      <c r="B20" s="89" t="s">
        <v>43</v>
      </c>
      <c r="C20" s="90">
        <v>3157463</v>
      </c>
      <c r="D20" s="91">
        <f>C20/C33-1</f>
        <v>-0.10011819013763579</v>
      </c>
      <c r="E20" s="92">
        <v>1135466</v>
      </c>
      <c r="F20" s="93">
        <f t="shared" si="0"/>
        <v>-0.12201801946696278</v>
      </c>
      <c r="G20" s="90">
        <v>962021</v>
      </c>
      <c r="H20" s="91">
        <f t="shared" si="1"/>
        <v>-9.6406273921933794E-2</v>
      </c>
      <c r="I20" s="92">
        <v>510784</v>
      </c>
      <c r="J20" s="93">
        <f t="shared" si="2"/>
        <v>-6.7648696255327656E-2</v>
      </c>
      <c r="K20" s="90">
        <v>38948</v>
      </c>
      <c r="L20" s="91">
        <f t="shared" si="3"/>
        <v>-6.8140491913101786E-2</v>
      </c>
    </row>
    <row r="21" spans="2:18" outlineLevel="1" x14ac:dyDescent="0.25">
      <c r="B21" s="89" t="s">
        <v>44</v>
      </c>
      <c r="C21" s="90">
        <v>3483725</v>
      </c>
      <c r="D21" s="91">
        <f>C21/C34-1</f>
        <v>-3.3974397191538608E-2</v>
      </c>
      <c r="E21" s="92">
        <v>1292180</v>
      </c>
      <c r="F21" s="93">
        <f t="shared" si="0"/>
        <v>-6.5959921383863751E-2</v>
      </c>
      <c r="G21" s="90">
        <v>1043793</v>
      </c>
      <c r="H21" s="91">
        <f t="shared" si="1"/>
        <v>-3.8529099934507482E-2</v>
      </c>
      <c r="I21" s="92">
        <v>544262</v>
      </c>
      <c r="J21" s="93">
        <f t="shared" si="2"/>
        <v>-1.2481379538085591E-2</v>
      </c>
      <c r="K21" s="90">
        <v>35844</v>
      </c>
      <c r="L21" s="91">
        <f t="shared" si="3"/>
        <v>9.1407344254308409E-2</v>
      </c>
    </row>
    <row r="22" spans="2:18" ht="15" customHeight="1" x14ac:dyDescent="0.25">
      <c r="B22" s="95">
        <v>2013</v>
      </c>
      <c r="C22" s="96">
        <v>38645646</v>
      </c>
      <c r="D22" s="97">
        <f>C22/C35-1</f>
        <v>9.5838721326253484E-3</v>
      </c>
      <c r="E22" s="96">
        <v>14550644</v>
      </c>
      <c r="F22" s="97">
        <f>E22/E35-1</f>
        <v>-5.3806865098677825E-3</v>
      </c>
      <c r="G22" s="96">
        <v>11861730</v>
      </c>
      <c r="H22" s="97">
        <f>G22/G35-1</f>
        <v>-1.7995821766347841E-4</v>
      </c>
      <c r="I22" s="96">
        <v>5511606</v>
      </c>
      <c r="J22" s="97">
        <f>I22/I35-1</f>
        <v>5.8720750316323178E-2</v>
      </c>
      <c r="K22" s="96">
        <v>408966</v>
      </c>
      <c r="L22" s="97">
        <f>K22/K35-1</f>
        <v>8.8181999600878136E-2</v>
      </c>
      <c r="O22" s="88"/>
      <c r="P22" s="88"/>
      <c r="Q22" s="88"/>
      <c r="R22" s="88"/>
    </row>
    <row r="23" spans="2:18" outlineLevel="1" x14ac:dyDescent="0.25">
      <c r="B23" s="89" t="s">
        <v>33</v>
      </c>
      <c r="C23" s="90">
        <v>3162978</v>
      </c>
      <c r="D23" s="91">
        <f>C23/C36-1</f>
        <v>-3.4750446312769911E-2</v>
      </c>
      <c r="E23" s="92">
        <v>1181092</v>
      </c>
      <c r="F23" s="93">
        <f t="shared" ref="F23:F34" si="5">E23/E36-1</f>
        <v>-3.8876492636300441E-2</v>
      </c>
      <c r="G23" s="90">
        <v>949974</v>
      </c>
      <c r="H23" s="91">
        <f t="shared" ref="H23:H34" si="6">G23/G36-1</f>
        <v>-8.3318939438531969E-2</v>
      </c>
      <c r="I23" s="92">
        <v>473197</v>
      </c>
      <c r="J23" s="93">
        <f t="shared" ref="J23:J34" si="7">I23/I36-1</f>
        <v>-3.753671295957306E-2</v>
      </c>
      <c r="K23" s="90">
        <v>34700</v>
      </c>
      <c r="L23" s="91">
        <f t="shared" ref="L23:L34" si="8">K23/K36-1</f>
        <v>0.20695652173913048</v>
      </c>
    </row>
    <row r="24" spans="2:18" outlineLevel="1" x14ac:dyDescent="0.25">
      <c r="B24" s="89" t="s">
        <v>34</v>
      </c>
      <c r="C24" s="90">
        <v>3170372</v>
      </c>
      <c r="D24" s="91">
        <f t="shared" ref="D24:D32" si="9">C24/C37-1</f>
        <v>-8.3338995532597049E-2</v>
      </c>
      <c r="E24" s="92">
        <v>1217077</v>
      </c>
      <c r="F24" s="93">
        <f t="shared" si="5"/>
        <v>-6.0157685832985863E-2</v>
      </c>
      <c r="G24" s="90">
        <v>982622</v>
      </c>
      <c r="H24" s="91">
        <f t="shared" si="6"/>
        <v>-0.10635062538594953</v>
      </c>
      <c r="I24" s="92">
        <v>428725</v>
      </c>
      <c r="J24" s="93">
        <f t="shared" si="7"/>
        <v>-0.11465087848274835</v>
      </c>
      <c r="K24" s="90">
        <v>34242</v>
      </c>
      <c r="L24" s="91">
        <f t="shared" si="8"/>
        <v>0.13639984070091593</v>
      </c>
    </row>
    <row r="25" spans="2:18" outlineLevel="1" x14ac:dyDescent="0.25">
      <c r="B25" s="89" t="s">
        <v>35</v>
      </c>
      <c r="C25" s="90">
        <v>3196134</v>
      </c>
      <c r="D25" s="91">
        <f t="shared" si="9"/>
        <v>-4.4967134023501942E-2</v>
      </c>
      <c r="E25" s="92">
        <v>1259881</v>
      </c>
      <c r="F25" s="93">
        <f t="shared" si="5"/>
        <v>-5.9680828514364404E-2</v>
      </c>
      <c r="G25" s="90">
        <v>997520</v>
      </c>
      <c r="H25" s="91">
        <f t="shared" si="6"/>
        <v>-7.3492191019323916E-2</v>
      </c>
      <c r="I25" s="92">
        <v>386308</v>
      </c>
      <c r="J25" s="93">
        <f t="shared" si="7"/>
        <v>6.575074143044346E-2</v>
      </c>
      <c r="K25" s="90">
        <v>32572</v>
      </c>
      <c r="L25" s="91">
        <f t="shared" si="8"/>
        <v>0.18202932210770784</v>
      </c>
    </row>
    <row r="26" spans="2:18" outlineLevel="1" x14ac:dyDescent="0.25">
      <c r="B26" s="89" t="s">
        <v>36</v>
      </c>
      <c r="C26" s="90">
        <v>2946370</v>
      </c>
      <c r="D26" s="91">
        <f t="shared" si="9"/>
        <v>-7.6365512696968674E-2</v>
      </c>
      <c r="E26" s="92">
        <v>1133021</v>
      </c>
      <c r="F26" s="93">
        <f t="shared" si="5"/>
        <v>-9.6878509693829162E-2</v>
      </c>
      <c r="G26" s="90">
        <v>928873</v>
      </c>
      <c r="H26" s="91">
        <f t="shared" si="6"/>
        <v>-8.6584726670554168E-2</v>
      </c>
      <c r="I26" s="92">
        <v>397200</v>
      </c>
      <c r="J26" s="93">
        <f t="shared" si="7"/>
        <v>5.0225826448895283E-3</v>
      </c>
      <c r="K26" s="90">
        <v>26480</v>
      </c>
      <c r="L26" s="91">
        <f t="shared" si="8"/>
        <v>-1.0574300340021714E-2</v>
      </c>
    </row>
    <row r="27" spans="2:18" outlineLevel="1" x14ac:dyDescent="0.25">
      <c r="B27" s="89" t="s">
        <v>37</v>
      </c>
      <c r="C27" s="90">
        <v>3597248</v>
      </c>
      <c r="D27" s="91">
        <f t="shared" si="9"/>
        <v>-6.7789595673515057E-2</v>
      </c>
      <c r="E27" s="92">
        <v>1365527</v>
      </c>
      <c r="F27" s="93">
        <f t="shared" si="5"/>
        <v>-6.5437900928110304E-2</v>
      </c>
      <c r="G27" s="90">
        <v>1134278</v>
      </c>
      <c r="H27" s="91">
        <f t="shared" si="6"/>
        <v>-7.1274114139784017E-2</v>
      </c>
      <c r="I27" s="92">
        <v>450199</v>
      </c>
      <c r="J27" s="93">
        <f t="shared" si="7"/>
        <v>-9.2991723682195881E-2</v>
      </c>
      <c r="K27" s="90">
        <v>26231</v>
      </c>
      <c r="L27" s="91">
        <f t="shared" si="8"/>
        <v>0.39385727190605246</v>
      </c>
    </row>
    <row r="28" spans="2:18" outlineLevel="1" x14ac:dyDescent="0.25">
      <c r="B28" s="89" t="s">
        <v>38</v>
      </c>
      <c r="C28" s="90">
        <v>3399995</v>
      </c>
      <c r="D28" s="91">
        <f t="shared" si="9"/>
        <v>-4.3527173151655774E-2</v>
      </c>
      <c r="E28" s="92">
        <v>1321041</v>
      </c>
      <c r="F28" s="93">
        <f t="shared" si="5"/>
        <v>-5.424431382936834E-2</v>
      </c>
      <c r="G28" s="90">
        <v>1114407</v>
      </c>
      <c r="H28" s="91">
        <f t="shared" si="6"/>
        <v>-2.8038777032065587E-2</v>
      </c>
      <c r="I28" s="92">
        <v>314936</v>
      </c>
      <c r="J28" s="93">
        <f t="shared" si="7"/>
        <v>-0.23808510020612172</v>
      </c>
      <c r="K28" s="90">
        <v>27719</v>
      </c>
      <c r="L28" s="91">
        <f t="shared" si="8"/>
        <v>0.15433306958730686</v>
      </c>
    </row>
    <row r="29" spans="2:18" outlineLevel="1" x14ac:dyDescent="0.25">
      <c r="B29" s="89" t="s">
        <v>39</v>
      </c>
      <c r="C29" s="90">
        <v>2796843</v>
      </c>
      <c r="D29" s="91">
        <f t="shared" si="9"/>
        <v>-3.07347456913446E-2</v>
      </c>
      <c r="E29" s="92">
        <v>1076338</v>
      </c>
      <c r="F29" s="93">
        <f t="shared" si="5"/>
        <v>-4.6512225349317871E-2</v>
      </c>
      <c r="G29" s="90">
        <v>878416</v>
      </c>
      <c r="H29" s="91">
        <f t="shared" si="6"/>
        <v>-6.9282319970756623E-2</v>
      </c>
      <c r="I29" s="92">
        <v>378211</v>
      </c>
      <c r="J29" s="93">
        <f t="shared" si="7"/>
        <v>8.6971596212828128E-3</v>
      </c>
      <c r="K29" s="90">
        <v>28267</v>
      </c>
      <c r="L29" s="91">
        <f t="shared" si="8"/>
        <v>0.11948514851485159</v>
      </c>
      <c r="N29" s="94"/>
      <c r="O29" s="94"/>
      <c r="P29" s="94"/>
    </row>
    <row r="30" spans="2:18" outlineLevel="1" x14ac:dyDescent="0.25">
      <c r="B30" s="89" t="s">
        <v>40</v>
      </c>
      <c r="C30" s="90">
        <v>2562962</v>
      </c>
      <c r="D30" s="91">
        <f t="shared" si="9"/>
        <v>-2.2221052278186271E-2</v>
      </c>
      <c r="E30" s="92">
        <v>1013697</v>
      </c>
      <c r="F30" s="93">
        <f t="shared" si="5"/>
        <v>-1.6205435779482635E-2</v>
      </c>
      <c r="G30" s="90">
        <v>776116</v>
      </c>
      <c r="H30" s="91">
        <f t="shared" si="6"/>
        <v>-5.1382684210204643E-2</v>
      </c>
      <c r="I30" s="92">
        <v>352382</v>
      </c>
      <c r="J30" s="93">
        <f t="shared" si="7"/>
        <v>4.3389946939548896E-2</v>
      </c>
      <c r="K30" s="90">
        <v>31843</v>
      </c>
      <c r="L30" s="91">
        <f t="shared" si="8"/>
        <v>0.1954873104069681</v>
      </c>
    </row>
    <row r="31" spans="2:18" outlineLevel="1" x14ac:dyDescent="0.25">
      <c r="B31" s="89" t="s">
        <v>41</v>
      </c>
      <c r="C31" s="90">
        <v>2974220</v>
      </c>
      <c r="D31" s="91">
        <f t="shared" si="9"/>
        <v>-0.12201624946827461</v>
      </c>
      <c r="E31" s="92">
        <v>1148909</v>
      </c>
      <c r="F31" s="93">
        <f t="shared" si="5"/>
        <v>-0.10991313024729954</v>
      </c>
      <c r="G31" s="90">
        <v>918501</v>
      </c>
      <c r="H31" s="91">
        <f t="shared" si="6"/>
        <v>-0.13776015019948373</v>
      </c>
      <c r="I31" s="92">
        <v>400759</v>
      </c>
      <c r="J31" s="93">
        <f t="shared" si="7"/>
        <v>-7.8117308232003246E-2</v>
      </c>
      <c r="K31" s="90">
        <v>29581</v>
      </c>
      <c r="L31" s="91">
        <f t="shared" si="8"/>
        <v>0.10690764855560553</v>
      </c>
    </row>
    <row r="32" spans="2:18" outlineLevel="1" x14ac:dyDescent="0.25">
      <c r="B32" s="89" t="s">
        <v>42</v>
      </c>
      <c r="C32" s="90">
        <v>3356667</v>
      </c>
      <c r="D32" s="91">
        <f t="shared" si="9"/>
        <v>-8.2141826847485611E-2</v>
      </c>
      <c r="E32" s="92">
        <v>1236078</v>
      </c>
      <c r="F32" s="93">
        <f t="shared" si="5"/>
        <v>-8.2085761642517241E-2</v>
      </c>
      <c r="G32" s="90">
        <v>1032876</v>
      </c>
      <c r="H32" s="91">
        <f t="shared" si="6"/>
        <v>-0.10911656534849545</v>
      </c>
      <c r="I32" s="92">
        <v>525008</v>
      </c>
      <c r="J32" s="93">
        <f t="shared" si="7"/>
        <v>-5.062702868870983E-2</v>
      </c>
      <c r="K32" s="90">
        <v>29552</v>
      </c>
      <c r="L32" s="91">
        <f t="shared" si="8"/>
        <v>-0.1389026486785746</v>
      </c>
    </row>
    <row r="33" spans="2:18" outlineLevel="1" x14ac:dyDescent="0.25">
      <c r="B33" s="89" t="s">
        <v>43</v>
      </c>
      <c r="C33" s="90">
        <v>3508753</v>
      </c>
      <c r="D33" s="91">
        <f>C33/C46-1</f>
        <v>-1.9238972020767076E-2</v>
      </c>
      <c r="E33" s="92">
        <v>1293268</v>
      </c>
      <c r="F33" s="93">
        <f t="shared" si="5"/>
        <v>-1.7319852712106232E-2</v>
      </c>
      <c r="G33" s="90">
        <v>1064661</v>
      </c>
      <c r="H33" s="91">
        <f t="shared" si="6"/>
        <v>-5.2181344728583823E-2</v>
      </c>
      <c r="I33" s="92">
        <v>547845</v>
      </c>
      <c r="J33" s="93">
        <f t="shared" si="7"/>
        <v>2.6101826341192957E-2</v>
      </c>
      <c r="K33" s="90">
        <v>41796</v>
      </c>
      <c r="L33" s="91">
        <f t="shared" si="8"/>
        <v>0.31628507542594408</v>
      </c>
    </row>
    <row r="34" spans="2:18" outlineLevel="1" x14ac:dyDescent="0.25">
      <c r="B34" s="89" t="s">
        <v>44</v>
      </c>
      <c r="C34" s="90">
        <v>3606245</v>
      </c>
      <c r="D34" s="91">
        <f>C34/C47-1</f>
        <v>5.5713345581820617E-2</v>
      </c>
      <c r="E34" s="92">
        <v>1383431</v>
      </c>
      <c r="F34" s="93">
        <f t="shared" si="5"/>
        <v>9.1925191303627196E-2</v>
      </c>
      <c r="G34" s="90">
        <v>1085621</v>
      </c>
      <c r="H34" s="91">
        <f t="shared" si="6"/>
        <v>-2.7543735499879096E-2</v>
      </c>
      <c r="I34" s="92">
        <v>551141</v>
      </c>
      <c r="J34" s="93">
        <f t="shared" si="7"/>
        <v>5.9566630844148927E-2</v>
      </c>
      <c r="K34" s="90">
        <v>32842</v>
      </c>
      <c r="L34" s="91">
        <f t="shared" si="8"/>
        <v>0.14173474708847555</v>
      </c>
    </row>
    <row r="35" spans="2:18" ht="15" customHeight="1" x14ac:dyDescent="0.25">
      <c r="B35" s="95">
        <v>2012</v>
      </c>
      <c r="C35" s="96">
        <v>38278787</v>
      </c>
      <c r="D35" s="97">
        <f>C35/C48-1</f>
        <v>-4.8512959835658953E-2</v>
      </c>
      <c r="E35" s="96">
        <v>14629360</v>
      </c>
      <c r="F35" s="97">
        <f>E35/E48-1</f>
        <v>-4.7311301101481296E-2</v>
      </c>
      <c r="G35" s="96">
        <v>11863865</v>
      </c>
      <c r="H35" s="97">
        <f>G35/G48-1</f>
        <v>-7.4839071712407002E-2</v>
      </c>
      <c r="I35" s="96">
        <v>5205911</v>
      </c>
      <c r="J35" s="97">
        <f>I35/I48-1</f>
        <v>-3.5541800047686478E-2</v>
      </c>
      <c r="K35" s="96">
        <v>375825</v>
      </c>
      <c r="L35" s="97">
        <f>K35/K48-1</f>
        <v>0.14066104164137427</v>
      </c>
      <c r="O35" s="88"/>
      <c r="P35" s="88"/>
      <c r="Q35" s="88"/>
      <c r="R35" s="88"/>
    </row>
    <row r="36" spans="2:18" hidden="1" outlineLevel="1" x14ac:dyDescent="0.25">
      <c r="B36" s="89" t="s">
        <v>33</v>
      </c>
      <c r="C36" s="90">
        <v>3276850</v>
      </c>
      <c r="D36" s="91">
        <f>C36/C49-1</f>
        <v>7.8053742633071854E-2</v>
      </c>
      <c r="E36" s="92">
        <v>1228866</v>
      </c>
      <c r="F36" s="93">
        <f t="shared" ref="F36:F47" si="10">E36/E49-1</f>
        <v>8.1070666976331696E-2</v>
      </c>
      <c r="G36" s="90">
        <v>1036319</v>
      </c>
      <c r="H36" s="91">
        <f t="shared" ref="H36:H47" si="11">G36/G49-1</f>
        <v>6.5918490564485177E-2</v>
      </c>
      <c r="I36" s="92">
        <v>491652</v>
      </c>
      <c r="J36" s="93">
        <f t="shared" ref="J36:J47" si="12">I36/I49-1</f>
        <v>0.10035540674825216</v>
      </c>
      <c r="K36" s="90">
        <v>28750</v>
      </c>
      <c r="L36" s="91">
        <f t="shared" ref="L36:L47" si="13">K36/K49-1</f>
        <v>6.229875402491869E-3</v>
      </c>
    </row>
    <row r="37" spans="2:18" hidden="1" outlineLevel="1" x14ac:dyDescent="0.25">
      <c r="B37" s="89" t="s">
        <v>34</v>
      </c>
      <c r="C37" s="90">
        <v>3458609</v>
      </c>
      <c r="D37" s="91">
        <f t="shared" ref="D37:D47" si="14">C37/C50-1</f>
        <v>7.3821046229201492E-2</v>
      </c>
      <c r="E37" s="92">
        <v>1294980</v>
      </c>
      <c r="F37" s="93">
        <f t="shared" si="10"/>
        <v>6.3632488355302996E-2</v>
      </c>
      <c r="G37" s="90">
        <v>1099561</v>
      </c>
      <c r="H37" s="91">
        <f t="shared" si="11"/>
        <v>6.2478379595362732E-2</v>
      </c>
      <c r="I37" s="92">
        <v>484244</v>
      </c>
      <c r="J37" s="93">
        <f t="shared" si="12"/>
        <v>8.7509376165002539E-2</v>
      </c>
      <c r="K37" s="90">
        <v>30132</v>
      </c>
      <c r="L37" s="91">
        <f t="shared" si="13"/>
        <v>-9.4348926657681353E-3</v>
      </c>
    </row>
    <row r="38" spans="2:18" hidden="1" outlineLevel="1" x14ac:dyDescent="0.25">
      <c r="B38" s="89" t="s">
        <v>35</v>
      </c>
      <c r="C38" s="90">
        <v>3346622</v>
      </c>
      <c r="D38" s="91">
        <f t="shared" si="14"/>
        <v>9.3253241664349895E-2</v>
      </c>
      <c r="E38" s="92">
        <v>1339844</v>
      </c>
      <c r="F38" s="93">
        <f t="shared" si="10"/>
        <v>0.1422389466989713</v>
      </c>
      <c r="G38" s="90">
        <v>1076645</v>
      </c>
      <c r="H38" s="91">
        <f t="shared" si="11"/>
        <v>2.38414034580543E-2</v>
      </c>
      <c r="I38" s="92">
        <v>362475</v>
      </c>
      <c r="J38" s="93">
        <f t="shared" si="12"/>
        <v>5.8253192495664408E-2</v>
      </c>
      <c r="K38" s="90">
        <v>27556</v>
      </c>
      <c r="L38" s="91">
        <f t="shared" si="13"/>
        <v>-1.5786841917279859E-2</v>
      </c>
    </row>
    <row r="39" spans="2:18" hidden="1" outlineLevel="1" x14ac:dyDescent="0.25">
      <c r="B39" s="89" t="s">
        <v>36</v>
      </c>
      <c r="C39" s="90">
        <v>3189974</v>
      </c>
      <c r="D39" s="91">
        <f t="shared" si="14"/>
        <v>0.15137034038610553</v>
      </c>
      <c r="E39" s="92">
        <v>1254561</v>
      </c>
      <c r="F39" s="93">
        <f t="shared" si="10"/>
        <v>0.16173382078406973</v>
      </c>
      <c r="G39" s="90">
        <v>1016923</v>
      </c>
      <c r="H39" s="91">
        <f t="shared" si="11"/>
        <v>0.13699285663972494</v>
      </c>
      <c r="I39" s="92">
        <v>395215</v>
      </c>
      <c r="J39" s="93">
        <f t="shared" si="12"/>
        <v>0.14596260684999818</v>
      </c>
      <c r="K39" s="90">
        <v>26763</v>
      </c>
      <c r="L39" s="91">
        <f t="shared" si="13"/>
        <v>0.18483265450681774</v>
      </c>
    </row>
    <row r="40" spans="2:18" hidden="1" outlineLevel="1" x14ac:dyDescent="0.25">
      <c r="B40" s="89" t="s">
        <v>37</v>
      </c>
      <c r="C40" s="90">
        <v>3858837</v>
      </c>
      <c r="D40" s="91">
        <f t="shared" si="14"/>
        <v>7.0787629618920489E-2</v>
      </c>
      <c r="E40" s="92">
        <v>1461141</v>
      </c>
      <c r="F40" s="93">
        <f t="shared" si="10"/>
        <v>5.1947210449053927E-2</v>
      </c>
      <c r="G40" s="90">
        <v>1221327</v>
      </c>
      <c r="H40" s="91">
        <f t="shared" si="11"/>
        <v>4.8292667435151593E-2</v>
      </c>
      <c r="I40" s="92">
        <v>496356</v>
      </c>
      <c r="J40" s="93">
        <f t="shared" si="12"/>
        <v>0.1115102113937656</v>
      </c>
      <c r="K40" s="90">
        <v>18819</v>
      </c>
      <c r="L40" s="91">
        <f t="shared" si="13"/>
        <v>-0.16800035368495514</v>
      </c>
    </row>
    <row r="41" spans="2:18" hidden="1" outlineLevel="1" x14ac:dyDescent="0.25">
      <c r="B41" s="89" t="s">
        <v>38</v>
      </c>
      <c r="C41" s="90">
        <v>3554722</v>
      </c>
      <c r="D41" s="91">
        <f t="shared" si="14"/>
        <v>9.2600105979740999E-2</v>
      </c>
      <c r="E41" s="92">
        <v>1396810</v>
      </c>
      <c r="F41" s="93">
        <f t="shared" si="10"/>
        <v>6.9248828986478994E-2</v>
      </c>
      <c r="G41" s="90">
        <v>1146555</v>
      </c>
      <c r="H41" s="91">
        <f t="shared" si="11"/>
        <v>6.3812711140224465E-2</v>
      </c>
      <c r="I41" s="92">
        <v>413348</v>
      </c>
      <c r="J41" s="93">
        <f t="shared" si="12"/>
        <v>0.11183198304337072</v>
      </c>
      <c r="K41" s="90">
        <v>24013</v>
      </c>
      <c r="L41" s="91">
        <f t="shared" si="13"/>
        <v>4.7048050928752083E-2</v>
      </c>
    </row>
    <row r="42" spans="2:18" hidden="1" outlineLevel="1" x14ac:dyDescent="0.25">
      <c r="B42" s="89" t="s">
        <v>39</v>
      </c>
      <c r="C42" s="90">
        <v>2885529</v>
      </c>
      <c r="D42" s="91">
        <f t="shared" si="14"/>
        <v>8.4266846831139386E-2</v>
      </c>
      <c r="E42" s="92">
        <v>1128843</v>
      </c>
      <c r="F42" s="93">
        <f t="shared" si="10"/>
        <v>0.13264756316467019</v>
      </c>
      <c r="G42" s="90">
        <v>943805</v>
      </c>
      <c r="H42" s="91">
        <f t="shared" si="11"/>
        <v>0.1211775271502189</v>
      </c>
      <c r="I42" s="92">
        <v>374950</v>
      </c>
      <c r="J42" s="93">
        <f t="shared" si="12"/>
        <v>-8.8200962988181475E-2</v>
      </c>
      <c r="K42" s="90">
        <v>25250</v>
      </c>
      <c r="L42" s="91">
        <f t="shared" si="13"/>
        <v>-3.3566808282619487E-2</v>
      </c>
      <c r="N42" s="94"/>
      <c r="O42" s="94"/>
      <c r="P42" s="94"/>
    </row>
    <row r="43" spans="2:18" hidden="1" outlineLevel="1" x14ac:dyDescent="0.25">
      <c r="B43" s="89" t="s">
        <v>40</v>
      </c>
      <c r="C43" s="90">
        <v>2621208</v>
      </c>
      <c r="D43" s="91">
        <f t="shared" si="14"/>
        <v>6.6137585505909424E-2</v>
      </c>
      <c r="E43" s="92">
        <v>1030395</v>
      </c>
      <c r="F43" s="93">
        <f t="shared" si="10"/>
        <v>8.1722744212902265E-2</v>
      </c>
      <c r="G43" s="90">
        <v>818155</v>
      </c>
      <c r="H43" s="91">
        <f t="shared" si="11"/>
        <v>7.9202122116682094E-2</v>
      </c>
      <c r="I43" s="92">
        <v>337728</v>
      </c>
      <c r="J43" s="93">
        <f t="shared" si="12"/>
        <v>-0.10121593246771221</v>
      </c>
      <c r="K43" s="90">
        <v>26636</v>
      </c>
      <c r="L43" s="91">
        <f t="shared" si="13"/>
        <v>5.2140938536893611E-2</v>
      </c>
    </row>
    <row r="44" spans="2:18" hidden="1" outlineLevel="1" x14ac:dyDescent="0.25">
      <c r="B44" s="89" t="s">
        <v>41</v>
      </c>
      <c r="C44" s="90">
        <v>3387557</v>
      </c>
      <c r="D44" s="91">
        <f t="shared" si="14"/>
        <v>0.25249552067072734</v>
      </c>
      <c r="E44" s="92">
        <v>1290783</v>
      </c>
      <c r="F44" s="93">
        <f t="shared" si="10"/>
        <v>0.21625113071008584</v>
      </c>
      <c r="G44" s="90">
        <v>1065250</v>
      </c>
      <c r="H44" s="91">
        <f t="shared" si="11"/>
        <v>0.29587412655468404</v>
      </c>
      <c r="I44" s="92">
        <v>434718</v>
      </c>
      <c r="J44" s="93">
        <f t="shared" si="12"/>
        <v>0.15690026373146759</v>
      </c>
      <c r="K44" s="90">
        <v>26724</v>
      </c>
      <c r="L44" s="91">
        <f t="shared" si="13"/>
        <v>-2.9981851179673336E-2</v>
      </c>
    </row>
    <row r="45" spans="2:18" hidden="1" outlineLevel="1" x14ac:dyDescent="0.25">
      <c r="B45" s="89" t="s">
        <v>42</v>
      </c>
      <c r="C45" s="90">
        <v>3657065</v>
      </c>
      <c r="D45" s="91">
        <f t="shared" si="14"/>
        <v>0.1506685054381256</v>
      </c>
      <c r="E45" s="92">
        <v>1346616</v>
      </c>
      <c r="F45" s="93">
        <f t="shared" si="10"/>
        <v>0.18307587286610039</v>
      </c>
      <c r="G45" s="90">
        <v>1159384</v>
      </c>
      <c r="H45" s="91">
        <f t="shared" si="11"/>
        <v>0.14445458987507953</v>
      </c>
      <c r="I45" s="92">
        <v>553005</v>
      </c>
      <c r="J45" s="93">
        <f t="shared" si="12"/>
        <v>0.13452748280785842</v>
      </c>
      <c r="K45" s="90">
        <v>34319</v>
      </c>
      <c r="L45" s="91">
        <f t="shared" si="13"/>
        <v>0.20565606885649035</v>
      </c>
    </row>
    <row r="46" spans="2:18" hidden="1" outlineLevel="1" x14ac:dyDescent="0.25">
      <c r="B46" s="89" t="s">
        <v>43</v>
      </c>
      <c r="C46" s="90">
        <v>3577582</v>
      </c>
      <c r="D46" s="91">
        <f>C46/C59-1</f>
        <v>0.17311309370786399</v>
      </c>
      <c r="E46" s="92">
        <v>1316062</v>
      </c>
      <c r="F46" s="93">
        <f t="shared" si="10"/>
        <v>0.21722683285284727</v>
      </c>
      <c r="G46" s="90">
        <v>1123275</v>
      </c>
      <c r="H46" s="91">
        <f t="shared" si="11"/>
        <v>0.19382149351636246</v>
      </c>
      <c r="I46" s="92">
        <v>533909</v>
      </c>
      <c r="J46" s="93">
        <f t="shared" si="12"/>
        <v>2.1569505353630447E-2</v>
      </c>
      <c r="K46" s="90">
        <v>31753</v>
      </c>
      <c r="L46" s="91">
        <f t="shared" si="13"/>
        <v>-8.3104732753891075E-2</v>
      </c>
    </row>
    <row r="47" spans="2:18" hidden="1" outlineLevel="1" x14ac:dyDescent="0.25">
      <c r="B47" s="89" t="s">
        <v>44</v>
      </c>
      <c r="C47" s="90">
        <v>3415932</v>
      </c>
      <c r="D47" s="91">
        <f t="shared" si="14"/>
        <v>5.8338344739510717E-2</v>
      </c>
      <c r="E47" s="92">
        <v>1266965</v>
      </c>
      <c r="F47" s="93">
        <f t="shared" si="10"/>
        <v>8.9998322371392492E-2</v>
      </c>
      <c r="G47" s="90">
        <v>1116370</v>
      </c>
      <c r="H47" s="91">
        <f t="shared" si="11"/>
        <v>9.1681620160079857E-2</v>
      </c>
      <c r="I47" s="92">
        <v>520157</v>
      </c>
      <c r="J47" s="93">
        <f t="shared" si="12"/>
        <v>-4.7212839694320885E-2</v>
      </c>
      <c r="K47" s="90">
        <v>28765</v>
      </c>
      <c r="L47" s="91">
        <f t="shared" si="13"/>
        <v>4.1892127770990495E-3</v>
      </c>
    </row>
    <row r="48" spans="2:18" ht="15" customHeight="1" collapsed="1" x14ac:dyDescent="0.25">
      <c r="B48" s="37">
        <v>2011</v>
      </c>
      <c r="C48" s="98">
        <v>40230487</v>
      </c>
      <c r="D48" s="99">
        <f>C48/C61-1</f>
        <v>0.11043781800147245</v>
      </c>
      <c r="E48" s="98">
        <v>15355866</v>
      </c>
      <c r="F48" s="99">
        <f>E48/E61-1</f>
        <v>0.12129901828523426</v>
      </c>
      <c r="G48" s="98">
        <v>12823569</v>
      </c>
      <c r="H48" s="99">
        <f>G48/G61-1</f>
        <v>0.10600887286283589</v>
      </c>
      <c r="I48" s="98">
        <v>5397757</v>
      </c>
      <c r="J48" s="99">
        <f>I48/I61-1</f>
        <v>5.4957801742654633E-2</v>
      </c>
      <c r="K48" s="98">
        <v>329480</v>
      </c>
      <c r="L48" s="99">
        <f>K48/K61-1</f>
        <v>1.1096653818771118E-2</v>
      </c>
      <c r="O48" s="88"/>
      <c r="P48" s="88"/>
      <c r="Q48" s="88"/>
      <c r="R48" s="88"/>
    </row>
    <row r="49" spans="2:17" hidden="1" outlineLevel="1" x14ac:dyDescent="0.25">
      <c r="B49" s="89" t="s">
        <v>33</v>
      </c>
      <c r="C49" s="90">
        <v>3039598</v>
      </c>
      <c r="D49" s="91">
        <f>C49/C62-1</f>
        <v>6.4640757384912817E-3</v>
      </c>
      <c r="E49" s="92">
        <v>1136712</v>
      </c>
      <c r="F49" s="93">
        <f>E49/E62-1</f>
        <v>2.0222028557298932E-2</v>
      </c>
      <c r="G49" s="90">
        <v>972231</v>
      </c>
      <c r="H49" s="91">
        <f>G49/G62-1</f>
        <v>6.1057422090288416E-2</v>
      </c>
      <c r="I49" s="92">
        <v>446812</v>
      </c>
      <c r="J49" s="93">
        <f>I49/I62-1</f>
        <v>-0.11982854058568837</v>
      </c>
      <c r="K49" s="90">
        <v>28572</v>
      </c>
      <c r="L49" s="91">
        <f>K49/K62-1</f>
        <v>-0.20800532209779354</v>
      </c>
    </row>
    <row r="50" spans="2:17" hidden="1" outlineLevel="1" x14ac:dyDescent="0.25">
      <c r="B50" s="89" t="s">
        <v>34</v>
      </c>
      <c r="C50" s="90">
        <v>3220843</v>
      </c>
      <c r="D50" s="91">
        <f t="shared" ref="D50:F100" si="15">C50/C63-1</f>
        <v>7.4448105062862036E-2</v>
      </c>
      <c r="E50" s="92">
        <v>1217507</v>
      </c>
      <c r="F50" s="93">
        <f t="shared" si="15"/>
        <v>6.7316374423827874E-2</v>
      </c>
      <c r="G50" s="90">
        <v>1034902</v>
      </c>
      <c r="H50" s="91">
        <f t="shared" ref="H50:H60" si="16">G50/G63-1</f>
        <v>0.16204480864867787</v>
      </c>
      <c r="I50" s="92">
        <v>445278</v>
      </c>
      <c r="J50" s="93">
        <f t="shared" ref="J50:J60" si="17">I50/I63-1</f>
        <v>-8.6603609868368459E-2</v>
      </c>
      <c r="K50" s="90">
        <v>30419</v>
      </c>
      <c r="L50" s="91">
        <f t="shared" ref="L50:L60" si="18">K50/K63-1</f>
        <v>9.8000288766965094E-2</v>
      </c>
    </row>
    <row r="51" spans="2:17" hidden="1" outlineLevel="1" x14ac:dyDescent="0.25">
      <c r="B51" s="89" t="s">
        <v>35</v>
      </c>
      <c r="C51" s="90">
        <v>3061159</v>
      </c>
      <c r="D51" s="91">
        <f t="shared" si="15"/>
        <v>6.3841048647435006E-2</v>
      </c>
      <c r="E51" s="92">
        <v>1172998</v>
      </c>
      <c r="F51" s="93">
        <f t="shared" si="15"/>
        <v>6.7908343628545698E-2</v>
      </c>
      <c r="G51" s="90">
        <v>1051574</v>
      </c>
      <c r="H51" s="91">
        <f t="shared" si="16"/>
        <v>0.12665906685123351</v>
      </c>
      <c r="I51" s="92">
        <v>342522</v>
      </c>
      <c r="J51" s="93">
        <f t="shared" si="17"/>
        <v>-8.60523198104447E-2</v>
      </c>
      <c r="K51" s="90">
        <v>27998</v>
      </c>
      <c r="L51" s="91">
        <f t="shared" si="18"/>
        <v>-3.3551950293406962E-2</v>
      </c>
    </row>
    <row r="52" spans="2:17" hidden="1" outlineLevel="1" x14ac:dyDescent="0.25">
      <c r="B52" s="89" t="s">
        <v>36</v>
      </c>
      <c r="C52" s="90">
        <v>2770589</v>
      </c>
      <c r="D52" s="91">
        <f t="shared" si="15"/>
        <v>1.9562233433795928E-2</v>
      </c>
      <c r="E52" s="92">
        <v>1079904</v>
      </c>
      <c r="F52" s="93">
        <f t="shared" si="15"/>
        <v>2.1019749033726942E-2</v>
      </c>
      <c r="G52" s="90">
        <v>894397</v>
      </c>
      <c r="H52" s="91">
        <f t="shared" si="16"/>
        <v>5.5148941190349854E-2</v>
      </c>
      <c r="I52" s="92">
        <v>344876</v>
      </c>
      <c r="J52" s="93">
        <f t="shared" si="17"/>
        <v>-0.11994488108604673</v>
      </c>
      <c r="K52" s="90">
        <v>22588</v>
      </c>
      <c r="L52" s="91">
        <f t="shared" si="18"/>
        <v>-0.12656123119755613</v>
      </c>
    </row>
    <row r="53" spans="2:17" hidden="1" outlineLevel="1" x14ac:dyDescent="0.25">
      <c r="B53" s="89" t="s">
        <v>37</v>
      </c>
      <c r="C53" s="90">
        <v>3603737</v>
      </c>
      <c r="D53" s="91">
        <f t="shared" si="15"/>
        <v>9.482941182402671E-3</v>
      </c>
      <c r="E53" s="92">
        <v>1388987</v>
      </c>
      <c r="F53" s="93">
        <f t="shared" si="15"/>
        <v>-5.6241109416018675E-3</v>
      </c>
      <c r="G53" s="90">
        <v>1165063</v>
      </c>
      <c r="H53" s="91">
        <f t="shared" si="16"/>
        <v>6.6312834692007883E-2</v>
      </c>
      <c r="I53" s="92">
        <v>446560</v>
      </c>
      <c r="J53" s="93">
        <f t="shared" si="17"/>
        <v>-0.20802333933369399</v>
      </c>
      <c r="K53" s="90">
        <v>22619</v>
      </c>
      <c r="L53" s="91">
        <f t="shared" si="18"/>
        <v>5.7753460531238199E-2</v>
      </c>
    </row>
    <row r="54" spans="2:17" hidden="1" outlineLevel="1" x14ac:dyDescent="0.25">
      <c r="B54" s="89" t="s">
        <v>38</v>
      </c>
      <c r="C54" s="90">
        <v>3253452</v>
      </c>
      <c r="D54" s="91">
        <f t="shared" si="15"/>
        <v>2.3377128292525029E-2</v>
      </c>
      <c r="E54" s="92">
        <v>1306347</v>
      </c>
      <c r="F54" s="93">
        <f t="shared" si="15"/>
        <v>6.2691066817865959E-2</v>
      </c>
      <c r="G54" s="90">
        <v>1077779</v>
      </c>
      <c r="H54" s="91">
        <f t="shared" si="16"/>
        <v>5.9954800081823967E-2</v>
      </c>
      <c r="I54" s="92">
        <v>371772</v>
      </c>
      <c r="J54" s="93">
        <f t="shared" si="17"/>
        <v>-0.18210977890221103</v>
      </c>
      <c r="K54" s="90">
        <v>22934</v>
      </c>
      <c r="L54" s="91">
        <f t="shared" si="18"/>
        <v>-0.15869405722670582</v>
      </c>
    </row>
    <row r="55" spans="2:17" hidden="1" outlineLevel="1" x14ac:dyDescent="0.25">
      <c r="B55" s="89" t="s">
        <v>39</v>
      </c>
      <c r="C55" s="90">
        <v>2661272</v>
      </c>
      <c r="D55" s="91">
        <f t="shared" si="15"/>
        <v>3.607557089287261E-2</v>
      </c>
      <c r="E55" s="92">
        <v>996641</v>
      </c>
      <c r="F55" s="93">
        <f t="shared" si="15"/>
        <v>2.8320468678580957E-2</v>
      </c>
      <c r="G55" s="90">
        <v>841798</v>
      </c>
      <c r="H55" s="91">
        <f t="shared" si="16"/>
        <v>3.9864019359453051E-2</v>
      </c>
      <c r="I55" s="92">
        <v>411220</v>
      </c>
      <c r="J55" s="93">
        <f t="shared" si="17"/>
        <v>1.8269521248408971E-2</v>
      </c>
      <c r="K55" s="90">
        <v>26127</v>
      </c>
      <c r="L55" s="91">
        <f t="shared" si="18"/>
        <v>-7.0279695395345509E-2</v>
      </c>
      <c r="N55" s="94"/>
      <c r="O55" s="94"/>
      <c r="P55" s="94"/>
    </row>
    <row r="56" spans="2:17" hidden="1" outlineLevel="1" x14ac:dyDescent="0.25">
      <c r="B56" s="89" t="s">
        <v>40</v>
      </c>
      <c r="C56" s="90">
        <v>2458602</v>
      </c>
      <c r="D56" s="91">
        <f t="shared" si="15"/>
        <v>1.4648129592242709E-2</v>
      </c>
      <c r="E56" s="92">
        <v>952550</v>
      </c>
      <c r="F56" s="93">
        <f t="shared" si="15"/>
        <v>5.6023396480771925E-2</v>
      </c>
      <c r="G56" s="90">
        <v>758111</v>
      </c>
      <c r="H56" s="91">
        <f t="shared" si="16"/>
        <v>1.3876573919904711E-2</v>
      </c>
      <c r="I56" s="92">
        <v>375761</v>
      </c>
      <c r="J56" s="93">
        <f t="shared" si="17"/>
        <v>-6.123107523355098E-3</v>
      </c>
      <c r="K56" s="90">
        <v>25316</v>
      </c>
      <c r="L56" s="91">
        <f t="shared" si="18"/>
        <v>-0.16008095285491519</v>
      </c>
    </row>
    <row r="57" spans="2:17" hidden="1" outlineLevel="1" x14ac:dyDescent="0.25">
      <c r="B57" s="89" t="s">
        <v>41</v>
      </c>
      <c r="C57" s="90">
        <v>2704646</v>
      </c>
      <c r="D57" s="91">
        <f t="shared" si="15"/>
        <v>-7.3257212835748375E-2</v>
      </c>
      <c r="E57" s="92">
        <v>1061280</v>
      </c>
      <c r="F57" s="93">
        <f t="shared" si="15"/>
        <v>-3.62592387094548E-2</v>
      </c>
      <c r="G57" s="90">
        <v>822032</v>
      </c>
      <c r="H57" s="91">
        <f t="shared" si="16"/>
        <v>-8.4832298150475771E-2</v>
      </c>
      <c r="I57" s="92">
        <v>375761</v>
      </c>
      <c r="J57" s="93">
        <f t="shared" si="17"/>
        <v>-0.16679749170702285</v>
      </c>
      <c r="K57" s="90">
        <v>27550</v>
      </c>
      <c r="L57" s="91">
        <f t="shared" si="18"/>
        <v>-7.6649797231625127E-2</v>
      </c>
    </row>
    <row r="58" spans="2:17" hidden="1" outlineLevel="1" x14ac:dyDescent="0.25">
      <c r="B58" s="89" t="s">
        <v>42</v>
      </c>
      <c r="C58" s="90">
        <v>3178209</v>
      </c>
      <c r="D58" s="91">
        <f t="shared" si="15"/>
        <v>-3.2647373846854788E-2</v>
      </c>
      <c r="E58" s="92">
        <v>1138233</v>
      </c>
      <c r="F58" s="93">
        <f t="shared" si="15"/>
        <v>-1.7154822554183546E-2</v>
      </c>
      <c r="G58" s="90">
        <v>1013045</v>
      </c>
      <c r="H58" s="91">
        <f t="shared" si="16"/>
        <v>-2.182026045654728E-2</v>
      </c>
      <c r="I58" s="92">
        <v>487432</v>
      </c>
      <c r="J58" s="93">
        <f t="shared" si="17"/>
        <v>-0.10964006174023433</v>
      </c>
      <c r="K58" s="90">
        <v>28465</v>
      </c>
      <c r="L58" s="91">
        <f t="shared" si="18"/>
        <v>-0.22362535457124155</v>
      </c>
    </row>
    <row r="59" spans="2:17" hidden="1" outlineLevel="1" x14ac:dyDescent="0.25">
      <c r="B59" s="89" t="s">
        <v>43</v>
      </c>
      <c r="C59" s="90">
        <v>3049648</v>
      </c>
      <c r="D59" s="91">
        <f t="shared" si="15"/>
        <v>-3.0898829095330149E-2</v>
      </c>
      <c r="E59" s="92">
        <v>1081197</v>
      </c>
      <c r="F59" s="93">
        <f t="shared" si="15"/>
        <v>-2.5021980350693696E-2</v>
      </c>
      <c r="G59" s="90">
        <v>940907</v>
      </c>
      <c r="H59" s="91">
        <f t="shared" si="16"/>
        <v>-6.0253586820276928E-2</v>
      </c>
      <c r="I59" s="92">
        <v>522636</v>
      </c>
      <c r="J59" s="93">
        <f t="shared" si="17"/>
        <v>-1.6238661453931491E-2</v>
      </c>
      <c r="K59" s="90">
        <v>34631</v>
      </c>
      <c r="L59" s="91">
        <f t="shared" si="18"/>
        <v>-0.11819825325287092</v>
      </c>
    </row>
    <row r="60" spans="2:17" hidden="1" outlineLevel="1" x14ac:dyDescent="0.25">
      <c r="B60" s="89" t="s">
        <v>44</v>
      </c>
      <c r="C60" s="90">
        <v>3227637</v>
      </c>
      <c r="D60" s="91">
        <f t="shared" si="15"/>
        <v>-5.6395205550938021E-2</v>
      </c>
      <c r="E60" s="92">
        <v>1162355</v>
      </c>
      <c r="F60" s="93">
        <f t="shared" si="15"/>
        <v>-6.4817630768884138E-2</v>
      </c>
      <c r="G60" s="90">
        <v>1022615</v>
      </c>
      <c r="H60" s="91">
        <f t="shared" si="16"/>
        <v>-5.5476328141885189E-2</v>
      </c>
      <c r="I60" s="92">
        <v>545932</v>
      </c>
      <c r="J60" s="93">
        <f t="shared" si="17"/>
        <v>-8.1423600594961676E-2</v>
      </c>
      <c r="K60" s="90">
        <v>28645</v>
      </c>
      <c r="L60" s="91">
        <f t="shared" si="18"/>
        <v>-0.13141696230934841</v>
      </c>
    </row>
    <row r="61" spans="2:17" collapsed="1" x14ac:dyDescent="0.25">
      <c r="B61" s="37">
        <v>2010</v>
      </c>
      <c r="C61" s="98">
        <v>36229392</v>
      </c>
      <c r="D61" s="99">
        <f>C61/C74-1</f>
        <v>2.8979059372828964E-3</v>
      </c>
      <c r="E61" s="98">
        <v>13694711</v>
      </c>
      <c r="F61" s="99">
        <f>E61/E74-1</f>
        <v>1.2961071591193862E-2</v>
      </c>
      <c r="G61" s="98">
        <v>11594454</v>
      </c>
      <c r="H61" s="99">
        <f>G61/G74-1</f>
        <v>2.8574515770976694E-2</v>
      </c>
      <c r="I61" s="98">
        <v>5116562</v>
      </c>
      <c r="J61" s="99">
        <f>I61/I74-1</f>
        <v>-0.10016953504486348</v>
      </c>
      <c r="K61" s="98">
        <v>325864</v>
      </c>
      <c r="L61" s="99">
        <f>K61/K74-1</f>
        <v>-0.10538612110879586</v>
      </c>
    </row>
    <row r="62" spans="2:17" ht="15" hidden="1" customHeight="1" outlineLevel="1" x14ac:dyDescent="0.25">
      <c r="B62" s="89" t="s">
        <v>33</v>
      </c>
      <c r="C62" s="90">
        <v>3020076</v>
      </c>
      <c r="D62" s="91">
        <f t="shared" si="15"/>
        <v>-0.10062421660235699</v>
      </c>
      <c r="E62" s="92">
        <v>1114181</v>
      </c>
      <c r="F62" s="93">
        <f t="shared" si="15"/>
        <v>-9.2075037504899426E-2</v>
      </c>
      <c r="G62" s="90">
        <v>916285</v>
      </c>
      <c r="H62" s="91">
        <f t="shared" ref="H62:H100" si="19">G62/G75-1</f>
        <v>-0.12024590887968012</v>
      </c>
      <c r="I62" s="92">
        <v>507642</v>
      </c>
      <c r="J62" s="93">
        <f t="shared" ref="J62:J100" si="20">I62/I75-1</f>
        <v>-0.12698887673607528</v>
      </c>
      <c r="K62" s="90">
        <v>36076</v>
      </c>
      <c r="L62" s="91">
        <f t="shared" ref="L62:L100" si="21">K62/K75-1</f>
        <v>-5.4810312303500308E-2</v>
      </c>
      <c r="N62" s="94"/>
      <c r="O62" s="94"/>
      <c r="P62" s="94"/>
    </row>
    <row r="63" spans="2:17" ht="15" hidden="1" customHeight="1" outlineLevel="1" x14ac:dyDescent="0.25">
      <c r="B63" s="89" t="s">
        <v>34</v>
      </c>
      <c r="C63" s="90">
        <v>2997672</v>
      </c>
      <c r="D63" s="91">
        <f t="shared" si="15"/>
        <v>-0.11885319628502189</v>
      </c>
      <c r="E63" s="92">
        <v>1140718</v>
      </c>
      <c r="F63" s="93">
        <f t="shared" si="15"/>
        <v>-9.1916617178084081E-2</v>
      </c>
      <c r="G63" s="90">
        <v>890587</v>
      </c>
      <c r="H63" s="91">
        <f t="shared" si="19"/>
        <v>-0.16278385482275881</v>
      </c>
      <c r="I63" s="92">
        <v>487497</v>
      </c>
      <c r="J63" s="93">
        <f t="shared" si="20"/>
        <v>-0.11267867121220665</v>
      </c>
      <c r="K63" s="90">
        <v>27704</v>
      </c>
      <c r="L63" s="91">
        <f t="shared" si="21"/>
        <v>-0.34725036520427877</v>
      </c>
      <c r="O63" s="94"/>
      <c r="P63" s="94"/>
      <c r="Q63" s="94"/>
    </row>
    <row r="64" spans="2:17" ht="15" hidden="1" customHeight="1" outlineLevel="1" x14ac:dyDescent="0.25">
      <c r="B64" s="89" t="s">
        <v>35</v>
      </c>
      <c r="C64" s="90">
        <v>2877459</v>
      </c>
      <c r="D64" s="91">
        <f t="shared" si="15"/>
        <v>-0.12571846305344481</v>
      </c>
      <c r="E64" s="92">
        <v>1098407</v>
      </c>
      <c r="F64" s="93">
        <f t="shared" si="15"/>
        <v>-0.14627355913207107</v>
      </c>
      <c r="G64" s="90">
        <v>933356</v>
      </c>
      <c r="H64" s="91">
        <f t="shared" si="19"/>
        <v>-9.4199361231962486E-2</v>
      </c>
      <c r="I64" s="92">
        <v>374772</v>
      </c>
      <c r="J64" s="93">
        <f t="shared" si="20"/>
        <v>-0.21729922998043105</v>
      </c>
      <c r="K64" s="90">
        <v>28970</v>
      </c>
      <c r="L64" s="91">
        <f t="shared" si="21"/>
        <v>-0.32806049079185418</v>
      </c>
    </row>
    <row r="65" spans="2:17" ht="15" hidden="1" customHeight="1" outlineLevel="1" x14ac:dyDescent="0.25">
      <c r="B65" s="89" t="s">
        <v>36</v>
      </c>
      <c r="C65" s="90">
        <v>2717430</v>
      </c>
      <c r="D65" s="91">
        <f t="shared" si="15"/>
        <v>-0.11981197986997827</v>
      </c>
      <c r="E65" s="92">
        <v>1057672</v>
      </c>
      <c r="F65" s="93">
        <f t="shared" si="15"/>
        <v>-0.1130276103356781</v>
      </c>
      <c r="G65" s="90">
        <v>847650</v>
      </c>
      <c r="H65" s="91">
        <f t="shared" si="19"/>
        <v>-9.9423095311454213E-2</v>
      </c>
      <c r="I65" s="92">
        <v>391880</v>
      </c>
      <c r="J65" s="93">
        <f t="shared" si="20"/>
        <v>-0.22710382858540357</v>
      </c>
      <c r="K65" s="90">
        <v>25861</v>
      </c>
      <c r="L65" s="91">
        <f t="shared" si="21"/>
        <v>-0.24259020618556704</v>
      </c>
    </row>
    <row r="66" spans="2:17" ht="15" hidden="1" customHeight="1" outlineLevel="1" x14ac:dyDescent="0.25">
      <c r="B66" s="89" t="s">
        <v>37</v>
      </c>
      <c r="C66" s="90">
        <v>3569884</v>
      </c>
      <c r="D66" s="91">
        <f t="shared" si="15"/>
        <v>-0.14115038584531348</v>
      </c>
      <c r="E66" s="92">
        <v>1396843</v>
      </c>
      <c r="F66" s="93">
        <f t="shared" si="15"/>
        <v>-0.12639381489850454</v>
      </c>
      <c r="G66" s="90">
        <v>1092609</v>
      </c>
      <c r="H66" s="91">
        <f t="shared" si="19"/>
        <v>-0.11538875696384754</v>
      </c>
      <c r="I66" s="92">
        <v>563855</v>
      </c>
      <c r="J66" s="93">
        <f t="shared" si="20"/>
        <v>-0.24445590856101518</v>
      </c>
      <c r="K66" s="90">
        <v>21384</v>
      </c>
      <c r="L66" s="91">
        <f t="shared" si="21"/>
        <v>-0.32942393928941016</v>
      </c>
    </row>
    <row r="67" spans="2:17" ht="15" hidden="1" customHeight="1" outlineLevel="1" x14ac:dyDescent="0.25">
      <c r="B67" s="89" t="s">
        <v>38</v>
      </c>
      <c r="C67" s="90">
        <v>3179133</v>
      </c>
      <c r="D67" s="91">
        <f t="shared" si="15"/>
        <v>-0.16385121540279957</v>
      </c>
      <c r="E67" s="92">
        <v>1229282</v>
      </c>
      <c r="F67" s="93">
        <f t="shared" si="15"/>
        <v>-0.17766683546607032</v>
      </c>
      <c r="G67" s="90">
        <v>1016816</v>
      </c>
      <c r="H67" s="91">
        <f t="shared" si="19"/>
        <v>-0.13327628003395919</v>
      </c>
      <c r="I67" s="92">
        <v>454550</v>
      </c>
      <c r="J67" s="93">
        <f t="shared" si="20"/>
        <v>-0.24326043128578301</v>
      </c>
      <c r="K67" s="90">
        <v>27260</v>
      </c>
      <c r="L67" s="91">
        <f t="shared" si="21"/>
        <v>-0.35486924624304816</v>
      </c>
      <c r="O67" s="88"/>
      <c r="P67" s="88"/>
      <c r="Q67" s="88"/>
    </row>
    <row r="68" spans="2:17" ht="15" hidden="1" customHeight="1" outlineLevel="1" x14ac:dyDescent="0.25">
      <c r="B68" s="89" t="s">
        <v>39</v>
      </c>
      <c r="C68" s="90">
        <v>2568608</v>
      </c>
      <c r="D68" s="91">
        <f t="shared" si="15"/>
        <v>-0.16802419155012427</v>
      </c>
      <c r="E68" s="92">
        <v>969193</v>
      </c>
      <c r="F68" s="93">
        <f t="shared" si="15"/>
        <v>-0.20338817271116283</v>
      </c>
      <c r="G68" s="90">
        <v>809527</v>
      </c>
      <c r="H68" s="91">
        <f t="shared" si="19"/>
        <v>-0.18128786859779866</v>
      </c>
      <c r="I68" s="92">
        <v>403842</v>
      </c>
      <c r="J68" s="93">
        <f t="shared" si="20"/>
        <v>-0.20322858134983268</v>
      </c>
      <c r="K68" s="90">
        <v>28102</v>
      </c>
      <c r="L68" s="91">
        <f t="shared" si="21"/>
        <v>-0.28193990188062146</v>
      </c>
    </row>
    <row r="69" spans="2:17" ht="15" hidden="1" customHeight="1" outlineLevel="1" x14ac:dyDescent="0.25">
      <c r="B69" s="89" t="s">
        <v>40</v>
      </c>
      <c r="C69" s="90">
        <v>2423108</v>
      </c>
      <c r="D69" s="91">
        <f t="shared" si="15"/>
        <v>-0.18381636922596034</v>
      </c>
      <c r="E69" s="92">
        <v>902016</v>
      </c>
      <c r="F69" s="93">
        <f t="shared" si="15"/>
        <v>-0.24811887179820602</v>
      </c>
      <c r="G69" s="90">
        <v>747735</v>
      </c>
      <c r="H69" s="91">
        <f t="shared" si="19"/>
        <v>-0.15025961495845819</v>
      </c>
      <c r="I69" s="92">
        <v>378076</v>
      </c>
      <c r="J69" s="93">
        <f t="shared" si="20"/>
        <v>-0.25850731047196918</v>
      </c>
      <c r="K69" s="90">
        <v>30141</v>
      </c>
      <c r="L69" s="91">
        <f t="shared" si="21"/>
        <v>-0.36440892412804182</v>
      </c>
    </row>
    <row r="70" spans="2:17" ht="15" hidden="1" customHeight="1" outlineLevel="1" x14ac:dyDescent="0.25">
      <c r="B70" s="89" t="s">
        <v>41</v>
      </c>
      <c r="C70" s="90">
        <v>2918443</v>
      </c>
      <c r="D70" s="91">
        <f t="shared" si="15"/>
        <v>-0.13583689398582843</v>
      </c>
      <c r="E70" s="92">
        <v>1101209</v>
      </c>
      <c r="F70" s="93">
        <f t="shared" si="15"/>
        <v>-0.16406812804258264</v>
      </c>
      <c r="G70" s="90">
        <v>898231</v>
      </c>
      <c r="H70" s="91">
        <f t="shared" si="19"/>
        <v>-8.3659359930302601E-2</v>
      </c>
      <c r="I70" s="92">
        <v>450984</v>
      </c>
      <c r="J70" s="93">
        <f t="shared" si="20"/>
        <v>-0.26445855052419376</v>
      </c>
      <c r="K70" s="90">
        <v>29837</v>
      </c>
      <c r="L70" s="91">
        <f t="shared" si="21"/>
        <v>-0.29333049121311161</v>
      </c>
    </row>
    <row r="71" spans="2:17" ht="15" hidden="1" customHeight="1" outlineLevel="1" x14ac:dyDescent="0.25">
      <c r="B71" s="89" t="s">
        <v>42</v>
      </c>
      <c r="C71" s="90">
        <v>3285471</v>
      </c>
      <c r="D71" s="91">
        <f t="shared" si="15"/>
        <v>-0.17517913745897196</v>
      </c>
      <c r="E71" s="92">
        <v>1158100</v>
      </c>
      <c r="F71" s="93">
        <f t="shared" si="15"/>
        <v>-0.23331495125217727</v>
      </c>
      <c r="G71" s="90">
        <v>1035643</v>
      </c>
      <c r="H71" s="91">
        <f t="shared" si="19"/>
        <v>-0.16210452223089711</v>
      </c>
      <c r="I71" s="92">
        <v>547455</v>
      </c>
      <c r="J71" s="93">
        <f t="shared" si="20"/>
        <v>-0.17383614503649758</v>
      </c>
      <c r="K71" s="90">
        <v>36664</v>
      </c>
      <c r="L71" s="91">
        <f t="shared" si="21"/>
        <v>-0.23743760399334446</v>
      </c>
    </row>
    <row r="72" spans="2:17" ht="15" hidden="1" customHeight="1" outlineLevel="1" x14ac:dyDescent="0.25">
      <c r="B72" s="89" t="s">
        <v>43</v>
      </c>
      <c r="C72" s="90">
        <v>3146883</v>
      </c>
      <c r="D72" s="91">
        <f t="shared" si="15"/>
        <v>-0.16047434562851515</v>
      </c>
      <c r="E72" s="92">
        <v>1108945</v>
      </c>
      <c r="F72" s="93">
        <f t="shared" si="15"/>
        <v>-0.20602548433773582</v>
      </c>
      <c r="G72" s="90">
        <v>1001235</v>
      </c>
      <c r="H72" s="91">
        <f t="shared" si="19"/>
        <v>-0.16602043561664603</v>
      </c>
      <c r="I72" s="92">
        <v>531263</v>
      </c>
      <c r="J72" s="93">
        <f t="shared" si="20"/>
        <v>-0.16080813186639598</v>
      </c>
      <c r="K72" s="90">
        <v>39273</v>
      </c>
      <c r="L72" s="91">
        <f t="shared" si="21"/>
        <v>-0.1910646975220911</v>
      </c>
    </row>
    <row r="73" spans="2:17" ht="15" hidden="1" customHeight="1" outlineLevel="1" x14ac:dyDescent="0.25">
      <c r="B73" s="89" t="s">
        <v>44</v>
      </c>
      <c r="C73" s="90">
        <v>3420539</v>
      </c>
      <c r="D73" s="91">
        <f t="shared" si="15"/>
        <v>-9.9811253323199511E-2</v>
      </c>
      <c r="E73" s="92">
        <v>1242918</v>
      </c>
      <c r="F73" s="93">
        <f t="shared" si="15"/>
        <v>-0.14317681089085155</v>
      </c>
      <c r="G73" s="90">
        <v>1082678</v>
      </c>
      <c r="H73" s="91">
        <f t="shared" si="19"/>
        <v>-0.10436098286529238</v>
      </c>
      <c r="I73" s="92">
        <v>594324</v>
      </c>
      <c r="J73" s="93">
        <f t="shared" si="20"/>
        <v>-6.7863041156349002E-2</v>
      </c>
      <c r="K73" s="90">
        <v>32979</v>
      </c>
      <c r="L73" s="91">
        <f t="shared" si="21"/>
        <v>-0.23347433990330979</v>
      </c>
    </row>
    <row r="74" spans="2:17" collapsed="1" x14ac:dyDescent="0.25">
      <c r="B74" s="37">
        <v>2009</v>
      </c>
      <c r="C74" s="98">
        <v>36124706</v>
      </c>
      <c r="D74" s="99">
        <f t="shared" si="15"/>
        <v>-0.1411573422777006</v>
      </c>
      <c r="E74" s="98">
        <v>13519484</v>
      </c>
      <c r="F74" s="99">
        <f t="shared" si="15"/>
        <v>-0.16276246416833373</v>
      </c>
      <c r="G74" s="98">
        <v>11272352</v>
      </c>
      <c r="H74" s="99">
        <f t="shared" si="19"/>
        <v>-0.13153237221397163</v>
      </c>
      <c r="I74" s="98">
        <v>5686140</v>
      </c>
      <c r="J74" s="99">
        <f t="shared" si="20"/>
        <v>-0.1907996498579807</v>
      </c>
      <c r="K74" s="98">
        <v>364251</v>
      </c>
      <c r="L74" s="99">
        <f t="shared" si="21"/>
        <v>-0.27214579024668051</v>
      </c>
    </row>
    <row r="75" spans="2:17" ht="15" hidden="1" customHeight="1" outlineLevel="1" x14ac:dyDescent="0.25">
      <c r="B75" s="89" t="s">
        <v>33</v>
      </c>
      <c r="C75" s="90">
        <v>3357969</v>
      </c>
      <c r="D75" s="91">
        <f t="shared" si="15"/>
        <v>-7.3087376260990933E-2</v>
      </c>
      <c r="E75" s="92">
        <v>1227173</v>
      </c>
      <c r="F75" s="93">
        <f t="shared" si="15"/>
        <v>-9.7680844634016717E-2</v>
      </c>
      <c r="G75" s="90">
        <v>1041524</v>
      </c>
      <c r="H75" s="91">
        <f t="shared" si="19"/>
        <v>-7.734611347096787E-2</v>
      </c>
      <c r="I75" s="92">
        <v>581484</v>
      </c>
      <c r="J75" s="93">
        <f t="shared" si="20"/>
        <v>-7.5771350825550421E-2</v>
      </c>
      <c r="K75" s="90">
        <v>38168</v>
      </c>
      <c r="L75" s="91">
        <f t="shared" si="21"/>
        <v>-8.4261036468330164E-2</v>
      </c>
    </row>
    <row r="76" spans="2:17" ht="15" hidden="1" customHeight="1" outlineLevel="1" x14ac:dyDescent="0.25">
      <c r="B76" s="89" t="s">
        <v>34</v>
      </c>
      <c r="C76" s="90">
        <v>3402012</v>
      </c>
      <c r="D76" s="91">
        <f t="shared" si="15"/>
        <v>-6.7762877199155191E-2</v>
      </c>
      <c r="E76" s="92">
        <v>1256182</v>
      </c>
      <c r="F76" s="93">
        <f t="shared" si="15"/>
        <v>-9.2129046432750328E-2</v>
      </c>
      <c r="G76" s="90">
        <v>1063748</v>
      </c>
      <c r="H76" s="91">
        <f t="shared" si="19"/>
        <v>-5.7954817169829753E-2</v>
      </c>
      <c r="I76" s="92">
        <v>549403</v>
      </c>
      <c r="J76" s="93">
        <f t="shared" si="20"/>
        <v>-9.6544556686010696E-2</v>
      </c>
      <c r="K76" s="90">
        <v>42442</v>
      </c>
      <c r="L76" s="91">
        <f t="shared" si="21"/>
        <v>-1.911299082483997E-2</v>
      </c>
    </row>
    <row r="77" spans="2:17" ht="15" hidden="1" customHeight="1" outlineLevel="1" x14ac:dyDescent="0.25">
      <c r="B77" s="89" t="s">
        <v>35</v>
      </c>
      <c r="C77" s="90">
        <v>3291227</v>
      </c>
      <c r="D77" s="91">
        <f t="shared" si="15"/>
        <v>-4.4851448513034131E-2</v>
      </c>
      <c r="E77" s="92">
        <v>1286603</v>
      </c>
      <c r="F77" s="93">
        <f t="shared" si="15"/>
        <v>-6.4076357689890395E-2</v>
      </c>
      <c r="G77" s="90">
        <v>1030421</v>
      </c>
      <c r="H77" s="91">
        <f t="shared" si="19"/>
        <v>-6.7350550603041404E-3</v>
      </c>
      <c r="I77" s="92">
        <v>478819</v>
      </c>
      <c r="J77" s="93">
        <f t="shared" si="20"/>
        <v>-7.7478695959601773E-2</v>
      </c>
      <c r="K77" s="90">
        <v>43114</v>
      </c>
      <c r="L77" s="91">
        <f t="shared" si="21"/>
        <v>-1.1894666880572058E-2</v>
      </c>
    </row>
    <row r="78" spans="2:17" ht="15" hidden="1" customHeight="1" outlineLevel="1" x14ac:dyDescent="0.25">
      <c r="B78" s="89" t="s">
        <v>36</v>
      </c>
      <c r="C78" s="90">
        <v>3087329</v>
      </c>
      <c r="D78" s="91">
        <f t="shared" si="15"/>
        <v>-4.1075012121172594E-2</v>
      </c>
      <c r="E78" s="92">
        <v>1192452</v>
      </c>
      <c r="F78" s="93">
        <f t="shared" si="15"/>
        <v>-4.1001741144490844E-2</v>
      </c>
      <c r="G78" s="90">
        <v>941230</v>
      </c>
      <c r="H78" s="91">
        <f t="shared" si="19"/>
        <v>-6.6907985689711458E-3</v>
      </c>
      <c r="I78" s="92">
        <v>507028</v>
      </c>
      <c r="J78" s="93">
        <f t="shared" si="20"/>
        <v>-9.5819958627576862E-2</v>
      </c>
      <c r="K78" s="90">
        <v>34144</v>
      </c>
      <c r="L78" s="91">
        <f t="shared" si="21"/>
        <v>-7.4562948909066229E-2</v>
      </c>
    </row>
    <row r="79" spans="2:17" ht="13.5" hidden="1" customHeight="1" outlineLevel="1" x14ac:dyDescent="0.25">
      <c r="B79" s="89" t="s">
        <v>37</v>
      </c>
      <c r="C79" s="90">
        <v>4156588</v>
      </c>
      <c r="D79" s="91">
        <f t="shared" si="15"/>
        <v>-1.7439634036220064E-2</v>
      </c>
      <c r="E79" s="92">
        <v>1598939</v>
      </c>
      <c r="F79" s="93">
        <f t="shared" si="15"/>
        <v>-2.3279694132551931E-2</v>
      </c>
      <c r="G79" s="90">
        <v>1235129</v>
      </c>
      <c r="H79" s="91">
        <f t="shared" si="19"/>
        <v>1.4205606862704112E-2</v>
      </c>
      <c r="I79" s="92">
        <v>746290</v>
      </c>
      <c r="J79" s="93">
        <f t="shared" si="20"/>
        <v>-3.5677690040457399E-2</v>
      </c>
      <c r="K79" s="90">
        <v>31889</v>
      </c>
      <c r="L79" s="91">
        <f t="shared" si="21"/>
        <v>0.17706333973128596</v>
      </c>
    </row>
    <row r="80" spans="2:17" ht="13.5" hidden="1" customHeight="1" outlineLevel="1" x14ac:dyDescent="0.25">
      <c r="B80" s="89" t="s">
        <v>38</v>
      </c>
      <c r="C80" s="90">
        <v>3802114</v>
      </c>
      <c r="D80" s="91">
        <f t="shared" si="15"/>
        <v>3.2414452282811146E-2</v>
      </c>
      <c r="E80" s="92">
        <v>1494871</v>
      </c>
      <c r="F80" s="93">
        <f t="shared" si="15"/>
        <v>5.8478364463779631E-2</v>
      </c>
      <c r="G80" s="90">
        <v>1173172</v>
      </c>
      <c r="H80" s="91">
        <f t="shared" si="19"/>
        <v>5.9619947559663711E-2</v>
      </c>
      <c r="I80" s="92">
        <v>600669</v>
      </c>
      <c r="J80" s="93">
        <f t="shared" si="20"/>
        <v>-8.5029474934881E-2</v>
      </c>
      <c r="K80" s="90">
        <v>42255</v>
      </c>
      <c r="L80" s="91">
        <f t="shared" si="21"/>
        <v>7.318584914656201E-3</v>
      </c>
    </row>
    <row r="81" spans="2:14" ht="15" hidden="1" customHeight="1" outlineLevel="1" x14ac:dyDescent="0.25">
      <c r="B81" s="89" t="s">
        <v>39</v>
      </c>
      <c r="C81" s="90">
        <v>3087359</v>
      </c>
      <c r="D81" s="91">
        <f t="shared" si="15"/>
        <v>5.3191050247438643E-2</v>
      </c>
      <c r="E81" s="92">
        <v>1216644</v>
      </c>
      <c r="F81" s="93">
        <f t="shared" si="15"/>
        <v>0.10804253505426176</v>
      </c>
      <c r="G81" s="90">
        <v>988781</v>
      </c>
      <c r="H81" s="91">
        <f t="shared" si="19"/>
        <v>0.1353905793382042</v>
      </c>
      <c r="I81" s="92">
        <v>506848</v>
      </c>
      <c r="J81" s="93">
        <f t="shared" si="20"/>
        <v>-2.2996349112722636E-2</v>
      </c>
      <c r="K81" s="90">
        <v>39136</v>
      </c>
      <c r="L81" s="91">
        <f t="shared" si="21"/>
        <v>-7.4230023182097704E-2</v>
      </c>
    </row>
    <row r="82" spans="2:14" ht="15" hidden="1" customHeight="1" outlineLevel="1" x14ac:dyDescent="0.25">
      <c r="B82" s="89" t="s">
        <v>40</v>
      </c>
      <c r="C82" s="90">
        <v>2968827</v>
      </c>
      <c r="D82" s="91">
        <f t="shared" si="15"/>
        <v>9.5694103058083568E-2</v>
      </c>
      <c r="E82" s="92">
        <v>1199679</v>
      </c>
      <c r="F82" s="93">
        <f t="shared" si="15"/>
        <v>0.19350856074096923</v>
      </c>
      <c r="G82" s="90">
        <v>879957</v>
      </c>
      <c r="H82" s="91">
        <f t="shared" si="19"/>
        <v>4.3191420753884824E-2</v>
      </c>
      <c r="I82" s="92">
        <v>509885</v>
      </c>
      <c r="J82" s="93">
        <f t="shared" si="20"/>
        <v>0.18899488616887061</v>
      </c>
      <c r="K82" s="90">
        <v>47422</v>
      </c>
      <c r="L82" s="91">
        <f t="shared" si="21"/>
        <v>8.0227790432801926E-2</v>
      </c>
    </row>
    <row r="83" spans="2:14" ht="15" hidden="1" customHeight="1" outlineLevel="1" x14ac:dyDescent="0.25">
      <c r="B83" s="89" t="s">
        <v>41</v>
      </c>
      <c r="C83" s="90">
        <v>3377190</v>
      </c>
      <c r="D83" s="91">
        <f t="shared" si="15"/>
        <v>2.2995041009888029E-2</v>
      </c>
      <c r="E83" s="92">
        <v>1317343</v>
      </c>
      <c r="F83" s="93">
        <f t="shared" si="15"/>
        <v>1.5665862775091188E-2</v>
      </c>
      <c r="G83" s="90">
        <v>980237</v>
      </c>
      <c r="H83" s="91">
        <f t="shared" si="19"/>
        <v>6.3934607720127046E-2</v>
      </c>
      <c r="I83" s="92">
        <v>613132</v>
      </c>
      <c r="J83" s="93">
        <f t="shared" si="20"/>
        <v>0.10866361563512017</v>
      </c>
      <c r="K83" s="90">
        <v>42222</v>
      </c>
      <c r="L83" s="91">
        <f t="shared" si="21"/>
        <v>-4.9760313280669766E-2</v>
      </c>
    </row>
    <row r="84" spans="2:14" ht="15" hidden="1" customHeight="1" outlineLevel="1" x14ac:dyDescent="0.25">
      <c r="B84" s="89" t="s">
        <v>42</v>
      </c>
      <c r="C84" s="90">
        <v>3983254</v>
      </c>
      <c r="D84" s="91">
        <f t="shared" si="15"/>
        <v>3.0876709520935686E-2</v>
      </c>
      <c r="E84" s="92">
        <v>1510529</v>
      </c>
      <c r="F84" s="93">
        <f t="shared" si="15"/>
        <v>6.5267447166076353E-2</v>
      </c>
      <c r="G84" s="90">
        <v>1236005</v>
      </c>
      <c r="H84" s="91">
        <f t="shared" si="19"/>
        <v>6.4159244415554317E-2</v>
      </c>
      <c r="I84" s="92">
        <v>662647</v>
      </c>
      <c r="J84" s="93">
        <f t="shared" si="20"/>
        <v>-2.3091211982721793E-2</v>
      </c>
      <c r="K84" s="90">
        <v>48080</v>
      </c>
      <c r="L84" s="91">
        <f t="shared" si="21"/>
        <v>-2.9294785084088781E-2</v>
      </c>
    </row>
    <row r="85" spans="2:14" ht="15" hidden="1" customHeight="1" outlineLevel="1" x14ac:dyDescent="0.25">
      <c r="B85" s="89" t="s">
        <v>43</v>
      </c>
      <c r="C85" s="90">
        <v>3748406</v>
      </c>
      <c r="D85" s="91">
        <f t="shared" si="15"/>
        <v>5.9235601833850238E-2</v>
      </c>
      <c r="E85" s="92">
        <v>1396701</v>
      </c>
      <c r="F85" s="93">
        <f t="shared" si="15"/>
        <v>8.3445489163613606E-2</v>
      </c>
      <c r="G85" s="90">
        <v>1200551</v>
      </c>
      <c r="H85" s="91">
        <f t="shared" si="19"/>
        <v>0.1040351437023932</v>
      </c>
      <c r="I85" s="92">
        <v>633065</v>
      </c>
      <c r="J85" s="93">
        <f t="shared" si="20"/>
        <v>1.6640356638718545E-2</v>
      </c>
      <c r="K85" s="90">
        <v>48549</v>
      </c>
      <c r="L85" s="91">
        <f t="shared" si="21"/>
        <v>0.20675598419129537</v>
      </c>
    </row>
    <row r="86" spans="2:14" ht="15" hidden="1" customHeight="1" outlineLevel="1" x14ac:dyDescent="0.25">
      <c r="B86" s="89" t="s">
        <v>44</v>
      </c>
      <c r="C86" s="90">
        <v>3799802</v>
      </c>
      <c r="D86" s="91">
        <f t="shared" si="15"/>
        <v>1.5006585866151667E-2</v>
      </c>
      <c r="E86" s="92">
        <v>1450612</v>
      </c>
      <c r="F86" s="93">
        <f t="shared" si="15"/>
        <v>3.2811757979732681E-2</v>
      </c>
      <c r="G86" s="90">
        <v>1208833</v>
      </c>
      <c r="H86" s="91">
        <f t="shared" si="19"/>
        <v>6.4048926605690282E-2</v>
      </c>
      <c r="I86" s="92">
        <v>637593</v>
      </c>
      <c r="J86" s="93">
        <f t="shared" si="20"/>
        <v>-8.9654175494007227E-3</v>
      </c>
      <c r="K86" s="90">
        <v>43024</v>
      </c>
      <c r="L86" s="91">
        <f t="shared" si="21"/>
        <v>0.10741036266762771</v>
      </c>
    </row>
    <row r="87" spans="2:14" collapsed="1" x14ac:dyDescent="0.25">
      <c r="B87" s="37">
        <v>2008</v>
      </c>
      <c r="C87" s="98">
        <v>42062077</v>
      </c>
      <c r="D87" s="99">
        <f t="shared" si="15"/>
        <v>2.9322277811290043E-3</v>
      </c>
      <c r="E87" s="98">
        <v>16147728</v>
      </c>
      <c r="F87" s="99">
        <f t="shared" si="15"/>
        <v>1.411494936624913E-2</v>
      </c>
      <c r="G87" s="98">
        <v>12979588</v>
      </c>
      <c r="H87" s="99">
        <f t="shared" si="19"/>
        <v>3.1050786105855765E-2</v>
      </c>
      <c r="I87" s="98">
        <v>7026863</v>
      </c>
      <c r="J87" s="99">
        <f t="shared" si="20"/>
        <v>-2.3026275085405223E-2</v>
      </c>
      <c r="K87" s="98">
        <v>500445</v>
      </c>
      <c r="L87" s="99">
        <f t="shared" si="21"/>
        <v>1.3586180496904188E-2</v>
      </c>
    </row>
    <row r="88" spans="2:14" ht="15" hidden="1" customHeight="1" outlineLevel="1" x14ac:dyDescent="0.25">
      <c r="B88" s="89" t="s">
        <v>33</v>
      </c>
      <c r="C88" s="90">
        <v>3622746</v>
      </c>
      <c r="D88" s="91">
        <f t="shared" si="15"/>
        <v>1.0631483921937912E-2</v>
      </c>
      <c r="E88" s="92">
        <v>1360021</v>
      </c>
      <c r="F88" s="93">
        <f t="shared" si="15"/>
        <v>3.7176087664429813E-2</v>
      </c>
      <c r="G88" s="90">
        <v>1128835</v>
      </c>
      <c r="H88" s="91">
        <f t="shared" si="19"/>
        <v>8.9468862422630302E-3</v>
      </c>
      <c r="I88" s="92">
        <v>629156</v>
      </c>
      <c r="J88" s="93">
        <f t="shared" si="20"/>
        <v>3.0739212277991479E-2</v>
      </c>
      <c r="K88" s="90">
        <v>41680</v>
      </c>
      <c r="L88" s="91">
        <f t="shared" si="21"/>
        <v>-8.9280251715247116E-2</v>
      </c>
    </row>
    <row r="89" spans="2:14" ht="15" hidden="1" customHeight="1" outlineLevel="1" x14ac:dyDescent="0.25">
      <c r="B89" s="89" t="s">
        <v>34</v>
      </c>
      <c r="C89" s="90">
        <v>3649299</v>
      </c>
      <c r="D89" s="91">
        <f t="shared" si="15"/>
        <v>1.7668444628620383E-2</v>
      </c>
      <c r="E89" s="92">
        <v>1383657</v>
      </c>
      <c r="F89" s="93">
        <f t="shared" si="15"/>
        <v>4.4559545594549999E-2</v>
      </c>
      <c r="G89" s="90">
        <v>1129190</v>
      </c>
      <c r="H89" s="91">
        <f t="shared" si="19"/>
        <v>3.1531790772221457E-2</v>
      </c>
      <c r="I89" s="92">
        <v>608113</v>
      </c>
      <c r="J89" s="93">
        <f t="shared" si="20"/>
        <v>8.5244281253058496E-3</v>
      </c>
      <c r="K89" s="90">
        <v>43269</v>
      </c>
      <c r="L89" s="91">
        <f t="shared" si="21"/>
        <v>-5.5096960167714926E-2</v>
      </c>
    </row>
    <row r="90" spans="2:14" ht="15" hidden="1" customHeight="1" outlineLevel="1" x14ac:dyDescent="0.25">
      <c r="B90" s="89" t="s">
        <v>35</v>
      </c>
      <c r="C90" s="90">
        <v>3445775</v>
      </c>
      <c r="D90" s="91">
        <f t="shared" si="15"/>
        <v>-6.5837034579028564E-2</v>
      </c>
      <c r="E90" s="92">
        <v>1374688</v>
      </c>
      <c r="F90" s="93">
        <f t="shared" si="15"/>
        <v>-2.2951285732561888E-2</v>
      </c>
      <c r="G90" s="90">
        <v>1037408</v>
      </c>
      <c r="H90" s="91">
        <f t="shared" si="19"/>
        <v>-0.10735339291722135</v>
      </c>
      <c r="I90" s="92">
        <v>519033</v>
      </c>
      <c r="J90" s="93">
        <f t="shared" si="20"/>
        <v>-7.8429701440860811E-2</v>
      </c>
      <c r="K90" s="90">
        <v>43633</v>
      </c>
      <c r="L90" s="91">
        <f t="shared" si="21"/>
        <v>7.5684737322190276E-2</v>
      </c>
    </row>
    <row r="91" spans="2:14" ht="15" hidden="1" customHeight="1" outlineLevel="1" x14ac:dyDescent="0.25">
      <c r="B91" s="89" t="s">
        <v>36</v>
      </c>
      <c r="C91" s="90">
        <v>3219573</v>
      </c>
      <c r="D91" s="91">
        <f t="shared" si="15"/>
        <v>-7.6750556819058402E-2</v>
      </c>
      <c r="E91" s="92">
        <v>1243435</v>
      </c>
      <c r="F91" s="93">
        <f t="shared" si="15"/>
        <v>-5.5843672644990794E-2</v>
      </c>
      <c r="G91" s="90">
        <v>947570</v>
      </c>
      <c r="H91" s="91">
        <f t="shared" si="19"/>
        <v>-9.0699720848643195E-2</v>
      </c>
      <c r="I91" s="92">
        <v>560760</v>
      </c>
      <c r="J91" s="93">
        <f t="shared" si="20"/>
        <v>-9.3703635464445378E-2</v>
      </c>
      <c r="K91" s="90">
        <v>36895</v>
      </c>
      <c r="L91" s="91">
        <f t="shared" si="21"/>
        <v>-3.1576460706598808E-2</v>
      </c>
    </row>
    <row r="92" spans="2:14" ht="15" hidden="1" customHeight="1" outlineLevel="1" x14ac:dyDescent="0.25">
      <c r="B92" s="89" t="s">
        <v>37</v>
      </c>
      <c r="C92" s="90">
        <v>4230364</v>
      </c>
      <c r="D92" s="91">
        <f t="shared" si="15"/>
        <v>-6.9784562610975764E-2</v>
      </c>
      <c r="E92" s="92">
        <v>1637049</v>
      </c>
      <c r="F92" s="93">
        <f t="shared" si="15"/>
        <v>-5.6503218570596148E-2</v>
      </c>
      <c r="G92" s="90">
        <v>1217829</v>
      </c>
      <c r="H92" s="91">
        <f t="shared" si="19"/>
        <v>-9.9613178545604586E-2</v>
      </c>
      <c r="I92" s="92">
        <v>773901</v>
      </c>
      <c r="J92" s="93">
        <f t="shared" si="20"/>
        <v>-1.3515546128509248E-2</v>
      </c>
      <c r="K92" s="90">
        <v>27092</v>
      </c>
      <c r="L92" s="91">
        <f t="shared" si="21"/>
        <v>-0.1774350255040078</v>
      </c>
    </row>
    <row r="93" spans="2:14" ht="15" hidden="1" customHeight="1" outlineLevel="1" x14ac:dyDescent="0.25">
      <c r="B93" s="89" t="s">
        <v>38</v>
      </c>
      <c r="C93" s="90">
        <v>3682740</v>
      </c>
      <c r="D93" s="91">
        <f t="shared" si="15"/>
        <v>-8.5730656550322304E-2</v>
      </c>
      <c r="E93" s="92">
        <v>1412283</v>
      </c>
      <c r="F93" s="93">
        <f t="shared" si="15"/>
        <v>-7.5245645947676687E-2</v>
      </c>
      <c r="G93" s="90">
        <v>1107163</v>
      </c>
      <c r="H93" s="91">
        <f t="shared" si="19"/>
        <v>-8.1355676253345832E-2</v>
      </c>
      <c r="I93" s="92">
        <v>656490</v>
      </c>
      <c r="J93" s="93">
        <f t="shared" si="20"/>
        <v>-7.6680951490201932E-2</v>
      </c>
      <c r="K93" s="90">
        <v>41948</v>
      </c>
      <c r="L93" s="91">
        <f t="shared" si="21"/>
        <v>0.15267091668498578</v>
      </c>
    </row>
    <row r="94" spans="2:14" ht="15" hidden="1" customHeight="1" outlineLevel="1" thickBot="1" x14ac:dyDescent="0.3">
      <c r="B94" s="89" t="s">
        <v>39</v>
      </c>
      <c r="C94" s="90">
        <v>2931433</v>
      </c>
      <c r="D94" s="91">
        <f t="shared" si="15"/>
        <v>-7.9909843855735074E-2</v>
      </c>
      <c r="E94" s="92">
        <v>1098012</v>
      </c>
      <c r="F94" s="93">
        <f t="shared" si="15"/>
        <v>-8.5760246991909317E-2</v>
      </c>
      <c r="G94" s="90">
        <v>870873</v>
      </c>
      <c r="H94" s="91">
        <f t="shared" si="19"/>
        <v>-9.5817833155619869E-2</v>
      </c>
      <c r="I94" s="92">
        <v>518778</v>
      </c>
      <c r="J94" s="93">
        <f t="shared" si="20"/>
        <v>-5.9211612011700554E-2</v>
      </c>
      <c r="K94" s="90">
        <v>42274</v>
      </c>
      <c r="L94" s="91">
        <f t="shared" si="21"/>
        <v>0.20168282213820743</v>
      </c>
    </row>
    <row r="95" spans="2:14" ht="16.5" hidden="1" customHeight="1" outlineLevel="1" thickBot="1" x14ac:dyDescent="0.3">
      <c r="B95" s="89" t="s">
        <v>40</v>
      </c>
      <c r="C95" s="90">
        <v>2709540</v>
      </c>
      <c r="D95" s="91">
        <f t="shared" si="15"/>
        <v>-9.3656559277397911E-2</v>
      </c>
      <c r="E95" s="92">
        <v>1005170</v>
      </c>
      <c r="F95" s="93">
        <f t="shared" si="15"/>
        <v>-0.11041549402972928</v>
      </c>
      <c r="G95" s="90">
        <v>843524</v>
      </c>
      <c r="H95" s="91">
        <f t="shared" si="19"/>
        <v>-5.591699916618631E-2</v>
      </c>
      <c r="I95" s="92">
        <v>428837</v>
      </c>
      <c r="J95" s="93">
        <f t="shared" si="20"/>
        <v>-0.16024305419568097</v>
      </c>
      <c r="K95" s="90">
        <v>43900</v>
      </c>
      <c r="L95" s="91">
        <f t="shared" si="21"/>
        <v>0.27010762643212582</v>
      </c>
      <c r="N95" s="40" t="s">
        <v>45</v>
      </c>
    </row>
    <row r="96" spans="2:14" ht="15" hidden="1" customHeight="1" outlineLevel="1" x14ac:dyDescent="0.25">
      <c r="B96" s="89" t="s">
        <v>41</v>
      </c>
      <c r="C96" s="90">
        <v>3301277</v>
      </c>
      <c r="D96" s="91">
        <f t="shared" si="15"/>
        <v>-7.8833618272889594E-2</v>
      </c>
      <c r="E96" s="92">
        <v>1297024</v>
      </c>
      <c r="F96" s="93">
        <f t="shared" si="15"/>
        <v>-7.7182934247832624E-2</v>
      </c>
      <c r="G96" s="90">
        <v>921332</v>
      </c>
      <c r="H96" s="91">
        <f t="shared" si="19"/>
        <v>-0.1249494249161831</v>
      </c>
      <c r="I96" s="92">
        <v>553037</v>
      </c>
      <c r="J96" s="93">
        <f t="shared" si="20"/>
        <v>-6.5807988243143933E-2</v>
      </c>
      <c r="K96" s="90">
        <v>44433</v>
      </c>
      <c r="L96" s="91">
        <f t="shared" si="21"/>
        <v>0.19408239499072866</v>
      </c>
    </row>
    <row r="97" spans="2:12" ht="15" hidden="1" customHeight="1" outlineLevel="1" x14ac:dyDescent="0.25">
      <c r="B97" s="89" t="s">
        <v>42</v>
      </c>
      <c r="C97" s="90">
        <v>3863948</v>
      </c>
      <c r="D97" s="91">
        <f t="shared" si="15"/>
        <v>-1.5442163722078073E-3</v>
      </c>
      <c r="E97" s="92">
        <v>1417981</v>
      </c>
      <c r="F97" s="93">
        <f t="shared" si="15"/>
        <v>-1.4362830554327521E-2</v>
      </c>
      <c r="G97" s="90">
        <v>1161485</v>
      </c>
      <c r="H97" s="91">
        <f t="shared" si="19"/>
        <v>-1.0291735509725508E-2</v>
      </c>
      <c r="I97" s="92">
        <v>678310</v>
      </c>
      <c r="J97" s="93">
        <f t="shared" si="20"/>
        <v>-1.4293478418823891E-2</v>
      </c>
      <c r="K97" s="90">
        <v>49531</v>
      </c>
      <c r="L97" s="91">
        <f t="shared" si="21"/>
        <v>0.12983872807317676</v>
      </c>
    </row>
    <row r="98" spans="2:12" ht="15" hidden="1" customHeight="1" outlineLevel="1" x14ac:dyDescent="0.25">
      <c r="B98" s="89" t="s">
        <v>43</v>
      </c>
      <c r="C98" s="90">
        <v>3538784</v>
      </c>
      <c r="D98" s="91">
        <f t="shared" si="15"/>
        <v>-1.0038137818151993E-2</v>
      </c>
      <c r="E98" s="92">
        <v>1289129</v>
      </c>
      <c r="F98" s="93">
        <f t="shared" si="15"/>
        <v>-2.6236118266103281E-2</v>
      </c>
      <c r="G98" s="90">
        <v>1087421</v>
      </c>
      <c r="H98" s="91">
        <f t="shared" si="19"/>
        <v>-1.5865597819949562E-3</v>
      </c>
      <c r="I98" s="92">
        <v>622703</v>
      </c>
      <c r="J98" s="93">
        <f t="shared" si="20"/>
        <v>-1.4874111104958843E-2</v>
      </c>
      <c r="K98" s="90">
        <v>40231</v>
      </c>
      <c r="L98" s="91">
        <f t="shared" si="21"/>
        <v>-6.8575926654782071E-2</v>
      </c>
    </row>
    <row r="99" spans="2:12" ht="15" hidden="1" customHeight="1" outlineLevel="1" x14ac:dyDescent="0.25">
      <c r="B99" s="89" t="s">
        <v>44</v>
      </c>
      <c r="C99" s="90">
        <v>3743623</v>
      </c>
      <c r="D99" s="91">
        <f t="shared" si="15"/>
        <v>-4.9914908105271882E-3</v>
      </c>
      <c r="E99" s="92">
        <v>1404527</v>
      </c>
      <c r="F99" s="93">
        <f t="shared" si="15"/>
        <v>-4.0809051255802364E-2</v>
      </c>
      <c r="G99" s="90">
        <v>1136069</v>
      </c>
      <c r="H99" s="91">
        <f t="shared" si="19"/>
        <v>-1.7869199534207847E-2</v>
      </c>
      <c r="I99" s="92">
        <v>643361</v>
      </c>
      <c r="J99" s="93">
        <f t="shared" si="20"/>
        <v>2.5186637027830194E-2</v>
      </c>
      <c r="K99" s="90">
        <v>38851</v>
      </c>
      <c r="L99" s="91">
        <f t="shared" si="21"/>
        <v>0.14889401466761298</v>
      </c>
    </row>
    <row r="100" spans="2:12" collapsed="1" x14ac:dyDescent="0.25">
      <c r="B100" s="37">
        <v>2007</v>
      </c>
      <c r="C100" s="98">
        <v>41939102</v>
      </c>
      <c r="D100" s="99">
        <f t="shared" si="15"/>
        <v>-4.4418472100876349E-2</v>
      </c>
      <c r="E100" s="98">
        <v>15922976</v>
      </c>
      <c r="F100" s="99">
        <f t="shared" si="15"/>
        <v>-3.9939435841925164E-2</v>
      </c>
      <c r="G100" s="98">
        <v>12588699</v>
      </c>
      <c r="H100" s="99">
        <f t="shared" si="19"/>
        <v>-5.3802771825121942E-2</v>
      </c>
      <c r="I100" s="98">
        <v>7192479</v>
      </c>
      <c r="J100" s="99">
        <f t="shared" si="20"/>
        <v>-4.0071285175133919E-2</v>
      </c>
      <c r="K100" s="98">
        <v>493737</v>
      </c>
      <c r="L100" s="99">
        <f t="shared" si="21"/>
        <v>5.6463157083892268E-2</v>
      </c>
    </row>
    <row r="101" spans="2:12" ht="15" hidden="1" customHeight="1" outlineLevel="1" x14ac:dyDescent="0.25">
      <c r="B101" s="89" t="s">
        <v>33</v>
      </c>
      <c r="C101" s="90">
        <v>3584636</v>
      </c>
      <c r="D101" s="90"/>
      <c r="E101" s="92">
        <v>1311273</v>
      </c>
      <c r="F101" s="93"/>
      <c r="G101" s="90">
        <v>1118825</v>
      </c>
      <c r="H101" s="90"/>
      <c r="I101" s="92">
        <v>610393</v>
      </c>
      <c r="J101" s="93"/>
      <c r="K101" s="90">
        <v>45766</v>
      </c>
      <c r="L101" s="90"/>
    </row>
    <row r="102" spans="2:12" ht="15" hidden="1" customHeight="1" outlineLevel="1" x14ac:dyDescent="0.25">
      <c r="B102" s="89" t="s">
        <v>34</v>
      </c>
      <c r="C102" s="90">
        <v>3585941</v>
      </c>
      <c r="D102" s="90"/>
      <c r="E102" s="92">
        <v>1324632</v>
      </c>
      <c r="F102" s="93"/>
      <c r="G102" s="90">
        <v>1094673</v>
      </c>
      <c r="H102" s="90"/>
      <c r="I102" s="92">
        <v>602973</v>
      </c>
      <c r="J102" s="93"/>
      <c r="K102" s="90">
        <v>45792</v>
      </c>
      <c r="L102" s="90"/>
    </row>
    <row r="103" spans="2:12" ht="15" hidden="1" customHeight="1" outlineLevel="1" x14ac:dyDescent="0.25">
      <c r="B103" s="89" t="s">
        <v>35</v>
      </c>
      <c r="C103" s="90">
        <v>3688623</v>
      </c>
      <c r="D103" s="90"/>
      <c r="E103" s="92">
        <v>1406980</v>
      </c>
      <c r="F103" s="93"/>
      <c r="G103" s="90">
        <v>1162171</v>
      </c>
      <c r="H103" s="90"/>
      <c r="I103" s="92">
        <v>563205</v>
      </c>
      <c r="J103" s="93"/>
      <c r="K103" s="90">
        <v>40563</v>
      </c>
      <c r="L103" s="90"/>
    </row>
    <row r="104" spans="2:12" ht="15" hidden="1" customHeight="1" outlineLevel="1" x14ac:dyDescent="0.25">
      <c r="B104" s="89" t="s">
        <v>36</v>
      </c>
      <c r="C104" s="90">
        <v>3487219</v>
      </c>
      <c r="D104" s="90"/>
      <c r="E104" s="92">
        <v>1316980</v>
      </c>
      <c r="F104" s="93"/>
      <c r="G104" s="90">
        <v>1042087</v>
      </c>
      <c r="H104" s="90"/>
      <c r="I104" s="92">
        <v>618738</v>
      </c>
      <c r="J104" s="93"/>
      <c r="K104" s="90">
        <v>38098</v>
      </c>
      <c r="L104" s="90"/>
    </row>
    <row r="105" spans="2:12" ht="15" hidden="1" customHeight="1" outlineLevel="1" x14ac:dyDescent="0.25">
      <c r="B105" s="89" t="s">
        <v>37</v>
      </c>
      <c r="C105" s="90">
        <v>4547725</v>
      </c>
      <c r="D105" s="90"/>
      <c r="E105" s="92">
        <v>1735087</v>
      </c>
      <c r="F105" s="93"/>
      <c r="G105" s="90">
        <v>1352562</v>
      </c>
      <c r="H105" s="90"/>
      <c r="I105" s="92">
        <v>784504</v>
      </c>
      <c r="J105" s="93"/>
      <c r="K105" s="90">
        <v>32936</v>
      </c>
      <c r="L105" s="90"/>
    </row>
    <row r="106" spans="2:12" ht="15" hidden="1" customHeight="1" outlineLevel="1" x14ac:dyDescent="0.25">
      <c r="B106" s="89" t="s">
        <v>38</v>
      </c>
      <c r="C106" s="90">
        <v>4028069</v>
      </c>
      <c r="D106" s="90"/>
      <c r="E106" s="92">
        <v>1527198</v>
      </c>
      <c r="F106" s="93"/>
      <c r="G106" s="90">
        <v>1205214</v>
      </c>
      <c r="H106" s="90"/>
      <c r="I106" s="92">
        <v>711011</v>
      </c>
      <c r="J106" s="93"/>
      <c r="K106" s="90">
        <v>36392</v>
      </c>
      <c r="L106" s="90"/>
    </row>
    <row r="107" spans="2:12" ht="15" hidden="1" customHeight="1" outlineLevel="1" x14ac:dyDescent="0.25">
      <c r="B107" s="89" t="s">
        <v>39</v>
      </c>
      <c r="C107" s="90">
        <v>3186028</v>
      </c>
      <c r="D107" s="90"/>
      <c r="E107" s="92">
        <v>1201011</v>
      </c>
      <c r="F107" s="93"/>
      <c r="G107" s="90">
        <v>963161</v>
      </c>
      <c r="H107" s="90"/>
      <c r="I107" s="92">
        <v>551429</v>
      </c>
      <c r="J107" s="93"/>
      <c r="K107" s="90">
        <v>35179</v>
      </c>
      <c r="L107" s="90"/>
    </row>
    <row r="108" spans="2:12" ht="15" hidden="1" customHeight="1" outlineLevel="1" x14ac:dyDescent="0.25">
      <c r="B108" s="89" t="s">
        <v>40</v>
      </c>
      <c r="C108" s="90">
        <v>2989529</v>
      </c>
      <c r="D108" s="90"/>
      <c r="E108" s="92">
        <v>1129932</v>
      </c>
      <c r="F108" s="93"/>
      <c r="G108" s="90">
        <v>893485</v>
      </c>
      <c r="H108" s="90"/>
      <c r="I108" s="92">
        <v>510668</v>
      </c>
      <c r="J108" s="93"/>
      <c r="K108" s="90">
        <v>34564</v>
      </c>
      <c r="L108" s="90"/>
    </row>
    <row r="109" spans="2:12" ht="15" hidden="1" customHeight="1" outlineLevel="1" x14ac:dyDescent="0.25">
      <c r="B109" s="89" t="s">
        <v>41</v>
      </c>
      <c r="C109" s="90">
        <v>3583801</v>
      </c>
      <c r="D109" s="90"/>
      <c r="E109" s="92">
        <v>1405505</v>
      </c>
      <c r="F109" s="93"/>
      <c r="G109" s="90">
        <v>1052890</v>
      </c>
      <c r="H109" s="90"/>
      <c r="I109" s="92">
        <v>591995</v>
      </c>
      <c r="J109" s="93"/>
      <c r="K109" s="90">
        <v>37211</v>
      </c>
      <c r="L109" s="90"/>
    </row>
    <row r="110" spans="2:12" ht="15" hidden="1" customHeight="1" outlineLevel="1" x14ac:dyDescent="0.25">
      <c r="B110" s="89" t="s">
        <v>42</v>
      </c>
      <c r="C110" s="90">
        <v>3869924</v>
      </c>
      <c r="D110" s="90"/>
      <c r="E110" s="92">
        <v>1438644</v>
      </c>
      <c r="F110" s="93"/>
      <c r="G110" s="90">
        <v>1173563</v>
      </c>
      <c r="H110" s="90"/>
      <c r="I110" s="92">
        <v>688146</v>
      </c>
      <c r="J110" s="93"/>
      <c r="K110" s="90">
        <v>43839</v>
      </c>
      <c r="L110" s="90"/>
    </row>
    <row r="111" spans="2:12" ht="15" hidden="1" customHeight="1" outlineLevel="1" x14ac:dyDescent="0.25">
      <c r="B111" s="89" t="s">
        <v>43</v>
      </c>
      <c r="C111" s="90">
        <v>3574667</v>
      </c>
      <c r="D111" s="90"/>
      <c r="E111" s="92">
        <v>1323862</v>
      </c>
      <c r="F111" s="93"/>
      <c r="G111" s="90">
        <v>1089149</v>
      </c>
      <c r="H111" s="90"/>
      <c r="I111" s="92">
        <v>632105</v>
      </c>
      <c r="J111" s="93"/>
      <c r="K111" s="90">
        <v>43193</v>
      </c>
      <c r="L111" s="90"/>
    </row>
    <row r="112" spans="2:12" ht="15" hidden="1" customHeight="1" outlineLevel="1" x14ac:dyDescent="0.25">
      <c r="B112" s="89" t="s">
        <v>44</v>
      </c>
      <c r="C112" s="90">
        <v>3762403</v>
      </c>
      <c r="D112" s="90"/>
      <c r="E112" s="92">
        <v>1464283</v>
      </c>
      <c r="F112" s="93"/>
      <c r="G112" s="90">
        <v>1156739</v>
      </c>
      <c r="H112" s="90"/>
      <c r="I112" s="92">
        <v>627555</v>
      </c>
      <c r="J112" s="93"/>
      <c r="K112" s="90">
        <v>33816</v>
      </c>
      <c r="L112" s="90"/>
    </row>
    <row r="113" spans="2:12" collapsed="1" x14ac:dyDescent="0.25">
      <c r="B113" s="37">
        <v>2006</v>
      </c>
      <c r="C113" s="98">
        <v>43888565</v>
      </c>
      <c r="D113" s="98"/>
      <c r="E113" s="98">
        <v>16585387</v>
      </c>
      <c r="F113" s="99"/>
      <c r="G113" s="98">
        <v>13304519</v>
      </c>
      <c r="H113" s="98"/>
      <c r="I113" s="98">
        <v>7492722</v>
      </c>
      <c r="J113" s="99"/>
      <c r="K113" s="98">
        <v>467349</v>
      </c>
      <c r="L113" s="98"/>
    </row>
    <row r="114" spans="2:12" ht="15" customHeight="1" x14ac:dyDescent="0.25">
      <c r="B114" s="41" t="s">
        <v>46</v>
      </c>
      <c r="C114" s="41"/>
      <c r="D114" s="41"/>
      <c r="E114" s="41"/>
      <c r="F114" s="41"/>
      <c r="G114" s="41"/>
      <c r="H114" s="41"/>
      <c r="I114" s="42"/>
      <c r="J114" s="42"/>
      <c r="K114" s="42"/>
      <c r="L114" s="42"/>
    </row>
  </sheetData>
  <mergeCells count="7">
    <mergeCell ref="B114:H114"/>
    <mergeCell ref="B5:L5"/>
    <mergeCell ref="C6:D6"/>
    <mergeCell ref="E6:F6"/>
    <mergeCell ref="G6:H6"/>
    <mergeCell ref="I6:J6"/>
    <mergeCell ref="K6:L6"/>
  </mergeCells>
  <hyperlinks>
    <hyperlink ref="N95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000099"/>
    <pageSetUpPr autoPageBreaks="0" fitToPage="1"/>
  </sheetPr>
  <dimension ref="B1:L31"/>
  <sheetViews>
    <sheetView showGridLines="0" showRowColHeaders="0" showOutlineSymbols="0" zoomScaleNormal="100" workbookViewId="0">
      <selection activeCell="K11" sqref="K11"/>
    </sheetView>
  </sheetViews>
  <sheetFormatPr baseColWidth="10" defaultRowHeight="12.75" x14ac:dyDescent="0.25"/>
  <cols>
    <col min="1" max="1" width="15.7109375" style="43" customWidth="1"/>
    <col min="2" max="2" width="25.7109375" style="43" customWidth="1"/>
    <col min="3" max="3" width="11.140625" style="43" customWidth="1"/>
    <col min="4" max="4" width="10.7109375" style="43" customWidth="1"/>
    <col min="5" max="5" width="11.140625" style="43" customWidth="1"/>
    <col min="6" max="8" width="10.7109375" style="43" customWidth="1"/>
    <col min="9" max="15" width="11.42578125" style="43"/>
    <col min="16" max="16" width="13.85546875" style="43" customWidth="1"/>
    <col min="17" max="257" width="11.42578125" style="43"/>
    <col min="258" max="258" width="26.85546875" style="43" bestFit="1" customWidth="1"/>
    <col min="259" max="263" width="11.7109375" style="43" customWidth="1"/>
    <col min="264" max="264" width="10.7109375" style="43" customWidth="1"/>
    <col min="265" max="271" width="11.42578125" style="43"/>
    <col min="272" max="272" width="13.85546875" style="43" customWidth="1"/>
    <col min="273" max="513" width="11.42578125" style="43"/>
    <col min="514" max="514" width="26.85546875" style="43" bestFit="1" customWidth="1"/>
    <col min="515" max="519" width="11.7109375" style="43" customWidth="1"/>
    <col min="520" max="520" width="10.7109375" style="43" customWidth="1"/>
    <col min="521" max="527" width="11.42578125" style="43"/>
    <col min="528" max="528" width="13.85546875" style="43" customWidth="1"/>
    <col min="529" max="769" width="11.42578125" style="43"/>
    <col min="770" max="770" width="26.85546875" style="43" bestFit="1" customWidth="1"/>
    <col min="771" max="775" width="11.7109375" style="43" customWidth="1"/>
    <col min="776" max="776" width="10.7109375" style="43" customWidth="1"/>
    <col min="777" max="783" width="11.42578125" style="43"/>
    <col min="784" max="784" width="13.85546875" style="43" customWidth="1"/>
    <col min="785" max="1025" width="11.42578125" style="43"/>
    <col min="1026" max="1026" width="26.85546875" style="43" bestFit="1" customWidth="1"/>
    <col min="1027" max="1031" width="11.7109375" style="43" customWidth="1"/>
    <col min="1032" max="1032" width="10.7109375" style="43" customWidth="1"/>
    <col min="1033" max="1039" width="11.42578125" style="43"/>
    <col min="1040" max="1040" width="13.85546875" style="43" customWidth="1"/>
    <col min="1041" max="1281" width="11.42578125" style="43"/>
    <col min="1282" max="1282" width="26.85546875" style="43" bestFit="1" customWidth="1"/>
    <col min="1283" max="1287" width="11.7109375" style="43" customWidth="1"/>
    <col min="1288" max="1288" width="10.7109375" style="43" customWidth="1"/>
    <col min="1289" max="1295" width="11.42578125" style="43"/>
    <col min="1296" max="1296" width="13.85546875" style="43" customWidth="1"/>
    <col min="1297" max="1537" width="11.42578125" style="43"/>
    <col min="1538" max="1538" width="26.85546875" style="43" bestFit="1" customWidth="1"/>
    <col min="1539" max="1543" width="11.7109375" style="43" customWidth="1"/>
    <col min="1544" max="1544" width="10.7109375" style="43" customWidth="1"/>
    <col min="1545" max="1551" width="11.42578125" style="43"/>
    <col min="1552" max="1552" width="13.85546875" style="43" customWidth="1"/>
    <col min="1553" max="1793" width="11.42578125" style="43"/>
    <col min="1794" max="1794" width="26.85546875" style="43" bestFit="1" customWidth="1"/>
    <col min="1795" max="1799" width="11.7109375" style="43" customWidth="1"/>
    <col min="1800" max="1800" width="10.7109375" style="43" customWidth="1"/>
    <col min="1801" max="1807" width="11.42578125" style="43"/>
    <col min="1808" max="1808" width="13.85546875" style="43" customWidth="1"/>
    <col min="1809" max="2049" width="11.42578125" style="43"/>
    <col min="2050" max="2050" width="26.85546875" style="43" bestFit="1" customWidth="1"/>
    <col min="2051" max="2055" width="11.7109375" style="43" customWidth="1"/>
    <col min="2056" max="2056" width="10.7109375" style="43" customWidth="1"/>
    <col min="2057" max="2063" width="11.42578125" style="43"/>
    <col min="2064" max="2064" width="13.85546875" style="43" customWidth="1"/>
    <col min="2065" max="2305" width="11.42578125" style="43"/>
    <col min="2306" max="2306" width="26.85546875" style="43" bestFit="1" customWidth="1"/>
    <col min="2307" max="2311" width="11.7109375" style="43" customWidth="1"/>
    <col min="2312" max="2312" width="10.7109375" style="43" customWidth="1"/>
    <col min="2313" max="2319" width="11.42578125" style="43"/>
    <col min="2320" max="2320" width="13.85546875" style="43" customWidth="1"/>
    <col min="2321" max="2561" width="11.42578125" style="43"/>
    <col min="2562" max="2562" width="26.85546875" style="43" bestFit="1" customWidth="1"/>
    <col min="2563" max="2567" width="11.7109375" style="43" customWidth="1"/>
    <col min="2568" max="2568" width="10.7109375" style="43" customWidth="1"/>
    <col min="2569" max="2575" width="11.42578125" style="43"/>
    <col min="2576" max="2576" width="13.85546875" style="43" customWidth="1"/>
    <col min="2577" max="2817" width="11.42578125" style="43"/>
    <col min="2818" max="2818" width="26.85546875" style="43" bestFit="1" customWidth="1"/>
    <col min="2819" max="2823" width="11.7109375" style="43" customWidth="1"/>
    <col min="2824" max="2824" width="10.7109375" style="43" customWidth="1"/>
    <col min="2825" max="2831" width="11.42578125" style="43"/>
    <col min="2832" max="2832" width="13.85546875" style="43" customWidth="1"/>
    <col min="2833" max="3073" width="11.42578125" style="43"/>
    <col min="3074" max="3074" width="26.85546875" style="43" bestFit="1" customWidth="1"/>
    <col min="3075" max="3079" width="11.7109375" style="43" customWidth="1"/>
    <col min="3080" max="3080" width="10.7109375" style="43" customWidth="1"/>
    <col min="3081" max="3087" width="11.42578125" style="43"/>
    <col min="3088" max="3088" width="13.85546875" style="43" customWidth="1"/>
    <col min="3089" max="3329" width="11.42578125" style="43"/>
    <col min="3330" max="3330" width="26.85546875" style="43" bestFit="1" customWidth="1"/>
    <col min="3331" max="3335" width="11.7109375" style="43" customWidth="1"/>
    <col min="3336" max="3336" width="10.7109375" style="43" customWidth="1"/>
    <col min="3337" max="3343" width="11.42578125" style="43"/>
    <col min="3344" max="3344" width="13.85546875" style="43" customWidth="1"/>
    <col min="3345" max="3585" width="11.42578125" style="43"/>
    <col min="3586" max="3586" width="26.85546875" style="43" bestFit="1" customWidth="1"/>
    <col min="3587" max="3591" width="11.7109375" style="43" customWidth="1"/>
    <col min="3592" max="3592" width="10.7109375" style="43" customWidth="1"/>
    <col min="3593" max="3599" width="11.42578125" style="43"/>
    <col min="3600" max="3600" width="13.85546875" style="43" customWidth="1"/>
    <col min="3601" max="3841" width="11.42578125" style="43"/>
    <col min="3842" max="3842" width="26.85546875" style="43" bestFit="1" customWidth="1"/>
    <col min="3843" max="3847" width="11.7109375" style="43" customWidth="1"/>
    <col min="3848" max="3848" width="10.7109375" style="43" customWidth="1"/>
    <col min="3849" max="3855" width="11.42578125" style="43"/>
    <col min="3856" max="3856" width="13.85546875" style="43" customWidth="1"/>
    <col min="3857" max="4097" width="11.42578125" style="43"/>
    <col min="4098" max="4098" width="26.85546875" style="43" bestFit="1" customWidth="1"/>
    <col min="4099" max="4103" width="11.7109375" style="43" customWidth="1"/>
    <col min="4104" max="4104" width="10.7109375" style="43" customWidth="1"/>
    <col min="4105" max="4111" width="11.42578125" style="43"/>
    <col min="4112" max="4112" width="13.85546875" style="43" customWidth="1"/>
    <col min="4113" max="4353" width="11.42578125" style="43"/>
    <col min="4354" max="4354" width="26.85546875" style="43" bestFit="1" customWidth="1"/>
    <col min="4355" max="4359" width="11.7109375" style="43" customWidth="1"/>
    <col min="4360" max="4360" width="10.7109375" style="43" customWidth="1"/>
    <col min="4361" max="4367" width="11.42578125" style="43"/>
    <col min="4368" max="4368" width="13.85546875" style="43" customWidth="1"/>
    <col min="4369" max="4609" width="11.42578125" style="43"/>
    <col min="4610" max="4610" width="26.85546875" style="43" bestFit="1" customWidth="1"/>
    <col min="4611" max="4615" width="11.7109375" style="43" customWidth="1"/>
    <col min="4616" max="4616" width="10.7109375" style="43" customWidth="1"/>
    <col min="4617" max="4623" width="11.42578125" style="43"/>
    <col min="4624" max="4624" width="13.85546875" style="43" customWidth="1"/>
    <col min="4625" max="4865" width="11.42578125" style="43"/>
    <col min="4866" max="4866" width="26.85546875" style="43" bestFit="1" customWidth="1"/>
    <col min="4867" max="4871" width="11.7109375" style="43" customWidth="1"/>
    <col min="4872" max="4872" width="10.7109375" style="43" customWidth="1"/>
    <col min="4873" max="4879" width="11.42578125" style="43"/>
    <col min="4880" max="4880" width="13.85546875" style="43" customWidth="1"/>
    <col min="4881" max="5121" width="11.42578125" style="43"/>
    <col min="5122" max="5122" width="26.85546875" style="43" bestFit="1" customWidth="1"/>
    <col min="5123" max="5127" width="11.7109375" style="43" customWidth="1"/>
    <col min="5128" max="5128" width="10.7109375" style="43" customWidth="1"/>
    <col min="5129" max="5135" width="11.42578125" style="43"/>
    <col min="5136" max="5136" width="13.85546875" style="43" customWidth="1"/>
    <col min="5137" max="5377" width="11.42578125" style="43"/>
    <col min="5378" max="5378" width="26.85546875" style="43" bestFit="1" customWidth="1"/>
    <col min="5379" max="5383" width="11.7109375" style="43" customWidth="1"/>
    <col min="5384" max="5384" width="10.7109375" style="43" customWidth="1"/>
    <col min="5385" max="5391" width="11.42578125" style="43"/>
    <col min="5392" max="5392" width="13.85546875" style="43" customWidth="1"/>
    <col min="5393" max="5633" width="11.42578125" style="43"/>
    <col min="5634" max="5634" width="26.85546875" style="43" bestFit="1" customWidth="1"/>
    <col min="5635" max="5639" width="11.7109375" style="43" customWidth="1"/>
    <col min="5640" max="5640" width="10.7109375" style="43" customWidth="1"/>
    <col min="5641" max="5647" width="11.42578125" style="43"/>
    <col min="5648" max="5648" width="13.85546875" style="43" customWidth="1"/>
    <col min="5649" max="5889" width="11.42578125" style="43"/>
    <col min="5890" max="5890" width="26.85546875" style="43" bestFit="1" customWidth="1"/>
    <col min="5891" max="5895" width="11.7109375" style="43" customWidth="1"/>
    <col min="5896" max="5896" width="10.7109375" style="43" customWidth="1"/>
    <col min="5897" max="5903" width="11.42578125" style="43"/>
    <col min="5904" max="5904" width="13.85546875" style="43" customWidth="1"/>
    <col min="5905" max="6145" width="11.42578125" style="43"/>
    <col min="6146" max="6146" width="26.85546875" style="43" bestFit="1" customWidth="1"/>
    <col min="6147" max="6151" width="11.7109375" style="43" customWidth="1"/>
    <col min="6152" max="6152" width="10.7109375" style="43" customWidth="1"/>
    <col min="6153" max="6159" width="11.42578125" style="43"/>
    <col min="6160" max="6160" width="13.85546875" style="43" customWidth="1"/>
    <col min="6161" max="6401" width="11.42578125" style="43"/>
    <col min="6402" max="6402" width="26.85546875" style="43" bestFit="1" customWidth="1"/>
    <col min="6403" max="6407" width="11.7109375" style="43" customWidth="1"/>
    <col min="6408" max="6408" width="10.7109375" style="43" customWidth="1"/>
    <col min="6409" max="6415" width="11.42578125" style="43"/>
    <col min="6416" max="6416" width="13.85546875" style="43" customWidth="1"/>
    <col min="6417" max="6657" width="11.42578125" style="43"/>
    <col min="6658" max="6658" width="26.85546875" style="43" bestFit="1" customWidth="1"/>
    <col min="6659" max="6663" width="11.7109375" style="43" customWidth="1"/>
    <col min="6664" max="6664" width="10.7109375" style="43" customWidth="1"/>
    <col min="6665" max="6671" width="11.42578125" style="43"/>
    <col min="6672" max="6672" width="13.85546875" style="43" customWidth="1"/>
    <col min="6673" max="6913" width="11.42578125" style="43"/>
    <col min="6914" max="6914" width="26.85546875" style="43" bestFit="1" customWidth="1"/>
    <col min="6915" max="6919" width="11.7109375" style="43" customWidth="1"/>
    <col min="6920" max="6920" width="10.7109375" style="43" customWidth="1"/>
    <col min="6921" max="6927" width="11.42578125" style="43"/>
    <col min="6928" max="6928" width="13.85546875" style="43" customWidth="1"/>
    <col min="6929" max="7169" width="11.42578125" style="43"/>
    <col min="7170" max="7170" width="26.85546875" style="43" bestFit="1" customWidth="1"/>
    <col min="7171" max="7175" width="11.7109375" style="43" customWidth="1"/>
    <col min="7176" max="7176" width="10.7109375" style="43" customWidth="1"/>
    <col min="7177" max="7183" width="11.42578125" style="43"/>
    <col min="7184" max="7184" width="13.85546875" style="43" customWidth="1"/>
    <col min="7185" max="7425" width="11.42578125" style="43"/>
    <col min="7426" max="7426" width="26.85546875" style="43" bestFit="1" customWidth="1"/>
    <col min="7427" max="7431" width="11.7109375" style="43" customWidth="1"/>
    <col min="7432" max="7432" width="10.7109375" style="43" customWidth="1"/>
    <col min="7433" max="7439" width="11.42578125" style="43"/>
    <col min="7440" max="7440" width="13.85546875" style="43" customWidth="1"/>
    <col min="7441" max="7681" width="11.42578125" style="43"/>
    <col min="7682" max="7682" width="26.85546875" style="43" bestFit="1" customWidth="1"/>
    <col min="7683" max="7687" width="11.7109375" style="43" customWidth="1"/>
    <col min="7688" max="7688" width="10.7109375" style="43" customWidth="1"/>
    <col min="7689" max="7695" width="11.42578125" style="43"/>
    <col min="7696" max="7696" width="13.85546875" style="43" customWidth="1"/>
    <col min="7697" max="7937" width="11.42578125" style="43"/>
    <col min="7938" max="7938" width="26.85546875" style="43" bestFit="1" customWidth="1"/>
    <col min="7939" max="7943" width="11.7109375" style="43" customWidth="1"/>
    <col min="7944" max="7944" width="10.7109375" style="43" customWidth="1"/>
    <col min="7945" max="7951" width="11.42578125" style="43"/>
    <col min="7952" max="7952" width="13.85546875" style="43" customWidth="1"/>
    <col min="7953" max="8193" width="11.42578125" style="43"/>
    <col min="8194" max="8194" width="26.85546875" style="43" bestFit="1" customWidth="1"/>
    <col min="8195" max="8199" width="11.7109375" style="43" customWidth="1"/>
    <col min="8200" max="8200" width="10.7109375" style="43" customWidth="1"/>
    <col min="8201" max="8207" width="11.42578125" style="43"/>
    <col min="8208" max="8208" width="13.85546875" style="43" customWidth="1"/>
    <col min="8209" max="8449" width="11.42578125" style="43"/>
    <col min="8450" max="8450" width="26.85546875" style="43" bestFit="1" customWidth="1"/>
    <col min="8451" max="8455" width="11.7109375" style="43" customWidth="1"/>
    <col min="8456" max="8456" width="10.7109375" style="43" customWidth="1"/>
    <col min="8457" max="8463" width="11.42578125" style="43"/>
    <col min="8464" max="8464" width="13.85546875" style="43" customWidth="1"/>
    <col min="8465" max="8705" width="11.42578125" style="43"/>
    <col min="8706" max="8706" width="26.85546875" style="43" bestFit="1" customWidth="1"/>
    <col min="8707" max="8711" width="11.7109375" style="43" customWidth="1"/>
    <col min="8712" max="8712" width="10.7109375" style="43" customWidth="1"/>
    <col min="8713" max="8719" width="11.42578125" style="43"/>
    <col min="8720" max="8720" width="13.85546875" style="43" customWidth="1"/>
    <col min="8721" max="8961" width="11.42578125" style="43"/>
    <col min="8962" max="8962" width="26.85546875" style="43" bestFit="1" customWidth="1"/>
    <col min="8963" max="8967" width="11.7109375" style="43" customWidth="1"/>
    <col min="8968" max="8968" width="10.7109375" style="43" customWidth="1"/>
    <col min="8969" max="8975" width="11.42578125" style="43"/>
    <col min="8976" max="8976" width="13.85546875" style="43" customWidth="1"/>
    <col min="8977" max="9217" width="11.42578125" style="43"/>
    <col min="9218" max="9218" width="26.85546875" style="43" bestFit="1" customWidth="1"/>
    <col min="9219" max="9223" width="11.7109375" style="43" customWidth="1"/>
    <col min="9224" max="9224" width="10.7109375" style="43" customWidth="1"/>
    <col min="9225" max="9231" width="11.42578125" style="43"/>
    <col min="9232" max="9232" width="13.85546875" style="43" customWidth="1"/>
    <col min="9233" max="9473" width="11.42578125" style="43"/>
    <col min="9474" max="9474" width="26.85546875" style="43" bestFit="1" customWidth="1"/>
    <col min="9475" max="9479" width="11.7109375" style="43" customWidth="1"/>
    <col min="9480" max="9480" width="10.7109375" style="43" customWidth="1"/>
    <col min="9481" max="9487" width="11.42578125" style="43"/>
    <col min="9488" max="9488" width="13.85546875" style="43" customWidth="1"/>
    <col min="9489" max="9729" width="11.42578125" style="43"/>
    <col min="9730" max="9730" width="26.85546875" style="43" bestFit="1" customWidth="1"/>
    <col min="9731" max="9735" width="11.7109375" style="43" customWidth="1"/>
    <col min="9736" max="9736" width="10.7109375" style="43" customWidth="1"/>
    <col min="9737" max="9743" width="11.42578125" style="43"/>
    <col min="9744" max="9744" width="13.85546875" style="43" customWidth="1"/>
    <col min="9745" max="9985" width="11.42578125" style="43"/>
    <col min="9986" max="9986" width="26.85546875" style="43" bestFit="1" customWidth="1"/>
    <col min="9987" max="9991" width="11.7109375" style="43" customWidth="1"/>
    <col min="9992" max="9992" width="10.7109375" style="43" customWidth="1"/>
    <col min="9993" max="9999" width="11.42578125" style="43"/>
    <col min="10000" max="10000" width="13.85546875" style="43" customWidth="1"/>
    <col min="10001" max="10241" width="11.42578125" style="43"/>
    <col min="10242" max="10242" width="26.85546875" style="43" bestFit="1" customWidth="1"/>
    <col min="10243" max="10247" width="11.7109375" style="43" customWidth="1"/>
    <col min="10248" max="10248" width="10.7109375" style="43" customWidth="1"/>
    <col min="10249" max="10255" width="11.42578125" style="43"/>
    <col min="10256" max="10256" width="13.85546875" style="43" customWidth="1"/>
    <col min="10257" max="10497" width="11.42578125" style="43"/>
    <col min="10498" max="10498" width="26.85546875" style="43" bestFit="1" customWidth="1"/>
    <col min="10499" max="10503" width="11.7109375" style="43" customWidth="1"/>
    <col min="10504" max="10504" width="10.7109375" style="43" customWidth="1"/>
    <col min="10505" max="10511" width="11.42578125" style="43"/>
    <col min="10512" max="10512" width="13.85546875" style="43" customWidth="1"/>
    <col min="10513" max="10753" width="11.42578125" style="43"/>
    <col min="10754" max="10754" width="26.85546875" style="43" bestFit="1" customWidth="1"/>
    <col min="10755" max="10759" width="11.7109375" style="43" customWidth="1"/>
    <col min="10760" max="10760" width="10.7109375" style="43" customWidth="1"/>
    <col min="10761" max="10767" width="11.42578125" style="43"/>
    <col min="10768" max="10768" width="13.85546875" style="43" customWidth="1"/>
    <col min="10769" max="11009" width="11.42578125" style="43"/>
    <col min="11010" max="11010" width="26.85546875" style="43" bestFit="1" customWidth="1"/>
    <col min="11011" max="11015" width="11.7109375" style="43" customWidth="1"/>
    <col min="11016" max="11016" width="10.7109375" style="43" customWidth="1"/>
    <col min="11017" max="11023" width="11.42578125" style="43"/>
    <col min="11024" max="11024" width="13.85546875" style="43" customWidth="1"/>
    <col min="11025" max="11265" width="11.42578125" style="43"/>
    <col min="11266" max="11266" width="26.85546875" style="43" bestFit="1" customWidth="1"/>
    <col min="11267" max="11271" width="11.7109375" style="43" customWidth="1"/>
    <col min="11272" max="11272" width="10.7109375" style="43" customWidth="1"/>
    <col min="11273" max="11279" width="11.42578125" style="43"/>
    <col min="11280" max="11280" width="13.85546875" style="43" customWidth="1"/>
    <col min="11281" max="11521" width="11.42578125" style="43"/>
    <col min="11522" max="11522" width="26.85546875" style="43" bestFit="1" customWidth="1"/>
    <col min="11523" max="11527" width="11.7109375" style="43" customWidth="1"/>
    <col min="11528" max="11528" width="10.7109375" style="43" customWidth="1"/>
    <col min="11529" max="11535" width="11.42578125" style="43"/>
    <col min="11536" max="11536" width="13.85546875" style="43" customWidth="1"/>
    <col min="11537" max="11777" width="11.42578125" style="43"/>
    <col min="11778" max="11778" width="26.85546875" style="43" bestFit="1" customWidth="1"/>
    <col min="11779" max="11783" width="11.7109375" style="43" customWidth="1"/>
    <col min="11784" max="11784" width="10.7109375" style="43" customWidth="1"/>
    <col min="11785" max="11791" width="11.42578125" style="43"/>
    <col min="11792" max="11792" width="13.85546875" style="43" customWidth="1"/>
    <col min="11793" max="12033" width="11.42578125" style="43"/>
    <col min="12034" max="12034" width="26.85546875" style="43" bestFit="1" customWidth="1"/>
    <col min="12035" max="12039" width="11.7109375" style="43" customWidth="1"/>
    <col min="12040" max="12040" width="10.7109375" style="43" customWidth="1"/>
    <col min="12041" max="12047" width="11.42578125" style="43"/>
    <col min="12048" max="12048" width="13.85546875" style="43" customWidth="1"/>
    <col min="12049" max="12289" width="11.42578125" style="43"/>
    <col min="12290" max="12290" width="26.85546875" style="43" bestFit="1" customWidth="1"/>
    <col min="12291" max="12295" width="11.7109375" style="43" customWidth="1"/>
    <col min="12296" max="12296" width="10.7109375" style="43" customWidth="1"/>
    <col min="12297" max="12303" width="11.42578125" style="43"/>
    <col min="12304" max="12304" width="13.85546875" style="43" customWidth="1"/>
    <col min="12305" max="12545" width="11.42578125" style="43"/>
    <col min="12546" max="12546" width="26.85546875" style="43" bestFit="1" customWidth="1"/>
    <col min="12547" max="12551" width="11.7109375" style="43" customWidth="1"/>
    <col min="12552" max="12552" width="10.7109375" style="43" customWidth="1"/>
    <col min="12553" max="12559" width="11.42578125" style="43"/>
    <col min="12560" max="12560" width="13.85546875" style="43" customWidth="1"/>
    <col min="12561" max="12801" width="11.42578125" style="43"/>
    <col min="12802" max="12802" width="26.85546875" style="43" bestFit="1" customWidth="1"/>
    <col min="12803" max="12807" width="11.7109375" style="43" customWidth="1"/>
    <col min="12808" max="12808" width="10.7109375" style="43" customWidth="1"/>
    <col min="12809" max="12815" width="11.42578125" style="43"/>
    <col min="12816" max="12816" width="13.85546875" style="43" customWidth="1"/>
    <col min="12817" max="13057" width="11.42578125" style="43"/>
    <col min="13058" max="13058" width="26.85546875" style="43" bestFit="1" customWidth="1"/>
    <col min="13059" max="13063" width="11.7109375" style="43" customWidth="1"/>
    <col min="13064" max="13064" width="10.7109375" style="43" customWidth="1"/>
    <col min="13065" max="13071" width="11.42578125" style="43"/>
    <col min="13072" max="13072" width="13.85546875" style="43" customWidth="1"/>
    <col min="13073" max="13313" width="11.42578125" style="43"/>
    <col min="13314" max="13314" width="26.85546875" style="43" bestFit="1" customWidth="1"/>
    <col min="13315" max="13319" width="11.7109375" style="43" customWidth="1"/>
    <col min="13320" max="13320" width="10.7109375" style="43" customWidth="1"/>
    <col min="13321" max="13327" width="11.42578125" style="43"/>
    <col min="13328" max="13328" width="13.85546875" style="43" customWidth="1"/>
    <col min="13329" max="13569" width="11.42578125" style="43"/>
    <col min="13570" max="13570" width="26.85546875" style="43" bestFit="1" customWidth="1"/>
    <col min="13571" max="13575" width="11.7109375" style="43" customWidth="1"/>
    <col min="13576" max="13576" width="10.7109375" style="43" customWidth="1"/>
    <col min="13577" max="13583" width="11.42578125" style="43"/>
    <col min="13584" max="13584" width="13.85546875" style="43" customWidth="1"/>
    <col min="13585" max="13825" width="11.42578125" style="43"/>
    <col min="13826" max="13826" width="26.85546875" style="43" bestFit="1" customWidth="1"/>
    <col min="13827" max="13831" width="11.7109375" style="43" customWidth="1"/>
    <col min="13832" max="13832" width="10.7109375" style="43" customWidth="1"/>
    <col min="13833" max="13839" width="11.42578125" style="43"/>
    <col min="13840" max="13840" width="13.85546875" style="43" customWidth="1"/>
    <col min="13841" max="14081" width="11.42578125" style="43"/>
    <col min="14082" max="14082" width="26.85546875" style="43" bestFit="1" customWidth="1"/>
    <col min="14083" max="14087" width="11.7109375" style="43" customWidth="1"/>
    <col min="14088" max="14088" width="10.7109375" style="43" customWidth="1"/>
    <col min="14089" max="14095" width="11.42578125" style="43"/>
    <col min="14096" max="14096" width="13.85546875" style="43" customWidth="1"/>
    <col min="14097" max="14337" width="11.42578125" style="43"/>
    <col min="14338" max="14338" width="26.85546875" style="43" bestFit="1" customWidth="1"/>
    <col min="14339" max="14343" width="11.7109375" style="43" customWidth="1"/>
    <col min="14344" max="14344" width="10.7109375" style="43" customWidth="1"/>
    <col min="14345" max="14351" width="11.42578125" style="43"/>
    <col min="14352" max="14352" width="13.85546875" style="43" customWidth="1"/>
    <col min="14353" max="14593" width="11.42578125" style="43"/>
    <col min="14594" max="14594" width="26.85546875" style="43" bestFit="1" customWidth="1"/>
    <col min="14595" max="14599" width="11.7109375" style="43" customWidth="1"/>
    <col min="14600" max="14600" width="10.7109375" style="43" customWidth="1"/>
    <col min="14601" max="14607" width="11.42578125" style="43"/>
    <col min="14608" max="14608" width="13.85546875" style="43" customWidth="1"/>
    <col min="14609" max="14849" width="11.42578125" style="43"/>
    <col min="14850" max="14850" width="26.85546875" style="43" bestFit="1" customWidth="1"/>
    <col min="14851" max="14855" width="11.7109375" style="43" customWidth="1"/>
    <col min="14856" max="14856" width="10.7109375" style="43" customWidth="1"/>
    <col min="14857" max="14863" width="11.42578125" style="43"/>
    <col min="14864" max="14864" width="13.85546875" style="43" customWidth="1"/>
    <col min="14865" max="15105" width="11.42578125" style="43"/>
    <col min="15106" max="15106" width="26.85546875" style="43" bestFit="1" customWidth="1"/>
    <col min="15107" max="15111" width="11.7109375" style="43" customWidth="1"/>
    <col min="15112" max="15112" width="10.7109375" style="43" customWidth="1"/>
    <col min="15113" max="15119" width="11.42578125" style="43"/>
    <col min="15120" max="15120" width="13.85546875" style="43" customWidth="1"/>
    <col min="15121" max="15361" width="11.42578125" style="43"/>
    <col min="15362" max="15362" width="26.85546875" style="43" bestFit="1" customWidth="1"/>
    <col min="15363" max="15367" width="11.7109375" style="43" customWidth="1"/>
    <col min="15368" max="15368" width="10.7109375" style="43" customWidth="1"/>
    <col min="15369" max="15375" width="11.42578125" style="43"/>
    <col min="15376" max="15376" width="13.85546875" style="43" customWidth="1"/>
    <col min="15377" max="15617" width="11.42578125" style="43"/>
    <col min="15618" max="15618" width="26.85546875" style="43" bestFit="1" customWidth="1"/>
    <col min="15619" max="15623" width="11.7109375" style="43" customWidth="1"/>
    <col min="15624" max="15624" width="10.7109375" style="43" customWidth="1"/>
    <col min="15625" max="15631" width="11.42578125" style="43"/>
    <col min="15632" max="15632" width="13.85546875" style="43" customWidth="1"/>
    <col min="15633" max="15873" width="11.42578125" style="43"/>
    <col min="15874" max="15874" width="26.85546875" style="43" bestFit="1" customWidth="1"/>
    <col min="15875" max="15879" width="11.7109375" style="43" customWidth="1"/>
    <col min="15880" max="15880" width="10.7109375" style="43" customWidth="1"/>
    <col min="15881" max="15887" width="11.42578125" style="43"/>
    <col min="15888" max="15888" width="13.85546875" style="43" customWidth="1"/>
    <col min="15889" max="16129" width="11.42578125" style="43"/>
    <col min="16130" max="16130" width="26.85546875" style="43" bestFit="1" customWidth="1"/>
    <col min="16131" max="16135" width="11.7109375" style="43" customWidth="1"/>
    <col min="16136" max="16136" width="10.7109375" style="43" customWidth="1"/>
    <col min="16137" max="16143" width="11.42578125" style="43"/>
    <col min="16144" max="16144" width="13.85546875" style="43" customWidth="1"/>
    <col min="16145" max="16384" width="11.42578125" style="43"/>
  </cols>
  <sheetData>
    <row r="1" spans="2:8" ht="15" customHeight="1" x14ac:dyDescent="0.25"/>
    <row r="2" spans="2:8" ht="15" customHeight="1" x14ac:dyDescent="0.25"/>
    <row r="3" spans="2:8" ht="15" customHeight="1" x14ac:dyDescent="0.25"/>
    <row r="4" spans="2:8" ht="15" customHeight="1" x14ac:dyDescent="0.25"/>
    <row r="5" spans="2:8" ht="36" customHeight="1" x14ac:dyDescent="0.25">
      <c r="B5" s="44" t="s">
        <v>83</v>
      </c>
      <c r="C5" s="44"/>
      <c r="D5" s="44"/>
      <c r="E5" s="44"/>
      <c r="F5" s="44"/>
      <c r="G5" s="44"/>
    </row>
    <row r="6" spans="2:8" ht="25.5" x14ac:dyDescent="0.25">
      <c r="B6" s="45" t="s">
        <v>48</v>
      </c>
      <c r="C6" s="46" t="str">
        <f>actualizaciones!A3</f>
        <v>enero 2013</v>
      </c>
      <c r="D6" s="47" t="s">
        <v>49</v>
      </c>
      <c r="E6" s="46" t="str">
        <f>actualizaciones!A2</f>
        <v>enero 2014</v>
      </c>
      <c r="F6" s="47" t="s">
        <v>49</v>
      </c>
      <c r="G6" s="48" t="s">
        <v>50</v>
      </c>
      <c r="H6" s="100"/>
    </row>
    <row r="7" spans="2:8" ht="15" customHeight="1" x14ac:dyDescent="0.25">
      <c r="B7" s="101" t="s">
        <v>51</v>
      </c>
      <c r="C7" s="102"/>
      <c r="D7" s="102"/>
      <c r="E7" s="102"/>
      <c r="F7" s="102"/>
      <c r="G7" s="102"/>
      <c r="H7" s="100"/>
    </row>
    <row r="8" spans="2:8" ht="15" customHeight="1" x14ac:dyDescent="0.25">
      <c r="B8" s="51" t="s">
        <v>84</v>
      </c>
      <c r="C8" s="52">
        <v>3483725</v>
      </c>
      <c r="D8" s="53">
        <f>C8/C8</f>
        <v>1</v>
      </c>
      <c r="E8" s="52">
        <v>3610138</v>
      </c>
      <c r="F8" s="53">
        <f>E8/E8</f>
        <v>1</v>
      </c>
      <c r="G8" s="53">
        <f>(E8-C8)/C8</f>
        <v>3.6286733309890996E-2</v>
      </c>
      <c r="H8" s="100"/>
    </row>
    <row r="9" spans="2:8" ht="15" customHeight="1" x14ac:dyDescent="0.25">
      <c r="B9" s="51" t="s">
        <v>85</v>
      </c>
      <c r="C9" s="52">
        <v>2091020</v>
      </c>
      <c r="D9" s="53">
        <f>C9/C8</f>
        <v>0.60022533351513108</v>
      </c>
      <c r="E9" s="52">
        <v>2213612</v>
      </c>
      <c r="F9" s="53">
        <f>E9/E8</f>
        <v>0.61316548010076066</v>
      </c>
      <c r="G9" s="53">
        <f>(E9-C9)/C9</f>
        <v>5.8627846696827385E-2</v>
      </c>
      <c r="H9" s="100"/>
    </row>
    <row r="10" spans="2:8" ht="15" customHeight="1" x14ac:dyDescent="0.2">
      <c r="B10" s="54" t="s">
        <v>86</v>
      </c>
      <c r="C10" s="52">
        <v>1392705</v>
      </c>
      <c r="D10" s="53">
        <f>C10/C8</f>
        <v>0.39977466648486892</v>
      </c>
      <c r="E10" s="52">
        <v>1396526</v>
      </c>
      <c r="F10" s="53">
        <f>E10/E8</f>
        <v>0.38683451989923928</v>
      </c>
      <c r="G10" s="53">
        <f>(E10-C10)/C10</f>
        <v>2.7435817348253938E-3</v>
      </c>
      <c r="H10" s="100"/>
    </row>
    <row r="11" spans="2:8" ht="15" customHeight="1" x14ac:dyDescent="0.25">
      <c r="B11" s="101" t="s">
        <v>55</v>
      </c>
      <c r="C11" s="102"/>
      <c r="D11" s="102"/>
      <c r="E11" s="102"/>
      <c r="F11" s="102"/>
      <c r="G11" s="102"/>
      <c r="H11" s="100"/>
    </row>
    <row r="12" spans="2:8" ht="15" customHeight="1" x14ac:dyDescent="0.25">
      <c r="B12" s="55" t="s">
        <v>84</v>
      </c>
      <c r="C12" s="56">
        <v>1292180</v>
      </c>
      <c r="D12" s="57">
        <f>C12/C12</f>
        <v>1</v>
      </c>
      <c r="E12" s="56">
        <v>1335129</v>
      </c>
      <c r="F12" s="57">
        <f>E12/E12</f>
        <v>1</v>
      </c>
      <c r="G12" s="58">
        <f>(E12-C12)/C12</f>
        <v>3.3237629432432012E-2</v>
      </c>
      <c r="H12" s="100"/>
    </row>
    <row r="13" spans="2:8" ht="15" customHeight="1" x14ac:dyDescent="0.25">
      <c r="B13" s="55" t="s">
        <v>85</v>
      </c>
      <c r="C13" s="56">
        <v>845230</v>
      </c>
      <c r="D13" s="57">
        <f>C13/C12</f>
        <v>0.65411165627079815</v>
      </c>
      <c r="E13" s="56">
        <v>901522</v>
      </c>
      <c r="F13" s="57">
        <f>E13/E12</f>
        <v>0.67523213112740421</v>
      </c>
      <c r="G13" s="58">
        <f>(E13-C13)/C13</f>
        <v>6.6599623771044572E-2</v>
      </c>
      <c r="H13" s="100"/>
    </row>
    <row r="14" spans="2:8" ht="15" customHeight="1" x14ac:dyDescent="0.25">
      <c r="B14" s="55" t="s">
        <v>86</v>
      </c>
      <c r="C14" s="56">
        <v>446950</v>
      </c>
      <c r="D14" s="57">
        <f>C14/C12</f>
        <v>0.3458883437292018</v>
      </c>
      <c r="E14" s="56">
        <v>433607</v>
      </c>
      <c r="F14" s="57">
        <f>E14/E13</f>
        <v>0.4809721781609323</v>
      </c>
      <c r="G14" s="58">
        <f>(E14-C14)/C14</f>
        <v>-2.9853451169034567E-2</v>
      </c>
      <c r="H14" s="100"/>
    </row>
    <row r="15" spans="2:8" ht="15" customHeight="1" x14ac:dyDescent="0.25">
      <c r="B15" s="101" t="s">
        <v>56</v>
      </c>
      <c r="C15" s="102"/>
      <c r="D15" s="102"/>
      <c r="E15" s="102"/>
      <c r="F15" s="102"/>
      <c r="G15" s="102"/>
      <c r="H15" s="100"/>
    </row>
    <row r="16" spans="2:8" ht="15" customHeight="1" x14ac:dyDescent="0.25">
      <c r="B16" s="55" t="s">
        <v>84</v>
      </c>
      <c r="C16" s="56">
        <v>1043793</v>
      </c>
      <c r="D16" s="57">
        <f>C16/C16</f>
        <v>1</v>
      </c>
      <c r="E16" s="56">
        <v>1060029</v>
      </c>
      <c r="F16" s="57">
        <f>E16/E16</f>
        <v>1</v>
      </c>
      <c r="G16" s="58">
        <f>(E16-C16)/C16</f>
        <v>1.5554808280952258E-2</v>
      </c>
      <c r="H16" s="100"/>
    </row>
    <row r="17" spans="2:12" ht="15" customHeight="1" x14ac:dyDescent="0.25">
      <c r="B17" s="55" t="s">
        <v>85</v>
      </c>
      <c r="C17" s="56">
        <v>502457</v>
      </c>
      <c r="D17" s="57">
        <f>C17/C16</f>
        <v>0.48137609660152925</v>
      </c>
      <c r="E17" s="56">
        <v>507319</v>
      </c>
      <c r="F17" s="57">
        <f>E17/E16</f>
        <v>0.47858973669588284</v>
      </c>
      <c r="G17" s="58">
        <f>(E17-C17)/C17</f>
        <v>9.6764499250682149E-3</v>
      </c>
      <c r="H17" s="100"/>
    </row>
    <row r="18" spans="2:12" ht="15" customHeight="1" x14ac:dyDescent="0.25">
      <c r="B18" s="55" t="s">
        <v>86</v>
      </c>
      <c r="C18" s="56">
        <v>541336</v>
      </c>
      <c r="D18" s="57">
        <f>C18/C16</f>
        <v>0.51862390339847075</v>
      </c>
      <c r="E18" s="56">
        <v>552710</v>
      </c>
      <c r="F18" s="57">
        <f>E18/E16</f>
        <v>0.52141026330411711</v>
      </c>
      <c r="G18" s="58">
        <f>(E18-C18)/C18</f>
        <v>2.1010980241476643E-2</v>
      </c>
      <c r="H18" s="100"/>
    </row>
    <row r="19" spans="2:12" ht="15" customHeight="1" x14ac:dyDescent="0.25">
      <c r="B19" s="101" t="s">
        <v>57</v>
      </c>
      <c r="C19" s="102"/>
      <c r="D19" s="102"/>
      <c r="E19" s="102"/>
      <c r="F19" s="102"/>
      <c r="G19" s="102"/>
      <c r="H19" s="100"/>
    </row>
    <row r="20" spans="2:12" ht="15" customHeight="1" x14ac:dyDescent="0.25">
      <c r="B20" s="55" t="s">
        <v>84</v>
      </c>
      <c r="C20" s="56">
        <v>544262</v>
      </c>
      <c r="D20" s="57">
        <f>C20/C20</f>
        <v>1</v>
      </c>
      <c r="E20" s="56">
        <v>572582</v>
      </c>
      <c r="F20" s="57">
        <f>E20/E20</f>
        <v>1</v>
      </c>
      <c r="G20" s="58">
        <f>(E20-C20)/C20</f>
        <v>5.2033763150835445E-2</v>
      </c>
      <c r="H20" s="100"/>
    </row>
    <row r="21" spans="2:12" ht="15" customHeight="1" x14ac:dyDescent="0.25">
      <c r="B21" s="55" t="s">
        <v>85</v>
      </c>
      <c r="C21" s="56">
        <v>385377</v>
      </c>
      <c r="D21" s="57">
        <f>C21/C20</f>
        <v>0.70807258268995443</v>
      </c>
      <c r="E21" s="56">
        <v>414596</v>
      </c>
      <c r="F21" s="57">
        <f>E21/E20</f>
        <v>0.72408144161011001</v>
      </c>
      <c r="G21" s="58">
        <f>(E21-C21)/C21</f>
        <v>7.581926269600936E-2</v>
      </c>
      <c r="H21" s="100"/>
    </row>
    <row r="22" spans="2:12" ht="15" customHeight="1" x14ac:dyDescent="0.2">
      <c r="B22" s="59" t="s">
        <v>86</v>
      </c>
      <c r="C22" s="56">
        <v>158885</v>
      </c>
      <c r="D22" s="57">
        <f>C22/C20</f>
        <v>0.29192741731004551</v>
      </c>
      <c r="E22" s="56">
        <v>157986</v>
      </c>
      <c r="F22" s="57">
        <f>E22/E20</f>
        <v>0.27591855838988999</v>
      </c>
      <c r="G22" s="58">
        <f>(E22-C22)/C22</f>
        <v>-5.6581804449759264E-3</v>
      </c>
      <c r="H22" s="100"/>
    </row>
    <row r="23" spans="2:12" ht="15" customHeight="1" x14ac:dyDescent="0.25">
      <c r="B23" s="101" t="s">
        <v>58</v>
      </c>
      <c r="C23" s="102"/>
      <c r="D23" s="102"/>
      <c r="E23" s="102"/>
      <c r="F23" s="102"/>
      <c r="G23" s="102"/>
      <c r="H23" s="100"/>
    </row>
    <row r="24" spans="2:12" ht="15" customHeight="1" x14ac:dyDescent="0.25">
      <c r="B24" s="55" t="s">
        <v>84</v>
      </c>
      <c r="C24" s="56">
        <v>35844</v>
      </c>
      <c r="D24" s="57">
        <f>C24/C24</f>
        <v>1</v>
      </c>
      <c r="E24" s="56">
        <v>52202</v>
      </c>
      <c r="F24" s="57">
        <f>E24/E24</f>
        <v>1</v>
      </c>
      <c r="G24" s="58">
        <f>(E24-C24)/C24</f>
        <v>0.45636647695569693</v>
      </c>
      <c r="H24" s="100"/>
    </row>
    <row r="25" spans="2:12" ht="15" customHeight="1" x14ac:dyDescent="0.25">
      <c r="B25" s="55" t="s">
        <v>85</v>
      </c>
      <c r="C25" s="56">
        <v>35844</v>
      </c>
      <c r="D25" s="57">
        <f>C25/C24</f>
        <v>1</v>
      </c>
      <c r="E25" s="56">
        <v>52202</v>
      </c>
      <c r="F25" s="57">
        <f>E25/E24</f>
        <v>1</v>
      </c>
      <c r="G25" s="58">
        <f>(E25-C25)/C25</f>
        <v>0.45636647695569693</v>
      </c>
      <c r="H25" s="100"/>
    </row>
    <row r="26" spans="2:12" ht="15" customHeight="1" x14ac:dyDescent="0.2">
      <c r="B26" s="59" t="s">
        <v>86</v>
      </c>
      <c r="C26" s="103" t="s">
        <v>87</v>
      </c>
      <c r="D26" s="104" t="str">
        <f>IFERROR(C26/C24,"-")</f>
        <v>-</v>
      </c>
      <c r="E26" s="103" t="s">
        <v>87</v>
      </c>
      <c r="F26" s="104" t="str">
        <f>IFERROR(E26/E24,"-")</f>
        <v>-</v>
      </c>
      <c r="G26" s="105" t="str">
        <f>IFERROR((E26-C26)/C26,"-")</f>
        <v>-</v>
      </c>
      <c r="H26" s="100"/>
    </row>
    <row r="27" spans="2:12" ht="15" customHeight="1" x14ac:dyDescent="0.25">
      <c r="B27" s="60" t="s">
        <v>59</v>
      </c>
      <c r="C27" s="60"/>
      <c r="D27" s="60"/>
      <c r="E27" s="60"/>
      <c r="F27" s="60"/>
      <c r="G27" s="60"/>
      <c r="H27" s="100"/>
    </row>
    <row r="28" spans="2:12" ht="15" customHeight="1" x14ac:dyDescent="0.25">
      <c r="B28" s="100"/>
      <c r="C28" s="100"/>
      <c r="D28" s="100"/>
      <c r="E28" s="100"/>
      <c r="F28" s="100"/>
      <c r="G28" s="100"/>
      <c r="H28" s="100"/>
    </row>
    <row r="29" spans="2:12" ht="30" customHeight="1" x14ac:dyDescent="0.25">
      <c r="B29" s="106"/>
      <c r="C29" s="106"/>
      <c r="D29" s="106"/>
      <c r="E29" s="106"/>
      <c r="F29" s="106"/>
      <c r="G29" s="62" t="s">
        <v>45</v>
      </c>
      <c r="H29" s="106"/>
      <c r="I29" s="61"/>
      <c r="J29" s="61"/>
      <c r="K29" s="61"/>
      <c r="L29" s="61"/>
    </row>
    <row r="30" spans="2:12" x14ac:dyDescent="0.25">
      <c r="B30" s="100"/>
      <c r="C30" s="100"/>
      <c r="D30" s="100"/>
      <c r="E30" s="100"/>
      <c r="F30" s="100"/>
      <c r="G30" s="100"/>
      <c r="H30" s="100"/>
    </row>
    <row r="31" spans="2:12" x14ac:dyDescent="0.25">
      <c r="B31" s="100"/>
      <c r="C31" s="100"/>
      <c r="D31" s="100"/>
      <c r="E31" s="100"/>
      <c r="F31" s="100"/>
      <c r="G31" s="100"/>
      <c r="H31" s="100"/>
    </row>
  </sheetData>
  <mergeCells count="2">
    <mergeCell ref="B5:G5"/>
    <mergeCell ref="B27:G27"/>
  </mergeCells>
  <hyperlinks>
    <hyperlink ref="G29" location="'Gráfica pernoct munic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8.5703125" style="43" customWidth="1"/>
    <col min="2" max="8" width="11.42578125" style="43"/>
    <col min="9" max="9" width="12.85546875" style="43" customWidth="1"/>
    <col min="10" max="33" width="11.42578125" style="43"/>
    <col min="34" max="34" width="13.85546875" style="43" customWidth="1"/>
    <col min="35" max="264" width="11.42578125" style="43"/>
    <col min="265" max="265" width="12.85546875" style="43" customWidth="1"/>
    <col min="266" max="289" width="11.42578125" style="43"/>
    <col min="290" max="290" width="13.85546875" style="43" customWidth="1"/>
    <col min="291" max="520" width="11.42578125" style="43"/>
    <col min="521" max="521" width="12.85546875" style="43" customWidth="1"/>
    <col min="522" max="545" width="11.42578125" style="43"/>
    <col min="546" max="546" width="13.85546875" style="43" customWidth="1"/>
    <col min="547" max="776" width="11.42578125" style="43"/>
    <col min="777" max="777" width="12.85546875" style="43" customWidth="1"/>
    <col min="778" max="801" width="11.42578125" style="43"/>
    <col min="802" max="802" width="13.85546875" style="43" customWidth="1"/>
    <col min="803" max="1032" width="11.42578125" style="43"/>
    <col min="1033" max="1033" width="12.85546875" style="43" customWidth="1"/>
    <col min="1034" max="1057" width="11.42578125" style="43"/>
    <col min="1058" max="1058" width="13.85546875" style="43" customWidth="1"/>
    <col min="1059" max="1288" width="11.42578125" style="43"/>
    <col min="1289" max="1289" width="12.85546875" style="43" customWidth="1"/>
    <col min="1290" max="1313" width="11.42578125" style="43"/>
    <col min="1314" max="1314" width="13.85546875" style="43" customWidth="1"/>
    <col min="1315" max="1544" width="11.42578125" style="43"/>
    <col min="1545" max="1545" width="12.85546875" style="43" customWidth="1"/>
    <col min="1546" max="1569" width="11.42578125" style="43"/>
    <col min="1570" max="1570" width="13.85546875" style="43" customWidth="1"/>
    <col min="1571" max="1800" width="11.42578125" style="43"/>
    <col min="1801" max="1801" width="12.85546875" style="43" customWidth="1"/>
    <col min="1802" max="1825" width="11.42578125" style="43"/>
    <col min="1826" max="1826" width="13.85546875" style="43" customWidth="1"/>
    <col min="1827" max="2056" width="11.42578125" style="43"/>
    <col min="2057" max="2057" width="12.85546875" style="43" customWidth="1"/>
    <col min="2058" max="2081" width="11.42578125" style="43"/>
    <col min="2082" max="2082" width="13.85546875" style="43" customWidth="1"/>
    <col min="2083" max="2312" width="11.42578125" style="43"/>
    <col min="2313" max="2313" width="12.85546875" style="43" customWidth="1"/>
    <col min="2314" max="2337" width="11.42578125" style="43"/>
    <col min="2338" max="2338" width="13.85546875" style="43" customWidth="1"/>
    <col min="2339" max="2568" width="11.42578125" style="43"/>
    <col min="2569" max="2569" width="12.85546875" style="43" customWidth="1"/>
    <col min="2570" max="2593" width="11.42578125" style="43"/>
    <col min="2594" max="2594" width="13.85546875" style="43" customWidth="1"/>
    <col min="2595" max="2824" width="11.42578125" style="43"/>
    <col min="2825" max="2825" width="12.85546875" style="43" customWidth="1"/>
    <col min="2826" max="2849" width="11.42578125" style="43"/>
    <col min="2850" max="2850" width="13.85546875" style="43" customWidth="1"/>
    <col min="2851" max="3080" width="11.42578125" style="43"/>
    <col min="3081" max="3081" width="12.85546875" style="43" customWidth="1"/>
    <col min="3082" max="3105" width="11.42578125" style="43"/>
    <col min="3106" max="3106" width="13.85546875" style="43" customWidth="1"/>
    <col min="3107" max="3336" width="11.42578125" style="43"/>
    <col min="3337" max="3337" width="12.85546875" style="43" customWidth="1"/>
    <col min="3338" max="3361" width="11.42578125" style="43"/>
    <col min="3362" max="3362" width="13.85546875" style="43" customWidth="1"/>
    <col min="3363" max="3592" width="11.42578125" style="43"/>
    <col min="3593" max="3593" width="12.85546875" style="43" customWidth="1"/>
    <col min="3594" max="3617" width="11.42578125" style="43"/>
    <col min="3618" max="3618" width="13.85546875" style="43" customWidth="1"/>
    <col min="3619" max="3848" width="11.42578125" style="43"/>
    <col min="3849" max="3849" width="12.85546875" style="43" customWidth="1"/>
    <col min="3850" max="3873" width="11.42578125" style="43"/>
    <col min="3874" max="3874" width="13.85546875" style="43" customWidth="1"/>
    <col min="3875" max="4104" width="11.42578125" style="43"/>
    <col min="4105" max="4105" width="12.85546875" style="43" customWidth="1"/>
    <col min="4106" max="4129" width="11.42578125" style="43"/>
    <col min="4130" max="4130" width="13.85546875" style="43" customWidth="1"/>
    <col min="4131" max="4360" width="11.42578125" style="43"/>
    <col min="4361" max="4361" width="12.85546875" style="43" customWidth="1"/>
    <col min="4362" max="4385" width="11.42578125" style="43"/>
    <col min="4386" max="4386" width="13.85546875" style="43" customWidth="1"/>
    <col min="4387" max="4616" width="11.42578125" style="43"/>
    <col min="4617" max="4617" width="12.85546875" style="43" customWidth="1"/>
    <col min="4618" max="4641" width="11.42578125" style="43"/>
    <col min="4642" max="4642" width="13.85546875" style="43" customWidth="1"/>
    <col min="4643" max="4872" width="11.42578125" style="43"/>
    <col min="4873" max="4873" width="12.85546875" style="43" customWidth="1"/>
    <col min="4874" max="4897" width="11.42578125" style="43"/>
    <col min="4898" max="4898" width="13.85546875" style="43" customWidth="1"/>
    <col min="4899" max="5128" width="11.42578125" style="43"/>
    <col min="5129" max="5129" width="12.85546875" style="43" customWidth="1"/>
    <col min="5130" max="5153" width="11.42578125" style="43"/>
    <col min="5154" max="5154" width="13.85546875" style="43" customWidth="1"/>
    <col min="5155" max="5384" width="11.42578125" style="43"/>
    <col min="5385" max="5385" width="12.85546875" style="43" customWidth="1"/>
    <col min="5386" max="5409" width="11.42578125" style="43"/>
    <col min="5410" max="5410" width="13.85546875" style="43" customWidth="1"/>
    <col min="5411" max="5640" width="11.42578125" style="43"/>
    <col min="5641" max="5641" width="12.85546875" style="43" customWidth="1"/>
    <col min="5642" max="5665" width="11.42578125" style="43"/>
    <col min="5666" max="5666" width="13.85546875" style="43" customWidth="1"/>
    <col min="5667" max="5896" width="11.42578125" style="43"/>
    <col min="5897" max="5897" width="12.85546875" style="43" customWidth="1"/>
    <col min="5898" max="5921" width="11.42578125" style="43"/>
    <col min="5922" max="5922" width="13.85546875" style="43" customWidth="1"/>
    <col min="5923" max="6152" width="11.42578125" style="43"/>
    <col min="6153" max="6153" width="12.85546875" style="43" customWidth="1"/>
    <col min="6154" max="6177" width="11.42578125" style="43"/>
    <col min="6178" max="6178" width="13.85546875" style="43" customWidth="1"/>
    <col min="6179" max="6408" width="11.42578125" style="43"/>
    <col min="6409" max="6409" width="12.85546875" style="43" customWidth="1"/>
    <col min="6410" max="6433" width="11.42578125" style="43"/>
    <col min="6434" max="6434" width="13.85546875" style="43" customWidth="1"/>
    <col min="6435" max="6664" width="11.42578125" style="43"/>
    <col min="6665" max="6665" width="12.85546875" style="43" customWidth="1"/>
    <col min="6666" max="6689" width="11.42578125" style="43"/>
    <col min="6690" max="6690" width="13.85546875" style="43" customWidth="1"/>
    <col min="6691" max="6920" width="11.42578125" style="43"/>
    <col min="6921" max="6921" width="12.85546875" style="43" customWidth="1"/>
    <col min="6922" max="6945" width="11.42578125" style="43"/>
    <col min="6946" max="6946" width="13.85546875" style="43" customWidth="1"/>
    <col min="6947" max="7176" width="11.42578125" style="43"/>
    <col min="7177" max="7177" width="12.85546875" style="43" customWidth="1"/>
    <col min="7178" max="7201" width="11.42578125" style="43"/>
    <col min="7202" max="7202" width="13.85546875" style="43" customWidth="1"/>
    <col min="7203" max="7432" width="11.42578125" style="43"/>
    <col min="7433" max="7433" width="12.85546875" style="43" customWidth="1"/>
    <col min="7434" max="7457" width="11.42578125" style="43"/>
    <col min="7458" max="7458" width="13.85546875" style="43" customWidth="1"/>
    <col min="7459" max="7688" width="11.42578125" style="43"/>
    <col min="7689" max="7689" width="12.85546875" style="43" customWidth="1"/>
    <col min="7690" max="7713" width="11.42578125" style="43"/>
    <col min="7714" max="7714" width="13.85546875" style="43" customWidth="1"/>
    <col min="7715" max="7944" width="11.42578125" style="43"/>
    <col min="7945" max="7945" width="12.85546875" style="43" customWidth="1"/>
    <col min="7946" max="7969" width="11.42578125" style="43"/>
    <col min="7970" max="7970" width="13.85546875" style="43" customWidth="1"/>
    <col min="7971" max="8200" width="11.42578125" style="43"/>
    <col min="8201" max="8201" width="12.85546875" style="43" customWidth="1"/>
    <col min="8202" max="8225" width="11.42578125" style="43"/>
    <col min="8226" max="8226" width="13.85546875" style="43" customWidth="1"/>
    <col min="8227" max="8456" width="11.42578125" style="43"/>
    <col min="8457" max="8457" width="12.85546875" style="43" customWidth="1"/>
    <col min="8458" max="8481" width="11.42578125" style="43"/>
    <col min="8482" max="8482" width="13.85546875" style="43" customWidth="1"/>
    <col min="8483" max="8712" width="11.42578125" style="43"/>
    <col min="8713" max="8713" width="12.85546875" style="43" customWidth="1"/>
    <col min="8714" max="8737" width="11.42578125" style="43"/>
    <col min="8738" max="8738" width="13.85546875" style="43" customWidth="1"/>
    <col min="8739" max="8968" width="11.42578125" style="43"/>
    <col min="8969" max="8969" width="12.85546875" style="43" customWidth="1"/>
    <col min="8970" max="8993" width="11.42578125" style="43"/>
    <col min="8994" max="8994" width="13.85546875" style="43" customWidth="1"/>
    <col min="8995" max="9224" width="11.42578125" style="43"/>
    <col min="9225" max="9225" width="12.85546875" style="43" customWidth="1"/>
    <col min="9226" max="9249" width="11.42578125" style="43"/>
    <col min="9250" max="9250" width="13.85546875" style="43" customWidth="1"/>
    <col min="9251" max="9480" width="11.42578125" style="43"/>
    <col min="9481" max="9481" width="12.85546875" style="43" customWidth="1"/>
    <col min="9482" max="9505" width="11.42578125" style="43"/>
    <col min="9506" max="9506" width="13.85546875" style="43" customWidth="1"/>
    <col min="9507" max="9736" width="11.42578125" style="43"/>
    <col min="9737" max="9737" width="12.85546875" style="43" customWidth="1"/>
    <col min="9738" max="9761" width="11.42578125" style="43"/>
    <col min="9762" max="9762" width="13.85546875" style="43" customWidth="1"/>
    <col min="9763" max="9992" width="11.42578125" style="43"/>
    <col min="9993" max="9993" width="12.85546875" style="43" customWidth="1"/>
    <col min="9994" max="10017" width="11.42578125" style="43"/>
    <col min="10018" max="10018" width="13.85546875" style="43" customWidth="1"/>
    <col min="10019" max="10248" width="11.42578125" style="43"/>
    <col min="10249" max="10249" width="12.85546875" style="43" customWidth="1"/>
    <col min="10250" max="10273" width="11.42578125" style="43"/>
    <col min="10274" max="10274" width="13.85546875" style="43" customWidth="1"/>
    <col min="10275" max="10504" width="11.42578125" style="43"/>
    <col min="10505" max="10505" width="12.85546875" style="43" customWidth="1"/>
    <col min="10506" max="10529" width="11.42578125" style="43"/>
    <col min="10530" max="10530" width="13.85546875" style="43" customWidth="1"/>
    <col min="10531" max="10760" width="11.42578125" style="43"/>
    <col min="10761" max="10761" width="12.85546875" style="43" customWidth="1"/>
    <col min="10762" max="10785" width="11.42578125" style="43"/>
    <col min="10786" max="10786" width="13.85546875" style="43" customWidth="1"/>
    <col min="10787" max="11016" width="11.42578125" style="43"/>
    <col min="11017" max="11017" width="12.85546875" style="43" customWidth="1"/>
    <col min="11018" max="11041" width="11.42578125" style="43"/>
    <col min="11042" max="11042" width="13.85546875" style="43" customWidth="1"/>
    <col min="11043" max="11272" width="11.42578125" style="43"/>
    <col min="11273" max="11273" width="12.85546875" style="43" customWidth="1"/>
    <col min="11274" max="11297" width="11.42578125" style="43"/>
    <col min="11298" max="11298" width="13.85546875" style="43" customWidth="1"/>
    <col min="11299" max="11528" width="11.42578125" style="43"/>
    <col min="11529" max="11529" width="12.85546875" style="43" customWidth="1"/>
    <col min="11530" max="11553" width="11.42578125" style="43"/>
    <col min="11554" max="11554" width="13.85546875" style="43" customWidth="1"/>
    <col min="11555" max="11784" width="11.42578125" style="43"/>
    <col min="11785" max="11785" width="12.85546875" style="43" customWidth="1"/>
    <col min="11786" max="11809" width="11.42578125" style="43"/>
    <col min="11810" max="11810" width="13.85546875" style="43" customWidth="1"/>
    <col min="11811" max="12040" width="11.42578125" style="43"/>
    <col min="12041" max="12041" width="12.85546875" style="43" customWidth="1"/>
    <col min="12042" max="12065" width="11.42578125" style="43"/>
    <col min="12066" max="12066" width="13.85546875" style="43" customWidth="1"/>
    <col min="12067" max="12296" width="11.42578125" style="43"/>
    <col min="12297" max="12297" width="12.85546875" style="43" customWidth="1"/>
    <col min="12298" max="12321" width="11.42578125" style="43"/>
    <col min="12322" max="12322" width="13.85546875" style="43" customWidth="1"/>
    <col min="12323" max="12552" width="11.42578125" style="43"/>
    <col min="12553" max="12553" width="12.85546875" style="43" customWidth="1"/>
    <col min="12554" max="12577" width="11.42578125" style="43"/>
    <col min="12578" max="12578" width="13.85546875" style="43" customWidth="1"/>
    <col min="12579" max="12808" width="11.42578125" style="43"/>
    <col min="12809" max="12809" width="12.85546875" style="43" customWidth="1"/>
    <col min="12810" max="12833" width="11.42578125" style="43"/>
    <col min="12834" max="12834" width="13.85546875" style="43" customWidth="1"/>
    <col min="12835" max="13064" width="11.42578125" style="43"/>
    <col min="13065" max="13065" width="12.85546875" style="43" customWidth="1"/>
    <col min="13066" max="13089" width="11.42578125" style="43"/>
    <col min="13090" max="13090" width="13.85546875" style="43" customWidth="1"/>
    <col min="13091" max="13320" width="11.42578125" style="43"/>
    <col min="13321" max="13321" width="12.85546875" style="43" customWidth="1"/>
    <col min="13322" max="13345" width="11.42578125" style="43"/>
    <col min="13346" max="13346" width="13.85546875" style="43" customWidth="1"/>
    <col min="13347" max="13576" width="11.42578125" style="43"/>
    <col min="13577" max="13577" width="12.85546875" style="43" customWidth="1"/>
    <col min="13578" max="13601" width="11.42578125" style="43"/>
    <col min="13602" max="13602" width="13.85546875" style="43" customWidth="1"/>
    <col min="13603" max="13832" width="11.42578125" style="43"/>
    <col min="13833" max="13833" width="12.85546875" style="43" customWidth="1"/>
    <col min="13834" max="13857" width="11.42578125" style="43"/>
    <col min="13858" max="13858" width="13.85546875" style="43" customWidth="1"/>
    <col min="13859" max="14088" width="11.42578125" style="43"/>
    <col min="14089" max="14089" width="12.85546875" style="43" customWidth="1"/>
    <col min="14090" max="14113" width="11.42578125" style="43"/>
    <col min="14114" max="14114" width="13.85546875" style="43" customWidth="1"/>
    <col min="14115" max="14344" width="11.42578125" style="43"/>
    <col min="14345" max="14345" width="12.85546875" style="43" customWidth="1"/>
    <col min="14346" max="14369" width="11.42578125" style="43"/>
    <col min="14370" max="14370" width="13.85546875" style="43" customWidth="1"/>
    <col min="14371" max="14600" width="11.42578125" style="43"/>
    <col min="14601" max="14601" width="12.85546875" style="43" customWidth="1"/>
    <col min="14602" max="14625" width="11.42578125" style="43"/>
    <col min="14626" max="14626" width="13.85546875" style="43" customWidth="1"/>
    <col min="14627" max="14856" width="11.42578125" style="43"/>
    <col min="14857" max="14857" width="12.85546875" style="43" customWidth="1"/>
    <col min="14858" max="14881" width="11.42578125" style="43"/>
    <col min="14882" max="14882" width="13.85546875" style="43" customWidth="1"/>
    <col min="14883" max="15112" width="11.42578125" style="43"/>
    <col min="15113" max="15113" width="12.85546875" style="43" customWidth="1"/>
    <col min="15114" max="15137" width="11.42578125" style="43"/>
    <col min="15138" max="15138" width="13.85546875" style="43" customWidth="1"/>
    <col min="15139" max="15368" width="11.42578125" style="43"/>
    <col min="15369" max="15369" width="12.85546875" style="43" customWidth="1"/>
    <col min="15370" max="15393" width="11.42578125" style="43"/>
    <col min="15394" max="15394" width="13.85546875" style="43" customWidth="1"/>
    <col min="15395" max="15624" width="11.42578125" style="43"/>
    <col min="15625" max="15625" width="12.85546875" style="43" customWidth="1"/>
    <col min="15626" max="15649" width="11.42578125" style="43"/>
    <col min="15650" max="15650" width="13.85546875" style="43" customWidth="1"/>
    <col min="15651" max="15880" width="11.42578125" style="43"/>
    <col min="15881" max="15881" width="12.85546875" style="43" customWidth="1"/>
    <col min="15882" max="15905" width="11.42578125" style="43"/>
    <col min="15906" max="15906" width="13.85546875" style="43" customWidth="1"/>
    <col min="15907" max="16136" width="11.42578125" style="43"/>
    <col min="16137" max="16137" width="12.85546875" style="43" customWidth="1"/>
    <col min="16138" max="16161" width="11.42578125" style="43"/>
    <col min="16162" max="16162" width="13.85546875" style="43" customWidth="1"/>
    <col min="16163" max="16384" width="11.42578125" style="43"/>
  </cols>
  <sheetData>
    <row r="27" spans="2:12" ht="12.75" customHeight="1" x14ac:dyDescent="0.25"/>
    <row r="28" spans="2:12" x14ac:dyDescent="0.25"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</row>
    <row r="29" spans="2:12" ht="24.95" customHeight="1" x14ac:dyDescent="0.25">
      <c r="B29" s="61"/>
      <c r="C29" s="61"/>
      <c r="D29" s="61"/>
      <c r="E29" s="61"/>
      <c r="F29" s="61"/>
      <c r="G29" s="61"/>
      <c r="H29" s="61"/>
      <c r="I29" s="61"/>
      <c r="J29" s="61"/>
      <c r="K29" s="61"/>
    </row>
    <row r="30" spans="2:12" ht="15" customHeight="1" x14ac:dyDescent="0.25"/>
    <row r="31" spans="2:12" ht="30" customHeight="1" x14ac:dyDescent="0.25">
      <c r="I31" s="62" t="s">
        <v>60</v>
      </c>
    </row>
  </sheetData>
  <hyperlinks>
    <hyperlink ref="I31" location="'Pernoctaciones munic y tipologí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0E1FEDF7AA42BC9D6A54A88CC04866" ma:contentTypeVersion="63" ma:contentTypeDescription="Crear nuevo documento." ma:contentTypeScope="" ma:versionID="90f16c7895da8a122b7e0a26231b8f7e">
  <xsd:schema xmlns:xsd="http://www.w3.org/2001/XMLSchema" xmlns:xs="http://www.w3.org/2001/XMLSchema" xmlns:p="http://schemas.microsoft.com/office/2006/metadata/properties" xmlns:ns1="http://schemas.microsoft.com/sharepoint/v3" xmlns:ns2="f58ff5a6-252f-4ce0-9aec-4d01cb81bd09" xmlns:ns3="8b099203-c902-4a5b-992f-1f849b15ff82" targetNamespace="http://schemas.microsoft.com/office/2006/metadata/properties" ma:root="true" ma:fieldsID="6a919ea2f6f56165a2ca569d964dcb22" ns1:_="" ns2:_="" ns3:_="">
    <xsd:import namespace="http://schemas.microsoft.com/sharepoint/v3"/>
    <xsd:import namespace="f58ff5a6-252f-4ce0-9aec-4d01cb81bd09"/>
    <xsd:import namespace="8b099203-c902-4a5b-992f-1f849b15ff8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year" minOccurs="0"/>
                <xsd:element ref="ns2:mercado" minOccurs="0"/>
                <xsd:element ref="ns2:mes" minOccurs="0"/>
                <xsd:element ref="ns2:tipoInfor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ff5a6-252f-4ce0-9aec-4d01cb81bd09" elementFormDefault="qualified">
    <xsd:import namespace="http://schemas.microsoft.com/office/2006/documentManagement/types"/>
    <xsd:import namespace="http://schemas.microsoft.com/office/infopath/2007/PartnerControls"/>
    <xsd:element name="year" ma:index="10" nillable="true" ma:displayName="year" ma:internalName="year">
      <xsd:simpleType>
        <xsd:restriction base="dms:Text">
          <xsd:maxLength value="255"/>
        </xsd:restriction>
      </xsd:simpleType>
    </xsd:element>
    <xsd:element name="mercado" ma:index="11" nillable="true" ma:displayName="mercado" ma:default="espana" ma:format="Dropdown" ma:internalName="mercado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mes" ma:index="12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tipoInforme" ma:index="13" nillable="true" ma:displayName="tipoInforme" ma:format="Dropdown" ma:internalName="tipoInforme">
      <xsd:simpleType>
        <xsd:restriction base="dms:Choice">
          <xsd:enumeration value="situacionTuristica"/>
          <xsd:enumeration value="turismoEnCifras"/>
          <xsd:enumeration value="perfilTurist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Informe xmlns="f58ff5a6-252f-4ce0-9aec-4d01cb81bd09">turismoEnCifras</tipoInforme>
    <mes xmlns="f58ff5a6-252f-4ce0-9aec-4d01cb81bd09">enero</mes>
    <year xmlns="f58ff5a6-252f-4ce0-9aec-4d01cb81bd09">2014</year>
    <PublishingExpirationDate xmlns="http://schemas.microsoft.com/sharepoint/v3" xsi:nil="true"/>
    <mercado xmlns="f58ff5a6-252f-4ce0-9aec-4d01cb81bd09" xsi:nil="true"/>
    <PublishingStartDate xmlns="http://schemas.microsoft.com/sharepoint/v3">2014-03-19T00:00:00+00:00</PublishingStartDate>
    <_dlc_DocId xmlns="8b099203-c902-4a5b-992f-1f849b15ff82">Q5F7QW3RQ55V-2054-408</_dlc_DocId>
    <_dlc_DocIdUrl xmlns="8b099203-c902-4a5b-992f-1f849b15ff82">
      <Url>http://cd102671/es/investigacion/Situacion-turistica/zonas-turisticas-tenerife/_layouts/DocIdRedir.aspx?ID=Q5F7QW3RQ55V-2054-408</Url>
      <Description>Q5F7QW3RQ55V-2054-408</Description>
    </_dlc_DocIdUrl>
  </documentManagement>
</p:properties>
</file>

<file path=customXml/itemProps1.xml><?xml version="1.0" encoding="utf-8"?>
<ds:datastoreItem xmlns:ds="http://schemas.openxmlformats.org/officeDocument/2006/customXml" ds:itemID="{C5BB555B-3D69-4797-BDA3-A0AF8DF8545C}"/>
</file>

<file path=customXml/itemProps2.xml><?xml version="1.0" encoding="utf-8"?>
<ds:datastoreItem xmlns:ds="http://schemas.openxmlformats.org/officeDocument/2006/customXml" ds:itemID="{CD402D44-0DB0-422C-8191-6E1EFBE69B68}"/>
</file>

<file path=customXml/itemProps3.xml><?xml version="1.0" encoding="utf-8"?>
<ds:datastoreItem xmlns:ds="http://schemas.openxmlformats.org/officeDocument/2006/customXml" ds:itemID="{F7E50EC6-01B8-4BE1-BEA3-27D541D193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36</vt:i4>
      </vt:variant>
      <vt:variant>
        <vt:lpstr>Rangos con nombre</vt:lpstr>
      </vt:variant>
      <vt:variant>
        <vt:i4>34</vt:i4>
      </vt:variant>
    </vt:vector>
  </HeadingPairs>
  <TitlesOfParts>
    <vt:vector size="70" baseType="lpstr">
      <vt:lpstr>Menú Principal</vt:lpstr>
      <vt:lpstr>SERIE ALOJADOS MUNICIPIOS</vt:lpstr>
      <vt:lpstr>Alojados por municipio</vt:lpstr>
      <vt:lpstr>Gráfica alojados municipio</vt:lpstr>
      <vt:lpstr>Alojados tipología y categoría</vt:lpstr>
      <vt:lpstr>Gráfico aloj tipolog y categorí</vt:lpstr>
      <vt:lpstr>SERIE PERNOCTACIONES MUN</vt:lpstr>
      <vt:lpstr>Pernoctaciones munic y tipologí</vt:lpstr>
      <vt:lpstr>Gráfica pernoct munic tipología</vt:lpstr>
      <vt:lpstr>pernocta municipio y catego</vt:lpstr>
      <vt:lpstr>Gráfico pernocta munic y cate</vt:lpstr>
      <vt:lpstr>SERIE IO MUNICIPIOS</vt:lpstr>
      <vt:lpstr>IO municipio y Tipología</vt:lpstr>
      <vt:lpstr>gráfica IO MUNICIPI y tipología</vt:lpstr>
      <vt:lpstr>IO municipio y catego</vt:lpstr>
      <vt:lpstr>Gráfico IOa munic y ca </vt:lpstr>
      <vt:lpstr>SERIE EM MUNICIPIOS</vt:lpstr>
      <vt:lpstr>EM MUNICIPIO y tipología</vt:lpstr>
      <vt:lpstr>gráfico EM MUNICIPI y tipología</vt:lpstr>
      <vt:lpstr>EM municipio y catego</vt:lpstr>
      <vt:lpstr>Gráfico EM munic y ca </vt:lpstr>
      <vt:lpstr>Nacionalidad-Zona (datos)</vt:lpstr>
      <vt:lpstr>evolucion nac zonas</vt:lpstr>
      <vt:lpstr>Nacionalidad-Zona</vt:lpstr>
      <vt:lpstr>Ofe Aloj Estim zona cat </vt:lpstr>
      <vt:lpstr>Graf plazas estim zona tipologí</vt:lpstr>
      <vt:lpstr>Oferta Alojat Estim tipol categ</vt:lpstr>
      <vt:lpstr>Gráfica plazas estim tipo categ</vt:lpstr>
      <vt:lpstr>Gráfica distrib plazas est tipo</vt:lpstr>
      <vt:lpstr>Plazas Autorizadas tipología</vt:lpstr>
      <vt:lpstr>Gráfic Plazas Autoriz tipología</vt:lpstr>
      <vt:lpstr>Cuotas Plazas Autorizadas05</vt:lpstr>
      <vt:lpstr>Distrib Plazas Autor 03_04-05</vt:lpstr>
      <vt:lpstr>Gráfica Distrib Plazas Autoriza</vt:lpstr>
      <vt:lpstr>Hoja1</vt:lpstr>
      <vt:lpstr>actualizaciones</vt:lpstr>
      <vt:lpstr>'Alojados por municipio'!Área_de_impresión</vt:lpstr>
      <vt:lpstr>'Alojados tipología y categoría'!Área_de_impresión</vt:lpstr>
      <vt:lpstr>'Cuotas Plazas Autorizadas05'!Área_de_impresión</vt:lpstr>
      <vt:lpstr>'Distrib Plazas Autor 03_04-05'!Área_de_impresión</vt:lpstr>
      <vt:lpstr>'EM municipio y catego'!Área_de_impresión</vt:lpstr>
      <vt:lpstr>'EM MUNICIPIO y tipología'!Área_de_impresión</vt:lpstr>
      <vt:lpstr>'evolucion nac zonas'!Área_de_impresión</vt:lpstr>
      <vt:lpstr>'Graf plazas estim zona tipologí'!Área_de_impresión</vt:lpstr>
      <vt:lpstr>'Gráfic Plazas Autoriz tipología'!Área_de_impresión</vt:lpstr>
      <vt:lpstr>'Gráfica alojados municipio'!Área_de_impresión</vt:lpstr>
      <vt:lpstr>'Gráfica Distrib Plazas Autoriza'!Área_de_impresión</vt:lpstr>
      <vt:lpstr>'Gráfica distrib plazas est tipo'!Área_de_impresión</vt:lpstr>
      <vt:lpstr>'gráfica IO MUNICIPI y tipología'!Área_de_impresión</vt:lpstr>
      <vt:lpstr>'Gráfica pernoct munic tipología'!Área_de_impresión</vt:lpstr>
      <vt:lpstr>'Gráfica plazas estim tipo categ'!Área_de_impresión</vt:lpstr>
      <vt:lpstr>'Gráfico aloj tipolog y categorí'!Área_de_impresión</vt:lpstr>
      <vt:lpstr>'Gráfico EM munic y ca '!Área_de_impresión</vt:lpstr>
      <vt:lpstr>'gráfico EM MUNICIPI y tipología'!Área_de_impresión</vt:lpstr>
      <vt:lpstr>'Gráfico IOa munic y ca '!Área_de_impresión</vt:lpstr>
      <vt:lpstr>'Gráfico pernocta munic y cate'!Área_de_impresión</vt:lpstr>
      <vt:lpstr>'IO municipio y catego'!Área_de_impresión</vt:lpstr>
      <vt:lpstr>'IO municipio y Tipología'!Área_de_impresión</vt:lpstr>
      <vt:lpstr>'Menú Principal'!Área_de_impresión</vt:lpstr>
      <vt:lpstr>'Nacionalidad-Zona'!Área_de_impresión</vt:lpstr>
      <vt:lpstr>'Nacionalidad-Zona (datos)'!Área_de_impresión</vt:lpstr>
      <vt:lpstr>'Ofe Aloj Estim zona cat '!Área_de_impresión</vt:lpstr>
      <vt:lpstr>'Oferta Alojat Estim tipol categ'!Área_de_impresión</vt:lpstr>
      <vt:lpstr>'pernocta municipio y catego'!Área_de_impresión</vt:lpstr>
      <vt:lpstr>'Pernoctaciones munic y tipologí'!Área_de_impresión</vt:lpstr>
      <vt:lpstr>'Plazas Autorizadas tipología'!Área_de_impresión</vt:lpstr>
      <vt:lpstr>'SERIE ALOJADOS MUNICIPIOS'!Área_de_impresión</vt:lpstr>
      <vt:lpstr>'SERIE EM MUNICIPIOS'!Área_de_impresión</vt:lpstr>
      <vt:lpstr>'SERIE IO MUNICIPIOS'!Área_de_impresión</vt:lpstr>
      <vt:lpstr>'SERIE PERNOCTACIONES MUN'!Área_de_impresión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Turismo en cifras comparativo municipios (enero 2014)</dc:title>
  <dc:creator>Manuela Rabaneda</dc:creator>
  <cp:lastModifiedBy>Manuela Rabaneda</cp:lastModifiedBy>
  <cp:lastPrinted>2014-03-12T13:36:40Z</cp:lastPrinted>
  <dcterms:created xsi:type="dcterms:W3CDTF">2014-03-12T13:27:36Z</dcterms:created>
  <dcterms:modified xsi:type="dcterms:W3CDTF">2014-03-12T13:39:21Z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0x010100020E1FEDF7AA42BC9D6A54A88CC04866</vt:lpwstr>
  </property>
  <property fmtid="{D5CDD505-2E9C-101B-9397-08002B2CF9AE}" pid="3" name="_dlc_DocIdItemGuid">
    <vt:lpwstr>a63730e6-7213-46c1-a922-3cf84f89b840</vt:lpwstr>
  </property>
</Properties>
</file>