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7.xml" ContentType="application/vnd.openxmlformats-officedocument.drawingml.chartshapes+xml"/>
  <Override PartName="/xl/drawings/drawing38.xml" ContentType="application/vnd.openxmlformats-officedocument.drawingml.chartshapes+xml"/>
  <Override PartName="/xl/drawings/drawing36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23.xml" ContentType="application/vnd.openxmlformats-officedocument.drawingml.chartshapes+xml"/>
  <Override PartName="/xl/drawings/drawing17.xml" ContentType="application/vnd.openxmlformats-officedocument.drawingml.chartshapes+xml"/>
  <Override PartName="/xl/drawings/drawing32.xml" ContentType="application/vnd.openxmlformats-officedocument.drawingml.chartshapes+xml"/>
  <Override PartName="/xl/drawings/drawing41.xml" ContentType="application/vnd.openxmlformats-officedocument.drawingml.chartshapes+xml"/>
  <Override PartName="/xl/drawings/drawing11.xml" ContentType="application/vnd.openxmlformats-officedocument.drawingml.chartshapes+xml"/>
  <Override PartName="/xl/drawings/drawing48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workbook.xml" ContentType="application/vnd.openxmlformats-officedocument.spreadsheetml.sheet.main+xml"/>
  <Override PartName="/xl/worksheets/sheet21.xml" ContentType="application/vnd.openxmlformats-officedocument.spreadsheetml.worksheet+xml"/>
  <Override PartName="/xl/worksheets/sheet7.xml" ContentType="application/vnd.openxmlformats-officedocument.spreadsheetml.worksheet+xml"/>
  <Override PartName="/xl/charts/chart45.xml" ContentType="application/vnd.openxmlformats-officedocument.drawingml.chart+xml"/>
  <Override PartName="/xl/worksheets/sheet6.xml" ContentType="application/vnd.openxmlformats-officedocument.spreadsheetml.worksheet+xml"/>
  <Override PartName="/xl/charts/chart46.xml" ContentType="application/vnd.openxmlformats-officedocument.drawingml.chart+xml"/>
  <Override PartName="/xl/worksheets/sheet5.xml" ContentType="application/vnd.openxmlformats-officedocument.spreadsheetml.worksheet+xml"/>
  <Override PartName="/xl/drawings/drawing46.xml" ContentType="application/vnd.openxmlformats-officedocument.drawing+xml"/>
  <Override PartName="/xl/charts/chart44.xml" ContentType="application/vnd.openxmlformats-officedocument.drawingml.chart+xml"/>
  <Override PartName="/xl/worksheets/sheet8.xml" ContentType="application/vnd.openxmlformats-officedocument.spreadsheetml.worksheet+xml"/>
  <Override PartName="/xl/charts/chart43.xml" ContentType="application/vnd.openxmlformats-officedocument.drawingml.chart+xml"/>
  <Override PartName="/xl/worksheets/sheet12.xml" ContentType="application/vnd.openxmlformats-officedocument.spreadsheetml.worksheet+xml"/>
  <Override PartName="/xl/charts/chart40.xml" ContentType="application/vnd.openxmlformats-officedocument.drawingml.chart+xml"/>
  <Override PartName="/xl/worksheets/sheet11.xml" ContentType="application/vnd.openxmlformats-officedocument.spreadsheetml.worksheet+xml"/>
  <Override PartName="/xl/charts/chart41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worksheets/sheet9.xml" ContentType="application/vnd.openxmlformats-officedocument.spreadsheetml.workshee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worksheets/sheet4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9.xml" ContentType="application/vnd.openxmlformats-officedocument.drawingml.chart+xml"/>
  <Override PartName="/xl/worksheets/sheet10.xml" ContentType="application/vnd.openxmlformats-officedocument.spreadsheetml.worksheet+xml"/>
  <Override PartName="/xl/charts/chart38.xml" ContentType="application/vnd.openxmlformats-officedocument.drawingml.chart+xml"/>
  <Override PartName="/xl/charts/chart7.xml" ContentType="application/vnd.openxmlformats-officedocument.drawingml.chart+xml"/>
  <Override PartName="/xl/worksheets/sheet19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13.xml" ContentType="application/vnd.openxmlformats-officedocument.spreadsheetml.workshee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worksheets/sheet20.xml" ContentType="application/vnd.openxmlformats-officedocument.spreadsheetml.worksheet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worksheets/sheet18.xml" ContentType="application/vnd.openxmlformats-officedocument.spreadsheetml.worksheet+xml"/>
  <Override PartName="/xl/charts/chart18.xml" ContentType="application/vnd.openxmlformats-officedocument.drawingml.chart+xml"/>
  <Override PartName="/xl/charts/chart25.xml" ContentType="application/vnd.openxmlformats-officedocument.drawingml.chart+xml"/>
  <Override PartName="/xl/worksheets/sheet16.xml" ContentType="application/vnd.openxmlformats-officedocument.spreadsheetml.worksheet+xml"/>
  <Override PartName="/xl/charts/chart26.xml" ContentType="application/vnd.openxmlformats-officedocument.drawingml.chart+xml"/>
  <Override PartName="/xl/worksheets/sheet15.xml" ContentType="application/vnd.openxmlformats-officedocument.spreadsheetml.worksheet+xml"/>
  <Override PartName="/xl/drawings/drawing33.xml" ContentType="application/vnd.openxmlformats-officedocument.drawing+xml"/>
  <Override PartName="/xl/drawings/drawing30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7.xml" ContentType="application/vnd.openxmlformats-officedocument.drawingml.chart+xml"/>
  <Override PartName="/xl/drawings/drawing29.xml" ContentType="application/vnd.openxmlformats-officedocument.drawing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drawings/drawing35.xml" ContentType="application/vnd.openxmlformats-officedocument.drawing+xml"/>
  <Override PartName="/xl/charts/chart37.xml" ContentType="application/vnd.openxmlformats-officedocument.drawingml.chart+xml"/>
  <Override PartName="/xl/worksheets/sheet14.xml" ContentType="application/vnd.openxmlformats-officedocument.spreadsheetml.worksheet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0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worksheets/sheet17.xml" ContentType="application/vnd.openxmlformats-officedocument.spreadsheetml.worksheet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4735" windowHeight="11955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  <externalReference r:id="rId38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03_04-05'!$B$5:$H$91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'!$B$5:$N$39</definedName>
    <definedName name="_xlnm.Print_Area" localSheetId="26">'Oferta Alojat Estim tipol categ'!$B$5:$N$63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MUNICIPIOS'!$B$5:$L$88</definedName>
    <definedName name="_xlnm.Print_Area" localSheetId="16">'SERIE EM MUNICIPIOS'!$B$5:$L$88</definedName>
    <definedName name="_xlnm.Print_Area" localSheetId="11">'SERIE IO MUNICIPIOS'!$B$5:$L$88</definedName>
    <definedName name="_xlnm.Print_Area" localSheetId="6">'SERIE PERNOCTACIONES MUN'!$B$5:$L$88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25725"/>
</workbook>
</file>

<file path=xl/calcChain.xml><?xml version="1.0" encoding="utf-8"?>
<calcChain xmlns="http://schemas.openxmlformats.org/spreadsheetml/2006/main">
  <c r="D89" i="33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5"/>
  <c r="D66"/>
  <c r="H60" l="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D60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H31" l="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D31" l="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39" i="30" l="1"/>
  <c r="C38" l="1"/>
  <c r="C37" l="1"/>
  <c r="C36" l="1"/>
  <c r="C35" l="1"/>
  <c r="C34" l="1"/>
  <c r="C33" l="1"/>
  <c r="C32" l="1"/>
  <c r="C31" l="1"/>
  <c r="C30" l="1"/>
  <c r="C29" l="1"/>
  <c r="C28" l="1"/>
  <c r="C27" l="1"/>
  <c r="C26" l="1"/>
  <c r="C25" l="1"/>
  <c r="C24" l="1"/>
  <c r="C23" l="1"/>
  <c r="C22" l="1"/>
  <c r="C21" l="1"/>
  <c r="C20" l="1"/>
  <c r="C19" l="1"/>
  <c r="C18" l="1"/>
  <c r="C17" l="1"/>
  <c r="C16" l="1"/>
  <c r="C15" l="1"/>
  <c r="C14" l="1"/>
  <c r="C13" l="1"/>
  <c r="C12" l="1"/>
  <c r="C11" l="1"/>
  <c r="C10" l="1"/>
  <c r="C9" l="1"/>
  <c r="C8" l="1"/>
  <c r="C6"/>
  <c r="C64" i="33" l="1"/>
  <c r="C35"/>
  <c r="G35"/>
  <c r="C6"/>
  <c r="G6"/>
  <c r="N62" i="27" l="1"/>
  <c r="G62" l="1"/>
  <c r="N61" l="1"/>
  <c r="G61" l="1"/>
  <c r="N60" l="1"/>
  <c r="G60" l="1"/>
  <c r="N59" l="1"/>
  <c r="G59" l="1"/>
  <c r="N58" l="1"/>
  <c r="G58" l="1"/>
  <c r="N57" l="1"/>
  <c r="G57" l="1"/>
  <c r="N56" l="1"/>
  <c r="G56" l="1"/>
  <c r="M62" l="1"/>
  <c r="M61"/>
  <c r="M60"/>
  <c r="M59"/>
  <c r="M58"/>
  <c r="M57"/>
  <c r="M56"/>
  <c r="M55"/>
  <c r="K62" l="1"/>
  <c r="K61"/>
  <c r="K60"/>
  <c r="K59"/>
  <c r="K58"/>
  <c r="K57"/>
  <c r="K56"/>
  <c r="K55"/>
  <c r="N55"/>
  <c r="F62" l="1"/>
  <c r="F61"/>
  <c r="F60"/>
  <c r="F59"/>
  <c r="F58"/>
  <c r="F57"/>
  <c r="F56"/>
  <c r="F55"/>
  <c r="D62" l="1"/>
  <c r="D61"/>
  <c r="D60"/>
  <c r="D59"/>
  <c r="D58"/>
  <c r="D57"/>
  <c r="D56"/>
  <c r="D55"/>
  <c r="G55"/>
  <c r="L54"/>
  <c r="J54"/>
  <c r="E54"/>
  <c r="C54"/>
  <c r="N48" l="1"/>
  <c r="G48" l="1"/>
  <c r="N47" l="1"/>
  <c r="G47" l="1"/>
  <c r="N46" l="1"/>
  <c r="G46" l="1"/>
  <c r="N45" l="1"/>
  <c r="G45" l="1"/>
  <c r="N44" l="1"/>
  <c r="G44" l="1"/>
  <c r="M49" l="1"/>
  <c r="M48"/>
  <c r="M47"/>
  <c r="M46"/>
  <c r="M45"/>
  <c r="M44"/>
  <c r="M43"/>
  <c r="K49" l="1"/>
  <c r="K48"/>
  <c r="K47"/>
  <c r="K46"/>
  <c r="K45"/>
  <c r="K44"/>
  <c r="N43"/>
  <c r="K43"/>
  <c r="F49" l="1"/>
  <c r="F48"/>
  <c r="F47"/>
  <c r="F46"/>
  <c r="F45"/>
  <c r="F44"/>
  <c r="F43"/>
  <c r="D49" l="1"/>
  <c r="D48"/>
  <c r="D47"/>
  <c r="D46"/>
  <c r="D45"/>
  <c r="D44"/>
  <c r="G43"/>
  <c r="D43"/>
  <c r="L42"/>
  <c r="J42"/>
  <c r="E42"/>
  <c r="C42"/>
  <c r="N37" l="1"/>
  <c r="G37" l="1"/>
  <c r="N36" l="1"/>
  <c r="G36" l="1"/>
  <c r="N35" l="1"/>
  <c r="G35" l="1"/>
  <c r="N34" l="1"/>
  <c r="G34" l="1"/>
  <c r="N33" l="1"/>
  <c r="G33" l="1"/>
  <c r="M37" l="1"/>
  <c r="M36"/>
  <c r="M35"/>
  <c r="M34"/>
  <c r="M33"/>
  <c r="M32"/>
  <c r="K37" l="1"/>
  <c r="K36"/>
  <c r="K35"/>
  <c r="K34"/>
  <c r="K33"/>
  <c r="K32"/>
  <c r="N32"/>
  <c r="F37" l="1"/>
  <c r="F36"/>
  <c r="F35"/>
  <c r="F34"/>
  <c r="F33"/>
  <c r="F32"/>
  <c r="D37" l="1"/>
  <c r="D36"/>
  <c r="D35"/>
  <c r="D34"/>
  <c r="D33"/>
  <c r="D32"/>
  <c r="G32"/>
  <c r="L31"/>
  <c r="J31"/>
  <c r="E31"/>
  <c r="C31"/>
  <c r="N26" l="1"/>
  <c r="G26" l="1"/>
  <c r="N25" l="1"/>
  <c r="G25" l="1"/>
  <c r="N24" l="1"/>
  <c r="G24" l="1"/>
  <c r="N23" l="1"/>
  <c r="G23" l="1"/>
  <c r="N22" l="1"/>
  <c r="G22" l="1"/>
  <c r="N21" l="1"/>
  <c r="G21" l="1"/>
  <c r="M26" l="1"/>
  <c r="M25"/>
  <c r="M24"/>
  <c r="M23"/>
  <c r="M22"/>
  <c r="M21"/>
  <c r="M20"/>
  <c r="K26" l="1"/>
  <c r="K25"/>
  <c r="K24"/>
  <c r="K23"/>
  <c r="K22"/>
  <c r="K21"/>
  <c r="N20"/>
  <c r="K20"/>
  <c r="F26" l="1"/>
  <c r="F25"/>
  <c r="F24"/>
  <c r="F23"/>
  <c r="F22"/>
  <c r="F21"/>
  <c r="F20"/>
  <c r="D26" l="1"/>
  <c r="D25"/>
  <c r="D24"/>
  <c r="D23"/>
  <c r="D22"/>
  <c r="D21"/>
  <c r="G20"/>
  <c r="D20"/>
  <c r="L19"/>
  <c r="J19"/>
  <c r="E19"/>
  <c r="C19"/>
  <c r="N13" l="1"/>
  <c r="G13" l="1"/>
  <c r="N12" l="1"/>
  <c r="G12" l="1"/>
  <c r="N11" l="1"/>
  <c r="G11" l="1"/>
  <c r="N10" l="1"/>
  <c r="G10" l="1"/>
  <c r="N9" l="1"/>
  <c r="G9" l="1"/>
  <c r="N8" l="1"/>
  <c r="G8" l="1"/>
  <c r="M13" l="1"/>
  <c r="M12"/>
  <c r="M11"/>
  <c r="M10"/>
  <c r="M9"/>
  <c r="M8"/>
  <c r="M7"/>
  <c r="K13" l="1"/>
  <c r="K12"/>
  <c r="K11"/>
  <c r="K10"/>
  <c r="K9"/>
  <c r="K8"/>
  <c r="N7"/>
  <c r="K7"/>
  <c r="F13" l="1"/>
  <c r="F12"/>
  <c r="F11"/>
  <c r="F10"/>
  <c r="F9"/>
  <c r="F8"/>
  <c r="F7"/>
  <c r="D13" l="1"/>
  <c r="D12"/>
  <c r="D11"/>
  <c r="D10"/>
  <c r="D9"/>
  <c r="D8"/>
  <c r="G7"/>
  <c r="D7"/>
  <c r="L6"/>
  <c r="J6"/>
  <c r="E6"/>
  <c r="C6"/>
  <c r="N38" i="25" l="1"/>
  <c r="G38" l="1"/>
  <c r="N37" l="1"/>
  <c r="G37" l="1"/>
  <c r="M38" l="1"/>
  <c r="M37"/>
  <c r="M36"/>
  <c r="K38" l="1"/>
  <c r="K37"/>
  <c r="N36"/>
  <c r="K36"/>
  <c r="F38" l="1"/>
  <c r="F37"/>
  <c r="F36"/>
  <c r="D38" l="1"/>
  <c r="D37"/>
  <c r="G36"/>
  <c r="D36"/>
  <c r="N34" l="1"/>
  <c r="G34" l="1"/>
  <c r="N33" l="1"/>
  <c r="G33" l="1"/>
  <c r="M34" l="1"/>
  <c r="M33"/>
  <c r="M32"/>
  <c r="K34" l="1"/>
  <c r="K33"/>
  <c r="N32"/>
  <c r="K32"/>
  <c r="F34" l="1"/>
  <c r="F33"/>
  <c r="F32"/>
  <c r="D34" l="1"/>
  <c r="D33"/>
  <c r="G32"/>
  <c r="D32"/>
  <c r="N30" l="1"/>
  <c r="G30" l="1"/>
  <c r="N29" l="1"/>
  <c r="G29" l="1"/>
  <c r="M30" l="1"/>
  <c r="M29"/>
  <c r="M28"/>
  <c r="K30" l="1"/>
  <c r="K29"/>
  <c r="N28"/>
  <c r="K28"/>
  <c r="F30" l="1"/>
  <c r="F29"/>
  <c r="F28"/>
  <c r="D30" l="1"/>
  <c r="D29"/>
  <c r="G28"/>
  <c r="D28"/>
  <c r="N26" l="1"/>
  <c r="G26" l="1"/>
  <c r="N25" l="1"/>
  <c r="G25" l="1"/>
  <c r="M26" l="1"/>
  <c r="M25"/>
  <c r="M24"/>
  <c r="K26" l="1"/>
  <c r="K25"/>
  <c r="N24"/>
  <c r="K24"/>
  <c r="F26" l="1"/>
  <c r="F25"/>
  <c r="F24"/>
  <c r="D26" l="1"/>
  <c r="D25"/>
  <c r="G24"/>
  <c r="D24"/>
  <c r="N22" l="1"/>
  <c r="G22" l="1"/>
  <c r="N21" l="1"/>
  <c r="G21" l="1"/>
  <c r="M22" l="1"/>
  <c r="M21"/>
  <c r="M20"/>
  <c r="K22" l="1"/>
  <c r="K21"/>
  <c r="N20"/>
  <c r="K20"/>
  <c r="F22" l="1"/>
  <c r="F21"/>
  <c r="F20"/>
  <c r="D22" l="1"/>
  <c r="D21"/>
  <c r="G20"/>
  <c r="D20"/>
  <c r="N18" l="1"/>
  <c r="G18" l="1"/>
  <c r="N17" l="1"/>
  <c r="G17" l="1"/>
  <c r="M18" l="1"/>
  <c r="M17"/>
  <c r="M16"/>
  <c r="K18" l="1"/>
  <c r="K17"/>
  <c r="N16"/>
  <c r="K16"/>
  <c r="F18" l="1"/>
  <c r="F17"/>
  <c r="F16"/>
  <c r="D18" l="1"/>
  <c r="D17"/>
  <c r="G16"/>
  <c r="D16"/>
  <c r="N13" l="1"/>
  <c r="F13" l="1"/>
  <c r="G13" l="1"/>
  <c r="M13" l="1"/>
  <c r="M12"/>
  <c r="K13" l="1"/>
  <c r="K12"/>
  <c r="N12"/>
  <c r="F12" l="1"/>
  <c r="D13" l="1"/>
  <c r="D12"/>
  <c r="G12"/>
  <c r="N10" l="1"/>
  <c r="G10" l="1"/>
  <c r="N9" l="1"/>
  <c r="G9" l="1"/>
  <c r="M10" l="1"/>
  <c r="M9"/>
  <c r="M8"/>
  <c r="K10" l="1"/>
  <c r="K9"/>
  <c r="N8"/>
  <c r="K8"/>
  <c r="F10" l="1"/>
  <c r="F9"/>
  <c r="F8"/>
  <c r="D10" l="1"/>
  <c r="D9"/>
  <c r="G8"/>
  <c r="D8"/>
  <c r="L6"/>
  <c r="J6"/>
  <c r="E6"/>
  <c r="C6"/>
  <c r="B28" i="24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B28" i="23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C8" i="24" l="1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B6" i="22"/>
  <c r="E47" i="20" l="1"/>
  <c r="E45" l="1"/>
  <c r="E44" l="1"/>
  <c r="E43" l="1"/>
  <c r="E42" l="1"/>
  <c r="E41" l="1"/>
  <c r="E40" l="1"/>
  <c r="E38" l="1"/>
  <c r="D36"/>
  <c r="C36"/>
  <c r="J30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8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74" i="17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B9"/>
  <c r="L8" l="1"/>
  <c r="J8" l="1"/>
  <c r="H8" l="1"/>
  <c r="F8" l="1"/>
  <c r="D8" l="1"/>
  <c r="E47" i="15" l="1"/>
  <c r="E45" l="1"/>
  <c r="E44" l="1"/>
  <c r="E43" l="1"/>
  <c r="E42" l="1"/>
  <c r="E41" l="1"/>
  <c r="E40" l="1"/>
  <c r="E38" l="1"/>
  <c r="D36"/>
  <c r="C36"/>
  <c r="J30" l="1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3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74" i="12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B9"/>
  <c r="L8" l="1"/>
  <c r="J8" l="1"/>
  <c r="H8" l="1"/>
  <c r="F8" l="1"/>
  <c r="D8" l="1"/>
  <c r="G47" i="10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8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L74" i="7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B9"/>
  <c r="L8" l="1"/>
  <c r="J8" l="1"/>
  <c r="H8" l="1"/>
  <c r="F8" l="1"/>
  <c r="D8" l="1"/>
  <c r="G47" i="5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3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L74" i="2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B9"/>
  <c r="L8" l="1"/>
  <c r="J8" l="1"/>
  <c r="H8" l="1"/>
  <c r="F8" l="1"/>
  <c r="D8" l="1"/>
  <c r="D6" i="1" l="1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<sst xmlns="http://schemas.openxmlformats.org/spreadsheetml/2006/main" count="1518" uniqueCount="274">
  <si>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</si>
  <si>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</si>
  <si>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</si>
  <si>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</si>
  <si>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</si>
  <si>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</si>
  <si>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</si>
  <si>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</si>
  <si>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</si>
  <si>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</si>
  <si>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</si>
  <si>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</si>
  <si>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</si>
  <si>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</si>
  <si>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</si>
  <si>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</si>
  <si>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</si>
  <si>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</si>
  <si>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</si>
  <si>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</si>
  <si>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</si>
  <si>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</si>
  <si>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</si>
  <si>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</si>
  <si>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</si>
  <si>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</si>
  <si>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</si>
  <si>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</si>
  <si>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</si>
  <si>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</si>
  <si>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</si>
  <si>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</si>
  <si>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</si>
  <si>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</si>
  <si>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</si>
  <si>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</si>
  <si>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</si>
  <si>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</si>
  <si>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</si>
  <si>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</si>
  <si>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</si>
  <si>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</si>
  <si>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</si>
  <si>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</si>
  <si>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</si>
  <si>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</si>
  <si>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</si>
  <si>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</si>
  <si>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</si>
  <si>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</si>
  <si>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</si>
  <si>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</si>
  <si>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</si>
  <si>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</si>
  <si>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</si>
  <si>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</si>
  <si>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</si>
  <si>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</si>
  <si>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</si>
  <si>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</si>
  <si>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</si>
  <si>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</si>
  <si>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</si>
  <si>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</si>
  <si>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</si>
  <si>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</si>
  <si>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</si>
  <si>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</si>
  <si>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</si>
  <si>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</si>
  <si>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</si>
  <si>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</si>
  <si>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</si>
  <si>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</si>
  <si>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</si>
  <si>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</si>
  <si>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</si>
  <si>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</si>
  <si>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</si>
  <si>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</si>
  <si>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</si>
  <si>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</si>
  <si>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</si>
  <si>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</si>
  <si>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</si>
  <si>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</si>
  <si>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</si>
  <si>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</si>
  <si>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</si>
  <si>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</si>
  <si>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</si>
  <si>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</si>
  <si>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</si>
  <si>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</si>
  <si>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</si>
  <si>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</si>
  <si>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</si>
  <si>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</si>
  <si>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</si>
  <si>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</si>
  <si>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</si>
  <si>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</si>
  <si>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</si>
  <si>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</si>
  <si>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</si>
  <si>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</si>
  <si>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</si>
  <si>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</si>
  <si>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</si>
  <si>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</si>
  <si>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</si>
  <si>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</si>
  <si>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</si>
  <si>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</si>
  <si>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</si>
  <si>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</si>
  <si>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</si>
  <si>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</si>
  <si>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</si>
  <si>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</si>
  <si>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Países Nórdicos</t>
  </si>
  <si>
    <t>Suecia</t>
  </si>
  <si>
    <t>Finlandia</t>
  </si>
  <si>
    <t>Noruega</t>
  </si>
  <si>
    <t>Dinamarca</t>
  </si>
  <si>
    <t>España</t>
  </si>
  <si>
    <t>Alemania</t>
  </si>
  <si>
    <t>Bélgica</t>
  </si>
  <si>
    <t>Italia</t>
  </si>
  <si>
    <t>Holanda</t>
  </si>
  <si>
    <t>Rusia</t>
  </si>
  <si>
    <t>Francia</t>
  </si>
  <si>
    <t>Países del Este</t>
  </si>
  <si>
    <t>Irlanda</t>
  </si>
  <si>
    <t>Austria</t>
  </si>
  <si>
    <t>Suiza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</si>
  <si>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</si>
  <si>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</si>
  <si>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</si>
  <si>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</si>
  <si>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</si>
  <si>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</si>
  <si>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</si>
  <si>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</si>
  <si>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</si>
  <si>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</si>
  <si>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</si>
  <si>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</si>
  <si>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</si>
  <si>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</si>
  <si>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</si>
  <si>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</si>
  <si>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</si>
  <si>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</si>
  <si>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</si>
  <si>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</si>
  <si>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</si>
  <si>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</si>
  <si>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</si>
  <si>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</si>
  <si>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</si>
  <si>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</si>
  <si>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</si>
  <si>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</si>
  <si>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</si>
  <si>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</si>
  <si>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</si>
  <si>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</si>
  <si>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</si>
  <si>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</si>
  <si>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</si>
  <si>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</si>
  <si>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</si>
  <si>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</si>
  <si>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</si>
  <si>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</si>
  <si>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</si>
  <si>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</si>
  <si>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</si>
  <si>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</si>
  <si>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</si>
  <si>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</si>
  <si>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</si>
  <si>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</si>
  <si>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</si>
  <si>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</si>
  <si>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</si>
  <si>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</si>
  <si>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Guancha (La)</t>
  </si>
  <si>
    <t>Guia de Isora</t>
  </si>
  <si>
    <t>Güimar</t>
  </si>
  <si>
    <t>Icod de los Vinos</t>
  </si>
  <si>
    <t>Laguan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</si>
  <si>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</si>
  <si>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</si>
  <si>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</si>
  <si>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</si>
  <si>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</si>
  <si>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</si>
  <si>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</si>
  <si>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</si>
  <si>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</si>
  <si>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</si>
  <si>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</si>
  <si>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</si>
  <si>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</si>
  <si>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</si>
  <si>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</si>
  <si>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</si>
  <si>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</si>
  <si>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</si>
  <si>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</si>
  <si>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</si>
  <si>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</si>
  <si>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</si>
  <si>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Guía de Isora</t>
  </si>
  <si>
    <t>Güímar</t>
  </si>
  <si>
    <t>Laguna (La)</t>
  </si>
  <si>
    <t>Santa Cruz De Tenerife</t>
  </si>
  <si>
    <t>Sauzal (El)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</si>
  <si>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</si>
  <si>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</si>
  <si>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</si>
  <si>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</si>
  <si>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</si>
  <si>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</si>
  <si>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</si>
  <si>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</si>
  <si>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</si>
  <si>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</si>
  <si>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</si>
  <si>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</si>
  <si>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</si>
  <si>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</si>
  <si>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</si>
  <si>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</si>
  <si>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</si>
  <si>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</si>
  <si>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</si>
  <si>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</si>
  <si>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</si>
  <si>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</si>
  <si>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</si>
  <si>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</si>
  <si>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</si>
  <si>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</si>
  <si>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</si>
  <si>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</si>
  <si>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</si>
  <si>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</si>
  <si>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</si>
  <si>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</si>
  <si>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</si>
  <si>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</si>
  <si>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</si>
  <si>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</si>
  <si>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</si>
  <si>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</si>
  <si>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</si>
  <si>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</si>
  <si>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</si>
  <si>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>enero 2012</t>
  </si>
  <si>
    <t>enero 2011</t>
  </si>
  <si>
    <t>I semestre 2011</t>
  </si>
  <si>
    <t>I semestre 2012</t>
  </si>
  <si>
    <t>II semestre 2010</t>
  </si>
  <si>
    <t>II semestre 2011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</si>
  <si>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</si>
  <si>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</si>
  <si>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</si>
  <si>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</si>
  <si>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</si>
  <si>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</si>
  <si>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año en cusro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</si>
</sst>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3" fillId="0" borderId="0" applyFont="0" applyFill="0" applyBorder="0" applyAlignment="0" applyProtection="0"/>
    <xf numFmtId="1" fontId="1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171" fontId="1" fillId="0" borderId="0" applyFont="0" applyFill="0" applyBorder="0" applyAlignment="0" applyProtection="0"/>
    <xf numFmtId="172" fontId="45" fillId="0" borderId="0">
      <protection locked="0"/>
    </xf>
    <xf numFmtId="173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174" fontId="45" fillId="0" borderId="0">
      <protection locked="0"/>
    </xf>
    <xf numFmtId="9" fontId="1" fillId="0" borderId="0" applyFont="0" applyFill="0" applyBorder="0" applyProtection="0">
      <alignment vertical="center"/>
    </xf>
    <xf numFmtId="175" fontId="45" fillId="0" borderId="0">
      <protection locked="0"/>
    </xf>
    <xf numFmtId="176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46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2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8"/>
    </xf>
    <xf numFmtId="1" fontId="1" fillId="0" borderId="0" xfId="2" applyProtection="1">
      <alignment vertical="center"/>
      <protection hidden="1"/>
    </xf>
    <xf numFmtId="1" fontId="9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0" fillId="3" borderId="0" xfId="2" applyFont="1" applyFill="1" applyAlignment="1">
      <alignment horizontal="center" vertical="center"/>
    </xf>
    <xf numFmtId="1" fontId="11" fillId="0" borderId="0" xfId="2" applyFont="1">
      <alignment vertical="center"/>
    </xf>
    <xf numFmtId="3" fontId="15" fillId="3" borderId="0" xfId="3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1" fillId="0" borderId="0" xfId="2" applyFont="1">
      <alignment vertical="center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8" borderId="0" xfId="0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164" fontId="16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6" fillId="10" borderId="0" xfId="0" applyNumberFormat="1" applyFont="1" applyFill="1" applyBorder="1" applyAlignment="1">
      <alignment vertical="center"/>
    </xf>
    <xf numFmtId="164" fontId="16" fillId="10" borderId="0" xfId="1" applyNumberFormat="1" applyFont="1" applyFill="1" applyBorder="1" applyAlignment="1">
      <alignment vertical="center"/>
    </xf>
    <xf numFmtId="3" fontId="16" fillId="11" borderId="0" xfId="0" applyNumberFormat="1" applyFont="1" applyFill="1" applyBorder="1" applyAlignment="1">
      <alignment vertical="center"/>
    </xf>
    <xf numFmtId="164" fontId="16" fillId="11" borderId="0" xfId="1" applyNumberFormat="1" applyFont="1" applyFill="1" applyBorder="1" applyAlignment="1">
      <alignment vertical="center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1" fillId="0" borderId="0" xfId="2" applyAlignment="1">
      <alignment vertical="center" wrapText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23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1" fillId="0" borderId="0" xfId="2" applyAlignment="1" applyProtection="1">
      <alignment vertical="center" wrapText="1"/>
      <protection hidden="1"/>
    </xf>
    <xf numFmtId="4" fontId="1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" fontId="16" fillId="0" borderId="0" xfId="0" applyNumberFormat="1" applyFont="1" applyBorder="1" applyAlignment="1">
      <alignment vertical="center"/>
    </xf>
    <xf numFmtId="10" fontId="16" fillId="0" borderId="0" xfId="1" applyNumberFormat="1" applyFont="1" applyBorder="1" applyAlignment="1">
      <alignment vertical="center"/>
    </xf>
    <xf numFmtId="4" fontId="16" fillId="5" borderId="0" xfId="0" applyNumberFormat="1" applyFont="1" applyFill="1" applyBorder="1" applyAlignment="1">
      <alignment vertical="center"/>
    </xf>
    <xf numFmtId="10" fontId="16" fillId="5" borderId="0" xfId="1" applyNumberFormat="1" applyFont="1" applyFill="1" applyBorder="1" applyAlignment="1">
      <alignment vertical="center"/>
    </xf>
    <xf numFmtId="4" fontId="16" fillId="9" borderId="0" xfId="0" applyNumberFormat="1" applyFont="1" applyFill="1" applyBorder="1" applyAlignment="1">
      <alignment horizontal="right" vertical="center"/>
    </xf>
    <xf numFmtId="10" fontId="16" fillId="9" borderId="0" xfId="1" applyNumberFormat="1" applyFont="1" applyFill="1" applyBorder="1" applyAlignment="1">
      <alignment horizontal="right" vertical="center"/>
    </xf>
    <xf numFmtId="4" fontId="16" fillId="9" borderId="0" xfId="0" applyNumberFormat="1" applyFont="1" applyFill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6" fillId="10" borderId="0" xfId="0" applyNumberFormat="1" applyFont="1" applyFill="1" applyBorder="1" applyAlignment="1">
      <alignment vertical="center"/>
    </xf>
    <xf numFmtId="10" fontId="16" fillId="10" borderId="0" xfId="1" applyNumberFormat="1" applyFont="1" applyFill="1" applyBorder="1" applyAlignment="1">
      <alignment vertical="center"/>
    </xf>
    <xf numFmtId="4" fontId="16" fillId="11" borderId="0" xfId="0" applyNumberFormat="1" applyFont="1" applyFill="1" applyBorder="1" applyAlignment="1">
      <alignment vertical="center"/>
    </xf>
    <xf numFmtId="10" fontId="16" fillId="11" borderId="0" xfId="1" applyNumberFormat="1" applyFont="1" applyFill="1" applyBorder="1" applyAlignment="1">
      <alignment vertical="center"/>
    </xf>
    <xf numFmtId="10" fontId="16" fillId="0" borderId="0" xfId="0" applyNumberFormat="1" applyFont="1" applyBorder="1" applyAlignment="1">
      <alignment vertical="center"/>
    </xf>
    <xf numFmtId="10" fontId="16" fillId="11" borderId="0" xfId="0" applyNumberFormat="1" applyFont="1" applyFill="1" applyBorder="1" applyAlignment="1">
      <alignment vertical="center"/>
    </xf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4" fillId="0" borderId="0" xfId="2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0" fontId="27" fillId="0" borderId="0" xfId="6" applyFont="1" applyAlignment="1" applyProtection="1">
      <alignment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Protection="1">
      <alignment vertical="center"/>
      <protection hidden="1"/>
    </xf>
    <xf numFmtId="164" fontId="17" fillId="9" borderId="0" xfId="5" applyNumberFormat="1" applyFont="1" applyFill="1" applyBorder="1" applyAlignment="1" applyProtection="1">
      <alignment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Protection="1">
      <alignment vertical="center"/>
      <protection hidden="1"/>
    </xf>
    <xf numFmtId="164" fontId="17" fillId="11" borderId="0" xfId="5" applyNumberFormat="1" applyFont="1" applyFill="1" applyBorder="1" applyAlignment="1" applyProtection="1">
      <alignment vertical="center" wrapText="1"/>
      <protection hidden="1"/>
    </xf>
    <xf numFmtId="3" fontId="16" fillId="0" borderId="0" xfId="2" applyNumberFormat="1" applyFont="1" applyBorder="1" applyProtection="1">
      <alignment vertical="center"/>
      <protection hidden="1"/>
    </xf>
    <xf numFmtId="164" fontId="16" fillId="0" borderId="0" xfId="5" applyNumberFormat="1" applyFont="1" applyBorder="1" applyAlignment="1" applyProtection="1">
      <alignment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vertical="center" wrapText="1"/>
      <protection hidden="1"/>
    </xf>
    <xf numFmtId="3" fontId="17" fillId="11" borderId="0" xfId="6" applyNumberFormat="1" applyFont="1" applyFill="1" applyBorder="1" applyAlignment="1" applyProtection="1">
      <alignment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1" fontId="30" fillId="14" borderId="3" xfId="2" applyFont="1" applyFill="1" applyBorder="1" applyAlignment="1">
      <alignment horizontal="center" vertical="center"/>
    </xf>
    <xf numFmtId="1" fontId="1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30" fillId="14" borderId="6" xfId="2" applyFont="1" applyFill="1" applyBorder="1" applyAlignment="1">
      <alignment horizontal="center" vertical="center"/>
    </xf>
    <xf numFmtId="1" fontId="1" fillId="0" borderId="7" xfId="2" applyFont="1" applyBorder="1" applyAlignment="1" applyProtection="1">
      <alignment horizontal="left"/>
    </xf>
    <xf numFmtId="1" fontId="30" fillId="14" borderId="8" xfId="2" applyFont="1" applyFill="1" applyBorder="1" applyAlignment="1">
      <alignment horizontal="center" vertical="center"/>
    </xf>
    <xf numFmtId="1" fontId="1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30" fillId="14" borderId="3" xfId="2" applyFont="1" applyFill="1" applyBorder="1" applyAlignment="1">
      <alignment horizontal="center" vertical="center" wrapText="1"/>
    </xf>
    <xf numFmtId="1" fontId="1" fillId="0" borderId="4" xfId="2" applyFont="1" applyFill="1" applyBorder="1" applyAlignment="1">
      <alignment horizontal="left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1" fillId="0" borderId="7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1" fillId="0" borderId="0" xfId="2" applyFont="1" applyAlignment="1">
      <alignment vertical="center" wrapText="1"/>
    </xf>
    <xf numFmtId="49" fontId="1" fillId="16" borderId="0" xfId="2" applyNumberFormat="1" applyFont="1" applyFill="1">
      <alignment vertical="center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5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15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enero 2012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5148E-2"/>
          <c:y val="0.20975609756098101"/>
          <c:w val="0.93458086086699699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enero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401065</c:v>
                </c:pt>
                <c:pt idx="1">
                  <c:v>261955</c:v>
                </c:pt>
                <c:pt idx="2">
                  <c:v>139110</c:v>
                </c:pt>
                <c:pt idx="3">
                  <c:v>145640</c:v>
                </c:pt>
                <c:pt idx="4">
                  <c:v>103383</c:v>
                </c:pt>
                <c:pt idx="5">
                  <c:v>42257</c:v>
                </c:pt>
                <c:pt idx="6">
                  <c:v>112481</c:v>
                </c:pt>
                <c:pt idx="7">
                  <c:v>54504</c:v>
                </c:pt>
                <c:pt idx="8">
                  <c:v>57977</c:v>
                </c:pt>
                <c:pt idx="9">
                  <c:v>56917</c:v>
                </c:pt>
                <c:pt idx="10">
                  <c:v>43787</c:v>
                </c:pt>
                <c:pt idx="11">
                  <c:v>13130</c:v>
                </c:pt>
                <c:pt idx="12">
                  <c:v>14950</c:v>
                </c:pt>
                <c:pt idx="13">
                  <c:v>14950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479521408"/>
        <c:axId val="479523584"/>
      </c:barChart>
      <c:catAx>
        <c:axId val="4795214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07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79523584"/>
        <c:crosses val="autoZero"/>
        <c:auto val="1"/>
        <c:lblAlgn val="ctr"/>
        <c:lblOffset val="100"/>
        <c:tickLblSkip val="1"/>
        <c:tickMarkSkip val="1"/>
      </c:catAx>
      <c:valAx>
        <c:axId val="479523584"/>
        <c:scaling>
          <c:orientation val="minMax"/>
        </c:scaling>
        <c:delete val="1"/>
        <c:axPos val="l"/>
        <c:numFmt formatCode="#,##0_)" sourceLinked="1"/>
        <c:tickLblPos val="none"/>
        <c:crossAx val="479521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15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145640</c:v>
                </c:pt>
                <c:pt idx="1">
                  <c:v>103383</c:v>
                </c:pt>
                <c:pt idx="2">
                  <c:v>17810</c:v>
                </c:pt>
                <c:pt idx="3">
                  <c:v>69292</c:v>
                </c:pt>
                <c:pt idx="4">
                  <c:v>14534</c:v>
                </c:pt>
                <c:pt idx="5">
                  <c:v>1747</c:v>
                </c:pt>
                <c:pt idx="6">
                  <c:v>42257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134928</c:v>
                </c:pt>
                <c:pt idx="1">
                  <c:v>91354</c:v>
                </c:pt>
                <c:pt idx="2">
                  <c:v>12806</c:v>
                </c:pt>
                <c:pt idx="3">
                  <c:v>63016</c:v>
                </c:pt>
                <c:pt idx="4">
                  <c:v>14588</c:v>
                </c:pt>
                <c:pt idx="5">
                  <c:v>944</c:v>
                </c:pt>
                <c:pt idx="6">
                  <c:v>43574</c:v>
                </c:pt>
              </c:numCache>
            </c:numRef>
          </c:val>
        </c:ser>
        <c:dLbls>
          <c:showVal val="1"/>
        </c:dLbls>
        <c:gapWidth val="30"/>
        <c:overlap val="-10"/>
        <c:axId val="598624128"/>
        <c:axId val="598630400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1526126738673E-2"/>
                  <c:y val="-0.563918345965590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-0.418621310589814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899E-2"/>
                  <c:y val="-2.788842143172851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518E-2"/>
                  <c:y val="-0.3081359372697957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06E-2"/>
                  <c:y val="-0.2081293892317514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0.2477391261643231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9441028395765767E-2"/>
                  <c:y val="-0.3039275132188520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7.9390489742677581E-2</c:v>
                </c:pt>
                <c:pt idx="1">
                  <c:v>0.13167458458305056</c:v>
                </c:pt>
                <c:pt idx="2">
                  <c:v>0.39075433390598158</c:v>
                </c:pt>
                <c:pt idx="3">
                  <c:v>9.9593753967246415E-2</c:v>
                </c:pt>
                <c:pt idx="4">
                  <c:v>-3.7016726076227035E-3</c:v>
                </c:pt>
                <c:pt idx="5">
                  <c:v>0.85063559322033899</c:v>
                </c:pt>
                <c:pt idx="6">
                  <c:v>-3.0224445770413548E-2</c:v>
                </c:pt>
              </c:numCache>
            </c:numRef>
          </c:val>
        </c:ser>
        <c:dLbls>
          <c:showVal val="1"/>
        </c:dLbls>
        <c:marker val="1"/>
        <c:axId val="598631936"/>
        <c:axId val="598633472"/>
      </c:lineChart>
      <c:catAx>
        <c:axId val="5986241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4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8630400"/>
        <c:crosses val="autoZero"/>
        <c:auto val="1"/>
        <c:lblAlgn val="ctr"/>
        <c:lblOffset val="100"/>
        <c:tickLblSkip val="1"/>
        <c:tickMarkSkip val="1"/>
      </c:catAx>
      <c:valAx>
        <c:axId val="5986304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98624128"/>
        <c:crosses val="autoZero"/>
        <c:crossBetween val="between"/>
      </c:valAx>
      <c:catAx>
        <c:axId val="598631936"/>
        <c:scaling>
          <c:orientation val="minMax"/>
        </c:scaling>
        <c:delete val="1"/>
        <c:axPos val="b"/>
        <c:tickLblPos val="none"/>
        <c:crossAx val="598633472"/>
        <c:crosses val="autoZero"/>
        <c:auto val="1"/>
        <c:lblAlgn val="ctr"/>
        <c:lblOffset val="100"/>
      </c:catAx>
      <c:valAx>
        <c:axId val="5986334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98631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881"/>
          <c:y val="0.17970697529752649"/>
          <c:w val="0.6809674102749936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37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112481</c:v>
                </c:pt>
                <c:pt idx="1">
                  <c:v>54504</c:v>
                </c:pt>
                <c:pt idx="2">
                  <c:v>7383</c:v>
                </c:pt>
                <c:pt idx="3">
                  <c:v>30800</c:v>
                </c:pt>
                <c:pt idx="4">
                  <c:v>15195</c:v>
                </c:pt>
                <c:pt idx="5">
                  <c:v>1126</c:v>
                </c:pt>
                <c:pt idx="6">
                  <c:v>57977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117890</c:v>
                </c:pt>
                <c:pt idx="1">
                  <c:v>56601</c:v>
                </c:pt>
                <c:pt idx="2">
                  <c:v>7076</c:v>
                </c:pt>
                <c:pt idx="3">
                  <c:v>30968</c:v>
                </c:pt>
                <c:pt idx="4">
                  <c:v>16772</c:v>
                </c:pt>
                <c:pt idx="5">
                  <c:v>1785</c:v>
                </c:pt>
                <c:pt idx="6">
                  <c:v>61289</c:v>
                </c:pt>
              </c:numCache>
            </c:numRef>
          </c:val>
        </c:ser>
        <c:dLbls>
          <c:showVal val="1"/>
        </c:dLbls>
        <c:gapWidth val="30"/>
        <c:overlap val="-10"/>
        <c:axId val="598874368"/>
        <c:axId val="598876544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2894897441354135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-7.76649696334735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0.1883281221863899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37E-2"/>
                  <c:y val="5.361042447656622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494E-2"/>
                  <c:y val="1.429829587309901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11E-2"/>
                  <c:y val="-0.1616916856286935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8.355329284463149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-4.5881754177623205E-2</c:v>
                </c:pt>
                <c:pt idx="1">
                  <c:v>-3.7048815391954204E-2</c:v>
                </c:pt>
                <c:pt idx="2">
                  <c:v>4.3386093838326735E-2</c:v>
                </c:pt>
                <c:pt idx="3">
                  <c:v>-5.4249547920433997E-3</c:v>
                </c:pt>
                <c:pt idx="4">
                  <c:v>-9.4025757214404967E-2</c:v>
                </c:pt>
                <c:pt idx="5">
                  <c:v>-0.36918767507002803</c:v>
                </c:pt>
                <c:pt idx="6">
                  <c:v>-5.4039060842891874E-2</c:v>
                </c:pt>
              </c:numCache>
            </c:numRef>
          </c:val>
        </c:ser>
        <c:dLbls>
          <c:showVal val="1"/>
        </c:dLbls>
        <c:marker val="1"/>
        <c:axId val="598878080"/>
        <c:axId val="598879616"/>
      </c:lineChart>
      <c:catAx>
        <c:axId val="5988743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4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8876544"/>
        <c:crosses val="autoZero"/>
        <c:auto val="1"/>
        <c:lblAlgn val="ctr"/>
        <c:lblOffset val="100"/>
        <c:tickLblSkip val="1"/>
        <c:tickMarkSkip val="1"/>
      </c:catAx>
      <c:valAx>
        <c:axId val="5988765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98874368"/>
        <c:crosses val="autoZero"/>
        <c:crossBetween val="between"/>
      </c:valAx>
      <c:catAx>
        <c:axId val="598878080"/>
        <c:scaling>
          <c:orientation val="minMax"/>
        </c:scaling>
        <c:delete val="1"/>
        <c:axPos val="b"/>
        <c:tickLblPos val="none"/>
        <c:crossAx val="598879616"/>
        <c:crosses val="autoZero"/>
        <c:auto val="1"/>
        <c:lblAlgn val="ctr"/>
        <c:lblOffset val="100"/>
      </c:catAx>
      <c:valAx>
        <c:axId val="5988796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98878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286"/>
          <c:y val="0.15891703988747352"/>
          <c:w val="0.66564173713488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37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56917</c:v>
                </c:pt>
                <c:pt idx="1">
                  <c:v>43787</c:v>
                </c:pt>
                <c:pt idx="2">
                  <c:v>36102</c:v>
                </c:pt>
                <c:pt idx="3">
                  <c:v>6254</c:v>
                </c:pt>
                <c:pt idx="4">
                  <c:v>1431</c:v>
                </c:pt>
                <c:pt idx="5">
                  <c:v>13130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55722</c:v>
                </c:pt>
                <c:pt idx="1">
                  <c:v>40997</c:v>
                </c:pt>
                <c:pt idx="2">
                  <c:v>32797</c:v>
                </c:pt>
                <c:pt idx="3">
                  <c:v>6577</c:v>
                </c:pt>
                <c:pt idx="4">
                  <c:v>1623</c:v>
                </c:pt>
                <c:pt idx="5">
                  <c:v>14725</c:v>
                </c:pt>
              </c:numCache>
            </c:numRef>
          </c:val>
        </c:ser>
        <c:dLbls>
          <c:showVal val="1"/>
        </c:dLbls>
        <c:gapWidth val="30"/>
        <c:overlap val="-10"/>
        <c:axId val="598943616"/>
        <c:axId val="598953984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7844621348525E-2"/>
                  <c:y val="-0.3726498272954966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126163808157258E-2"/>
                  <c:y val="-0.198247090215594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177045637791E-2"/>
                  <c:y val="-0.1027321688739011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9387048258424E-2"/>
                  <c:y val="-8.776171689557504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546145961521E-2"/>
                  <c:y val="-0.1456119960056968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20970488976472E-2"/>
                  <c:y val="-0.2595373811121841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2.1445748537382004E-2</c:v>
                </c:pt>
                <c:pt idx="1">
                  <c:v>6.8053760031221794E-2</c:v>
                </c:pt>
                <c:pt idx="2">
                  <c:v>0.10077141201939202</c:v>
                </c:pt>
                <c:pt idx="3">
                  <c:v>-4.9110536718868787E-2</c:v>
                </c:pt>
                <c:pt idx="4">
                  <c:v>-0.11829944547134935</c:v>
                </c:pt>
                <c:pt idx="5">
                  <c:v>-0.10831918505942276</c:v>
                </c:pt>
              </c:numCache>
            </c:numRef>
          </c:val>
        </c:ser>
        <c:dLbls>
          <c:showVal val="1"/>
        </c:dLbls>
        <c:marker val="1"/>
        <c:axId val="598955520"/>
        <c:axId val="598957056"/>
      </c:lineChart>
      <c:catAx>
        <c:axId val="5989436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83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8953984"/>
        <c:crosses val="autoZero"/>
        <c:auto val="1"/>
        <c:lblAlgn val="ctr"/>
        <c:lblOffset val="100"/>
        <c:tickLblSkip val="1"/>
        <c:tickMarkSkip val="1"/>
      </c:catAx>
      <c:valAx>
        <c:axId val="5989539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98943616"/>
        <c:crosses val="autoZero"/>
        <c:crossBetween val="between"/>
      </c:valAx>
      <c:catAx>
        <c:axId val="598955520"/>
        <c:scaling>
          <c:orientation val="minMax"/>
        </c:scaling>
        <c:delete val="1"/>
        <c:axPos val="b"/>
        <c:tickLblPos val="none"/>
        <c:crossAx val="598957056"/>
        <c:crosses val="autoZero"/>
        <c:auto val="1"/>
        <c:lblAlgn val="ctr"/>
        <c:lblOffset val="100"/>
      </c:catAx>
      <c:valAx>
        <c:axId val="5989570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98955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418687506450373"/>
          <c:y val="0.15891703988747352"/>
          <c:w val="0.67431790249968326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9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46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14950</c:v>
                </c:pt>
                <c:pt idx="1">
                  <c:v>14950</c:v>
                </c:pt>
                <c:pt idx="2">
                  <c:v>4620</c:v>
                </c:pt>
                <c:pt idx="3">
                  <c:v>4357</c:v>
                </c:pt>
                <c:pt idx="4">
                  <c:v>5196</c:v>
                </c:pt>
                <c:pt idx="5">
                  <c:v>777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12608</c:v>
                </c:pt>
                <c:pt idx="1">
                  <c:v>12608</c:v>
                </c:pt>
                <c:pt idx="2">
                  <c:v>4304</c:v>
                </c:pt>
                <c:pt idx="3">
                  <c:v>3732</c:v>
                </c:pt>
                <c:pt idx="4">
                  <c:v>3885</c:v>
                </c:pt>
                <c:pt idx="5">
                  <c:v>687</c:v>
                </c:pt>
              </c:numCache>
            </c:numRef>
          </c:val>
        </c:ser>
        <c:dLbls>
          <c:showVal val="1"/>
        </c:dLbls>
        <c:gapWidth val="30"/>
        <c:overlap val="-10"/>
        <c:axId val="599021056"/>
        <c:axId val="599022976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435512532582E-2"/>
                  <c:y val="-0.3851238397695093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3936736130436919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-0.2233142894560217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72E-2"/>
                  <c:y val="-0.1251837543176125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87E-2"/>
                  <c:y val="2.67716535433070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11E-2"/>
                  <c:y val="-5.026765105505265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84012965115331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0.18575507614213199</c:v>
                </c:pt>
                <c:pt idx="1">
                  <c:v>0.18575507614213199</c:v>
                </c:pt>
                <c:pt idx="2">
                  <c:v>7.342007434944238E-2</c:v>
                </c:pt>
                <c:pt idx="3">
                  <c:v>0.167470525187567</c:v>
                </c:pt>
                <c:pt idx="4">
                  <c:v>0.33745173745173745</c:v>
                </c:pt>
                <c:pt idx="5">
                  <c:v>0.13100436681222707</c:v>
                </c:pt>
              </c:numCache>
            </c:numRef>
          </c:val>
        </c:ser>
        <c:dLbls>
          <c:showVal val="1"/>
        </c:dLbls>
        <c:marker val="1"/>
        <c:axId val="599032960"/>
        <c:axId val="599034496"/>
      </c:lineChart>
      <c:catAx>
        <c:axId val="599021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4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9022976"/>
        <c:crosses val="autoZero"/>
        <c:auto val="1"/>
        <c:lblAlgn val="ctr"/>
        <c:lblOffset val="100"/>
        <c:tickLblSkip val="1"/>
        <c:tickMarkSkip val="1"/>
      </c:catAx>
      <c:valAx>
        <c:axId val="5990229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99021056"/>
        <c:crosses val="autoZero"/>
        <c:crossBetween val="between"/>
      </c:valAx>
      <c:catAx>
        <c:axId val="599032960"/>
        <c:scaling>
          <c:orientation val="minMax"/>
        </c:scaling>
        <c:delete val="1"/>
        <c:axPos val="b"/>
        <c:tickLblPos val="none"/>
        <c:crossAx val="599034496"/>
        <c:crosses val="autoZero"/>
        <c:auto val="1"/>
        <c:lblAlgn val="ctr"/>
        <c:lblOffset val="100"/>
      </c:catAx>
      <c:valAx>
        <c:axId val="5990344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99032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3149882669856"/>
          <c:y val="0.13812693371748491"/>
          <c:w val="0.6503160639947706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4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4059652626581765"/>
          <c:w val="0.90468819022231306"/>
          <c:h val="0.60086696023703867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401065</c:v>
                </c:pt>
                <c:pt idx="1">
                  <c:v>261955</c:v>
                </c:pt>
                <c:pt idx="2">
                  <c:v>38065</c:v>
                </c:pt>
                <c:pt idx="3">
                  <c:v>161537</c:v>
                </c:pt>
                <c:pt idx="4">
                  <c:v>48217</c:v>
                </c:pt>
                <c:pt idx="5">
                  <c:v>10792</c:v>
                </c:pt>
                <c:pt idx="6">
                  <c:v>3344</c:v>
                </c:pt>
                <c:pt idx="7">
                  <c:v>139110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385560</c:v>
                </c:pt>
                <c:pt idx="1">
                  <c:v>240856</c:v>
                </c:pt>
                <c:pt idx="2">
                  <c:v>28965</c:v>
                </c:pt>
                <c:pt idx="3">
                  <c:v>148801</c:v>
                </c:pt>
                <c:pt idx="4">
                  <c:v>49865</c:v>
                </c:pt>
                <c:pt idx="5">
                  <c:v>9901</c:v>
                </c:pt>
                <c:pt idx="6">
                  <c:v>3324</c:v>
                </c:pt>
                <c:pt idx="7">
                  <c:v>144704</c:v>
                </c:pt>
              </c:numCache>
            </c:numRef>
          </c:val>
        </c:ser>
        <c:dLbls>
          <c:showVal val="1"/>
        </c:dLbls>
        <c:gapWidth val="30"/>
        <c:overlap val="-10"/>
        <c:axId val="599091072"/>
        <c:axId val="599105536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5107883510703E-2"/>
                  <c:y val="-0.5722343542815986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937979623697807E-2"/>
                  <c:y val="-0.3188298656015193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0.2922782261364938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389E-2"/>
                  <c:y val="-0.1917118208456791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821294615922E-2"/>
                  <c:y val="-0.1852862311130028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55E-2"/>
                  <c:y val="3.873131762895545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7146282180293E-2"/>
                  <c:y val="-4.844795128259696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64E-2"/>
                  <c:y val="-0.34009429174783518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4.0214233841684877E-2</c:v>
                </c:pt>
                <c:pt idx="1">
                  <c:v>8.7600059786760553E-2</c:v>
                </c:pt>
                <c:pt idx="2">
                  <c:v>0.31417227688589677</c:v>
                </c:pt>
                <c:pt idx="3">
                  <c:v>8.5590822642320985E-2</c:v>
                </c:pt>
                <c:pt idx="4">
                  <c:v>-3.3049232928908046E-2</c:v>
                </c:pt>
                <c:pt idx="5">
                  <c:v>8.9990910009090097E-2</c:v>
                </c:pt>
                <c:pt idx="6">
                  <c:v>6.0168471720818406E-3</c:v>
                </c:pt>
                <c:pt idx="7">
                  <c:v>-3.8658226448474164E-2</c:v>
                </c:pt>
              </c:numCache>
            </c:numRef>
          </c:val>
        </c:ser>
        <c:dLbls>
          <c:showVal val="1"/>
        </c:dLbls>
        <c:marker val="1"/>
        <c:axId val="599107072"/>
        <c:axId val="599108608"/>
      </c:lineChart>
      <c:catAx>
        <c:axId val="599091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83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9105536"/>
        <c:crosses val="autoZero"/>
        <c:auto val="1"/>
        <c:lblAlgn val="ctr"/>
        <c:lblOffset val="100"/>
        <c:tickLblSkip val="1"/>
        <c:tickMarkSkip val="1"/>
      </c:catAx>
      <c:valAx>
        <c:axId val="59910553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99091072"/>
        <c:crosses val="autoZero"/>
        <c:crossBetween val="between"/>
      </c:valAx>
      <c:catAx>
        <c:axId val="599107072"/>
        <c:scaling>
          <c:orientation val="minMax"/>
        </c:scaling>
        <c:delete val="1"/>
        <c:axPos val="b"/>
        <c:tickLblPos val="none"/>
        <c:crossAx val="599108608"/>
        <c:crosses val="autoZero"/>
        <c:auto val="1"/>
        <c:lblAlgn val="ctr"/>
        <c:lblOffset val="100"/>
      </c:catAx>
      <c:valAx>
        <c:axId val="5991086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99107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12565292124347077"/>
          <c:w val="0.68525882342197963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014383640458279"/>
          <c:y val="8.4490575041756208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470846415597047E-2"/>
          <c:y val="0.21294578608296205"/>
          <c:w val="0.93458086086699721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enero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3606245</c:v>
                </c:pt>
                <c:pt idx="1">
                  <c:v>2172280</c:v>
                </c:pt>
                <c:pt idx="2">
                  <c:v>1433965</c:v>
                </c:pt>
                <c:pt idx="3">
                  <c:v>1383431</c:v>
                </c:pt>
                <c:pt idx="4">
                  <c:v>910702</c:v>
                </c:pt>
                <c:pt idx="5">
                  <c:v>472729</c:v>
                </c:pt>
                <c:pt idx="6">
                  <c:v>1085621</c:v>
                </c:pt>
                <c:pt idx="7">
                  <c:v>515031</c:v>
                </c:pt>
                <c:pt idx="8">
                  <c:v>570590</c:v>
                </c:pt>
                <c:pt idx="9">
                  <c:v>551141</c:v>
                </c:pt>
                <c:pt idx="10">
                  <c:v>395566</c:v>
                </c:pt>
                <c:pt idx="11">
                  <c:v>155575</c:v>
                </c:pt>
                <c:pt idx="12">
                  <c:v>32842</c:v>
                </c:pt>
                <c:pt idx="13">
                  <c:v>32842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484207616"/>
        <c:axId val="484230272"/>
      </c:barChart>
      <c:catAx>
        <c:axId val="4842076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07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84230272"/>
        <c:crosses val="autoZero"/>
        <c:auto val="1"/>
        <c:lblAlgn val="ctr"/>
        <c:lblOffset val="100"/>
        <c:tickLblSkip val="1"/>
        <c:tickMarkSkip val="1"/>
      </c:catAx>
      <c:valAx>
        <c:axId val="484230272"/>
        <c:scaling>
          <c:orientation val="minMax"/>
        </c:scaling>
        <c:delete val="1"/>
        <c:axPos val="l"/>
        <c:numFmt formatCode="#,##0_)" sourceLinked="1"/>
        <c:tickLblPos val="none"/>
        <c:crossAx val="484207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8155815598918619E-2"/>
          <c:y val="0.35702064268993577"/>
          <c:w val="0.9386045219815726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1383431</c:v>
                </c:pt>
                <c:pt idx="1">
                  <c:v>910702</c:v>
                </c:pt>
                <c:pt idx="2">
                  <c:v>167827</c:v>
                </c:pt>
                <c:pt idx="3">
                  <c:v>586562</c:v>
                </c:pt>
                <c:pt idx="4">
                  <c:v>141405</c:v>
                </c:pt>
                <c:pt idx="5">
                  <c:v>14908</c:v>
                </c:pt>
                <c:pt idx="6">
                  <c:v>472729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1266965</c:v>
                </c:pt>
                <c:pt idx="1">
                  <c:v>800296</c:v>
                </c:pt>
                <c:pt idx="2">
                  <c:v>101828</c:v>
                </c:pt>
                <c:pt idx="3">
                  <c:v>547417</c:v>
                </c:pt>
                <c:pt idx="4">
                  <c:v>142809</c:v>
                </c:pt>
                <c:pt idx="5">
                  <c:v>8242</c:v>
                </c:pt>
                <c:pt idx="6">
                  <c:v>466669</c:v>
                </c:pt>
              </c:numCache>
            </c:numRef>
          </c:val>
        </c:ser>
        <c:dLbls>
          <c:showVal val="1"/>
        </c:dLbls>
        <c:gapWidth val="30"/>
        <c:overlap val="-10"/>
        <c:axId val="599521536"/>
        <c:axId val="599527808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970154340774802E-2"/>
                  <c:y val="-0.5639180185636880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69623597719517E-2"/>
                  <c:y val="-0.3853576047276836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762498074266331E-2"/>
                  <c:y val="7.190367836037127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98866608704101E-2"/>
                  <c:y val="-0.3206102771457104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886976331877428E-2"/>
                  <c:y val="-0.235894052744446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529508582805202E-2"/>
                  <c:y val="0.2144750929002897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43939743187675E-2"/>
                  <c:y val="-0.3122431941329579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9.1925191303627168E-2</c:v>
                </c:pt>
                <c:pt idx="1">
                  <c:v>0.13795645611123883</c:v>
                </c:pt>
                <c:pt idx="2">
                  <c:v>0.64814196488195785</c:v>
                </c:pt>
                <c:pt idx="3">
                  <c:v>7.1508557461679126E-2</c:v>
                </c:pt>
                <c:pt idx="4">
                  <c:v>-9.8313131525324029E-3</c:v>
                </c:pt>
                <c:pt idx="5">
                  <c:v>0.80878427566124722</c:v>
                </c:pt>
                <c:pt idx="6">
                  <c:v>1.2985649357467498E-2</c:v>
                </c:pt>
              </c:numCache>
            </c:numRef>
          </c:val>
        </c:ser>
        <c:dLbls>
          <c:showVal val="1"/>
        </c:dLbls>
        <c:marker val="1"/>
        <c:axId val="599529344"/>
        <c:axId val="599530880"/>
      </c:lineChart>
      <c:catAx>
        <c:axId val="5995215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05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599527808"/>
        <c:crosses val="autoZero"/>
        <c:auto val="1"/>
        <c:lblAlgn val="ctr"/>
        <c:lblOffset val="100"/>
        <c:tickLblSkip val="1"/>
        <c:tickMarkSkip val="1"/>
      </c:catAx>
      <c:valAx>
        <c:axId val="5995278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99521536"/>
        <c:crosses val="autoZero"/>
        <c:crossBetween val="between"/>
      </c:valAx>
      <c:catAx>
        <c:axId val="599529344"/>
        <c:scaling>
          <c:orientation val="minMax"/>
        </c:scaling>
        <c:delete val="1"/>
        <c:axPos val="b"/>
        <c:tickLblPos val="none"/>
        <c:crossAx val="599530880"/>
        <c:crosses val="autoZero"/>
        <c:auto val="1"/>
        <c:lblAlgn val="ctr"/>
        <c:lblOffset val="100"/>
      </c:catAx>
      <c:valAx>
        <c:axId val="5995308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99529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352"/>
          <c:w val="0.6399886967986351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9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093385909962614E-2"/>
          <c:y val="0.36949465516394914"/>
          <c:w val="0.95518075296055505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9106029106029111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1085621</c:v>
                </c:pt>
                <c:pt idx="1">
                  <c:v>515031</c:v>
                </c:pt>
                <c:pt idx="2">
                  <c:v>57902</c:v>
                </c:pt>
                <c:pt idx="3">
                  <c:v>305021</c:v>
                </c:pt>
                <c:pt idx="4">
                  <c:v>139528</c:v>
                </c:pt>
                <c:pt idx="5">
                  <c:v>12580</c:v>
                </c:pt>
                <c:pt idx="6">
                  <c:v>570590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3.742203742203752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1116370</c:v>
                </c:pt>
                <c:pt idx="1">
                  <c:v>520940</c:v>
                </c:pt>
                <c:pt idx="2">
                  <c:v>72410</c:v>
                </c:pt>
                <c:pt idx="3">
                  <c:v>289988</c:v>
                </c:pt>
                <c:pt idx="4">
                  <c:v>148863</c:v>
                </c:pt>
                <c:pt idx="5">
                  <c:v>9679</c:v>
                </c:pt>
                <c:pt idx="6">
                  <c:v>595430</c:v>
                </c:pt>
              </c:numCache>
            </c:numRef>
          </c:val>
        </c:ser>
        <c:dLbls>
          <c:showVal val="1"/>
        </c:dLbls>
        <c:gapWidth val="30"/>
        <c:overlap val="-10"/>
        <c:axId val="599595648"/>
        <c:axId val="599597824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22655785301013E-2"/>
                  <c:y val="-0.5057059603516295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915548789364858E-2"/>
                  <c:y val="-0.243985135953639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15115364937545E-2"/>
                  <c:y val="-0.1744976836315419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034545008339887E-2"/>
                  <c:y val="-0.1085517376855959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95164530741117E-2"/>
                  <c:y val="-0.1257210208391310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395397881128602E-2"/>
                  <c:y val="0.1562623798844272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7440008984613868E-2"/>
                  <c:y val="-0.2997691816589455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-2.7543735499879072E-2</c:v>
                </c:pt>
                <c:pt idx="1">
                  <c:v>-1.1342956962414098E-2</c:v>
                </c:pt>
                <c:pt idx="2">
                  <c:v>-0.20035906642728904</c:v>
                </c:pt>
                <c:pt idx="3">
                  <c:v>5.1840076141081701E-2</c:v>
                </c:pt>
                <c:pt idx="4">
                  <c:v>-6.2708665014140519E-2</c:v>
                </c:pt>
                <c:pt idx="5">
                  <c:v>0.29972104556255813</c:v>
                </c:pt>
                <c:pt idx="6">
                  <c:v>-4.1717750197336381E-2</c:v>
                </c:pt>
              </c:numCache>
            </c:numRef>
          </c:val>
        </c:ser>
        <c:dLbls>
          <c:showVal val="1"/>
        </c:dLbls>
        <c:marker val="1"/>
        <c:axId val="599599360"/>
        <c:axId val="599613440"/>
      </c:lineChart>
      <c:catAx>
        <c:axId val="5995956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9597824"/>
        <c:crosses val="autoZero"/>
        <c:auto val="1"/>
        <c:lblAlgn val="ctr"/>
        <c:lblOffset val="100"/>
        <c:tickLblSkip val="1"/>
        <c:tickMarkSkip val="1"/>
      </c:catAx>
      <c:valAx>
        <c:axId val="5995978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99595648"/>
        <c:crosses val="autoZero"/>
        <c:crossBetween val="between"/>
      </c:valAx>
      <c:catAx>
        <c:axId val="599599360"/>
        <c:scaling>
          <c:orientation val="minMax"/>
        </c:scaling>
        <c:delete val="1"/>
        <c:axPos val="b"/>
        <c:tickLblPos val="none"/>
        <c:crossAx val="599613440"/>
        <c:crosses val="autoZero"/>
        <c:auto val="1"/>
        <c:lblAlgn val="ctr"/>
        <c:lblOffset val="100"/>
      </c:catAx>
      <c:valAx>
        <c:axId val="5996134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99599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473"/>
          <c:y val="0.15891703988747374"/>
          <c:w val="0.7135826563676370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9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3396867379250941E-2"/>
          <c:y val="0.31959860526789702"/>
          <c:w val="0.9766031326207536"/>
          <c:h val="0.52186488123495967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551141</c:v>
                </c:pt>
                <c:pt idx="1">
                  <c:v>395566</c:v>
                </c:pt>
                <c:pt idx="2">
                  <c:v>332874</c:v>
                </c:pt>
                <c:pt idx="3">
                  <c:v>58968</c:v>
                </c:pt>
                <c:pt idx="4">
                  <c:v>3724</c:v>
                </c:pt>
                <c:pt idx="5">
                  <c:v>155575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520157</c:v>
                </c:pt>
                <c:pt idx="1">
                  <c:v>359340</c:v>
                </c:pt>
                <c:pt idx="2">
                  <c:v>298106</c:v>
                </c:pt>
                <c:pt idx="3">
                  <c:v>58824</c:v>
                </c:pt>
                <c:pt idx="4">
                  <c:v>2410</c:v>
                </c:pt>
                <c:pt idx="5">
                  <c:v>160817</c:v>
                </c:pt>
              </c:numCache>
            </c:numRef>
          </c:val>
        </c:ser>
        <c:dLbls>
          <c:showVal val="1"/>
        </c:dLbls>
        <c:gapWidth val="30"/>
        <c:overlap val="-10"/>
        <c:axId val="599668992"/>
        <c:axId val="599679360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100797107603486E-2"/>
                  <c:y val="-0.5866403653805228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69954988292103E-2"/>
                  <c:y val="-0.4145183099513809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491E-2"/>
                  <c:y val="-0.365304238217624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350682859557746E-2"/>
                  <c:y val="-0.1843167940805736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147005892368229E-2"/>
                  <c:y val="0.2859813053513842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749952480901366E-2"/>
                  <c:y val="-0.3094334310082340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5.9566630844148975E-2</c:v>
                </c:pt>
                <c:pt idx="1">
                  <c:v>0.10081260087938999</c:v>
                </c:pt>
                <c:pt idx="2">
                  <c:v>0.11662965522330983</c:v>
                </c:pt>
                <c:pt idx="3">
                  <c:v>2.4479804161566705E-3</c:v>
                </c:pt>
                <c:pt idx="4">
                  <c:v>0.54522821576763481</c:v>
                </c:pt>
                <c:pt idx="5">
                  <c:v>-3.2596056387073503E-2</c:v>
                </c:pt>
              </c:numCache>
            </c:numRef>
          </c:val>
        </c:ser>
        <c:dLbls>
          <c:showVal val="1"/>
        </c:dLbls>
        <c:marker val="1"/>
        <c:axId val="599680896"/>
        <c:axId val="599682432"/>
      </c:lineChart>
      <c:catAx>
        <c:axId val="5996689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9679360"/>
        <c:crosses val="autoZero"/>
        <c:auto val="1"/>
        <c:lblAlgn val="ctr"/>
        <c:lblOffset val="100"/>
        <c:tickLblSkip val="1"/>
        <c:tickMarkSkip val="1"/>
      </c:catAx>
      <c:valAx>
        <c:axId val="5996793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99668992"/>
        <c:crosses val="autoZero"/>
        <c:crossBetween val="between"/>
      </c:valAx>
      <c:catAx>
        <c:axId val="599680896"/>
        <c:scaling>
          <c:orientation val="minMax"/>
        </c:scaling>
        <c:delete val="1"/>
        <c:axPos val="b"/>
        <c:tickLblPos val="none"/>
        <c:crossAx val="599682432"/>
        <c:crosses val="autoZero"/>
        <c:auto val="1"/>
        <c:lblAlgn val="ctr"/>
        <c:lblOffset val="100"/>
      </c:catAx>
      <c:valAx>
        <c:axId val="5996824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99680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374"/>
          <c:w val="0.638515624684048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1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01388171545483E-2"/>
          <c:y val="0.44018072585001738"/>
          <c:w val="0.9381682355512867"/>
          <c:h val="0.37633473570481507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32842</c:v>
                </c:pt>
                <c:pt idx="1">
                  <c:v>32842</c:v>
                </c:pt>
                <c:pt idx="2">
                  <c:v>8726</c:v>
                </c:pt>
                <c:pt idx="3">
                  <c:v>9981</c:v>
                </c:pt>
                <c:pt idx="4">
                  <c:v>10702</c:v>
                </c:pt>
                <c:pt idx="5">
                  <c:v>3433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28765</c:v>
                </c:pt>
                <c:pt idx="1">
                  <c:v>28765</c:v>
                </c:pt>
                <c:pt idx="2">
                  <c:v>6691</c:v>
                </c:pt>
                <c:pt idx="3">
                  <c:v>10998</c:v>
                </c:pt>
                <c:pt idx="4">
                  <c:v>8370</c:v>
                </c:pt>
                <c:pt idx="5">
                  <c:v>2706</c:v>
                </c:pt>
              </c:numCache>
            </c:numRef>
          </c:val>
        </c:ser>
        <c:dLbls>
          <c:showVal val="1"/>
        </c:dLbls>
        <c:gapWidth val="30"/>
        <c:overlap val="-10"/>
        <c:axId val="599746432"/>
        <c:axId val="599764992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915658114400895E-2"/>
                  <c:y val="-0.3477021297493738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803E-2"/>
                  <c:y val="-0.3396198863915401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38645451846E-2"/>
                  <c:y val="7.190400576227344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19E-2"/>
                  <c:y val="-0.2839219473865143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027E-2"/>
                  <c:y val="1.014029171509493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56E-2"/>
                  <c:y val="9.80509764761733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0.14173474708847558</c:v>
                </c:pt>
                <c:pt idx="1">
                  <c:v>0.14173474708847558</c:v>
                </c:pt>
                <c:pt idx="2">
                  <c:v>0.30413988940367659</c:v>
                </c:pt>
                <c:pt idx="3">
                  <c:v>-9.2471358428805231E-2</c:v>
                </c:pt>
                <c:pt idx="4">
                  <c:v>0.27861409796893666</c:v>
                </c:pt>
                <c:pt idx="5">
                  <c:v>0.26866223207686624</c:v>
                </c:pt>
              </c:numCache>
            </c:numRef>
          </c:val>
        </c:ser>
        <c:dLbls>
          <c:showVal val="1"/>
        </c:dLbls>
        <c:marker val="1"/>
        <c:axId val="599766528"/>
        <c:axId val="599768064"/>
      </c:lineChart>
      <c:catAx>
        <c:axId val="5997464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4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9764992"/>
        <c:crosses val="autoZero"/>
        <c:auto val="1"/>
        <c:lblAlgn val="ctr"/>
        <c:lblOffset val="100"/>
        <c:tickLblSkip val="1"/>
        <c:tickMarkSkip val="1"/>
      </c:catAx>
      <c:valAx>
        <c:axId val="5997649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99746432"/>
        <c:crosses val="autoZero"/>
        <c:crossBetween val="between"/>
      </c:valAx>
      <c:catAx>
        <c:axId val="599766528"/>
        <c:scaling>
          <c:orientation val="minMax"/>
        </c:scaling>
        <c:delete val="1"/>
        <c:axPos val="b"/>
        <c:tickLblPos val="none"/>
        <c:crossAx val="599768064"/>
        <c:crosses val="autoZero"/>
        <c:auto val="1"/>
        <c:lblAlgn val="ctr"/>
        <c:lblOffset val="100"/>
      </c:catAx>
      <c:valAx>
        <c:axId val="5997680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9976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5060094619149891"/>
          <c:w val="0.691914319660787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1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3606245</c:v>
                </c:pt>
                <c:pt idx="1">
                  <c:v>2172280</c:v>
                </c:pt>
                <c:pt idx="2">
                  <c:v>308993</c:v>
                </c:pt>
                <c:pt idx="3">
                  <c:v>1387632</c:v>
                </c:pt>
                <c:pt idx="4">
                  <c:v>412262</c:v>
                </c:pt>
                <c:pt idx="5">
                  <c:v>41596</c:v>
                </c:pt>
                <c:pt idx="6">
                  <c:v>21797</c:v>
                </c:pt>
                <c:pt idx="7">
                  <c:v>1433965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3415932</c:v>
                </c:pt>
                <c:pt idx="1">
                  <c:v>1960133</c:v>
                </c:pt>
                <c:pt idx="2">
                  <c:v>243221</c:v>
                </c:pt>
                <c:pt idx="3">
                  <c:v>1254675</c:v>
                </c:pt>
                <c:pt idx="4">
                  <c:v>412906</c:v>
                </c:pt>
                <c:pt idx="5">
                  <c:v>32009</c:v>
                </c:pt>
                <c:pt idx="6">
                  <c:v>17322</c:v>
                </c:pt>
                <c:pt idx="7">
                  <c:v>1455799</c:v>
                </c:pt>
              </c:numCache>
            </c:numRef>
          </c:val>
        </c:ser>
        <c:dLbls>
          <c:showVal val="1"/>
        </c:dLbls>
        <c:gapWidth val="30"/>
        <c:overlap val="-10"/>
        <c:axId val="599972096"/>
        <c:axId val="599978368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7937630677521261E-2"/>
                  <c:y val="-0.5477535318480201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661069523474413E-2"/>
                  <c:y val="-0.32425065889632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109532533394807E-2"/>
                  <c:y val="0.1051680390263067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350682859557829E-2"/>
                  <c:y val="-0.2395305056722379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038120427550476E-2"/>
                  <c:y val="-0.2258388855239249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913280678127792E-2"/>
                  <c:y val="0.1812110596362565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520259312732305E-2"/>
                  <c:y val="0.1576109483196097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9625711269912536E-2"/>
                  <c:y val="-0.3858326648877832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5.5713345581820617E-2</c:v>
                </c:pt>
                <c:pt idx="1">
                  <c:v>0.10823092106505028</c:v>
                </c:pt>
                <c:pt idx="2">
                  <c:v>0.27042072847328158</c:v>
                </c:pt>
                <c:pt idx="3">
                  <c:v>0.10596927491182973</c:v>
                </c:pt>
                <c:pt idx="4">
                  <c:v>-1.5596770209199695E-3</c:v>
                </c:pt>
                <c:pt idx="5">
                  <c:v>0.29950951294948291</c:v>
                </c:pt>
                <c:pt idx="6">
                  <c:v>0.25834199284147319</c:v>
                </c:pt>
                <c:pt idx="7">
                  <c:v>-1.4997949579577896E-2</c:v>
                </c:pt>
              </c:numCache>
            </c:numRef>
          </c:val>
        </c:ser>
        <c:dLbls>
          <c:showVal val="1"/>
        </c:dLbls>
        <c:marker val="1"/>
        <c:axId val="599979904"/>
        <c:axId val="599981440"/>
      </c:lineChart>
      <c:catAx>
        <c:axId val="5999720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9978368"/>
        <c:crosses val="autoZero"/>
        <c:auto val="1"/>
        <c:lblAlgn val="ctr"/>
        <c:lblOffset val="100"/>
        <c:tickLblSkip val="1"/>
        <c:tickMarkSkip val="1"/>
      </c:catAx>
      <c:valAx>
        <c:axId val="5999783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99972096"/>
        <c:crosses val="autoZero"/>
        <c:crossBetween val="between"/>
      </c:valAx>
      <c:catAx>
        <c:axId val="599979904"/>
        <c:scaling>
          <c:orientation val="minMax"/>
        </c:scaling>
        <c:delete val="1"/>
        <c:axPos val="b"/>
        <c:tickLblPos val="none"/>
        <c:crossAx val="599981440"/>
        <c:crosses val="autoZero"/>
        <c:auto val="1"/>
        <c:lblAlgn val="ctr"/>
        <c:lblOffset val="100"/>
      </c:catAx>
      <c:valAx>
        <c:axId val="5999814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99979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38115574536276"/>
          <c:y val="0.15891703988747394"/>
          <c:w val="0.63029785375441494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66141732283702"/>
          <c:y val="0.13398965129358817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9816332958380232"/>
          <c:w val="0.91406319737487662"/>
          <c:h val="0.2925138357705288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enero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69.905525398542011</c:v>
                </c:pt>
                <c:pt idx="1">
                  <c:v>78.784781699624219</c:v>
                </c:pt>
                <c:pt idx="2">
                  <c:v>59.711023240397282</c:v>
                </c:pt>
                <c:pt idx="3">
                  <c:v>73.95768457866609</c:v>
                </c:pt>
                <c:pt idx="4">
                  <c:v>87.057294031612813</c:v>
                </c:pt>
                <c:pt idx="5">
                  <c:v>57.336902468962101</c:v>
                </c:pt>
                <c:pt idx="6">
                  <c:v>71.917100848268845</c:v>
                </c:pt>
                <c:pt idx="7">
                  <c:v>81.858017470469306</c:v>
                </c:pt>
                <c:pt idx="8">
                  <c:v>64.812595627515279</c:v>
                </c:pt>
                <c:pt idx="9">
                  <c:v>73.22381357283308</c:v>
                </c:pt>
                <c:pt idx="10">
                  <c:v>77.996293083050716</c:v>
                </c:pt>
                <c:pt idx="11">
                  <c:v>63.365509938090582</c:v>
                </c:pt>
                <c:pt idx="12">
                  <c:v>42.359830261443811</c:v>
                </c:pt>
                <c:pt idx="13">
                  <c:v>42.359830261443811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599992576"/>
        <c:axId val="599458176"/>
      </c:barChart>
      <c:catAx>
        <c:axId val="5999925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026E-4"/>
              <c:y val="0.925355102040816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599458176"/>
        <c:crosses val="autoZero"/>
        <c:auto val="1"/>
        <c:lblAlgn val="ctr"/>
        <c:lblOffset val="100"/>
        <c:tickLblSkip val="1"/>
        <c:tickMarkSkip val="1"/>
      </c:catAx>
      <c:valAx>
        <c:axId val="599458176"/>
        <c:scaling>
          <c:orientation val="minMax"/>
        </c:scaling>
        <c:delete val="1"/>
        <c:axPos val="l"/>
        <c:numFmt formatCode="#,##0.00_)" sourceLinked="1"/>
        <c:tickLblPos val="none"/>
        <c:crossAx val="599992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79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908E-2"/>
          <c:y val="0.44018072585001727"/>
          <c:w val="0.90468819022231306"/>
          <c:h val="0.32473423150588515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73.95768457866609</c:v>
                </c:pt>
                <c:pt idx="1">
                  <c:v>87.057294031612813</c:v>
                </c:pt>
                <c:pt idx="2">
                  <c:v>97.492782163666249</c:v>
                </c:pt>
                <c:pt idx="3">
                  <c:v>88.711870405127655</c:v>
                </c:pt>
                <c:pt idx="4">
                  <c:v>71.563407795783277</c:v>
                </c:pt>
                <c:pt idx="5">
                  <c:v>98.344217956329572</c:v>
                </c:pt>
                <c:pt idx="6">
                  <c:v>57.336902468962101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65.069999999999993</c:v>
                </c:pt>
                <c:pt idx="1">
                  <c:v>78.34</c:v>
                </c:pt>
                <c:pt idx="2">
                  <c:v>71.91</c:v>
                </c:pt>
                <c:pt idx="3">
                  <c:v>81.38</c:v>
                </c:pt>
                <c:pt idx="4">
                  <c:v>75.3</c:v>
                </c:pt>
                <c:pt idx="5">
                  <c:v>46.644029428409731</c:v>
                </c:pt>
                <c:pt idx="6">
                  <c:v>50.42</c:v>
                </c:pt>
              </c:numCache>
            </c:numRef>
          </c:val>
        </c:ser>
        <c:dLbls>
          <c:showVal val="1"/>
        </c:dLbls>
        <c:gapWidth val="30"/>
        <c:overlap val="-10"/>
        <c:axId val="601234432"/>
        <c:axId val="601236608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77781738969139E-2"/>
                  <c:y val="-0.2936477482934176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3188295381996171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899E-2"/>
                  <c:y val="-0.285684351826084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19E-2"/>
                  <c:y val="-0.3206099497438082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86E-2"/>
                  <c:y val="-0.3280593252246797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0.1098492314240345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67E-2"/>
                  <c:y val="-0.2373994466907854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0.13658651573176739</c:v>
                </c:pt>
                <c:pt idx="1">
                  <c:v>0.11127513443467962</c:v>
                </c:pt>
                <c:pt idx="2">
                  <c:v>0.35576112034023444</c:v>
                </c:pt>
                <c:pt idx="3">
                  <c:v>9.0094254179499345E-2</c:v>
                </c:pt>
                <c:pt idx="4">
                  <c:v>-4.9622738435812996E-2</c:v>
                </c:pt>
                <c:pt idx="5">
                  <c:v>1.1083988489302885</c:v>
                </c:pt>
                <c:pt idx="6">
                  <c:v>0.13718568958671362</c:v>
                </c:pt>
              </c:numCache>
            </c:numRef>
          </c:val>
        </c:ser>
        <c:dLbls>
          <c:showVal val="1"/>
        </c:dLbls>
        <c:marker val="1"/>
        <c:axId val="601238144"/>
        <c:axId val="601264512"/>
      </c:lineChart>
      <c:catAx>
        <c:axId val="6012344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4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601236608"/>
        <c:crosses val="autoZero"/>
        <c:auto val="1"/>
        <c:lblAlgn val="ctr"/>
        <c:lblOffset val="100"/>
        <c:tickLblSkip val="1"/>
        <c:tickMarkSkip val="1"/>
      </c:catAx>
      <c:valAx>
        <c:axId val="60123660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601234432"/>
        <c:crosses val="autoZero"/>
        <c:crossBetween val="between"/>
      </c:valAx>
      <c:catAx>
        <c:axId val="601238144"/>
        <c:scaling>
          <c:orientation val="minMax"/>
        </c:scaling>
        <c:delete val="1"/>
        <c:axPos val="b"/>
        <c:tickLblPos val="none"/>
        <c:crossAx val="601264512"/>
        <c:crosses val="autoZero"/>
        <c:auto val="1"/>
        <c:lblAlgn val="ctr"/>
        <c:lblOffset val="100"/>
      </c:catAx>
      <c:valAx>
        <c:axId val="6012645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01238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74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5278610049366261E-2"/>
          <c:y val="0.47528312079493185"/>
          <c:w val="0.97693770639664979"/>
          <c:h val="0.3380604711313374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71.917100848268845</c:v>
                </c:pt>
                <c:pt idx="1">
                  <c:v>81.858017470469306</c:v>
                </c:pt>
                <c:pt idx="2">
                  <c:v>75.284419653885664</c:v>
                </c:pt>
                <c:pt idx="3">
                  <c:v>88.771085319146465</c:v>
                </c:pt>
                <c:pt idx="4">
                  <c:v>72.210865166155173</c:v>
                </c:pt>
                <c:pt idx="5">
                  <c:v>81.487239279699438</c:v>
                </c:pt>
                <c:pt idx="6">
                  <c:v>64.812595627515279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68.14</c:v>
                </c:pt>
                <c:pt idx="1">
                  <c:v>81.99</c:v>
                </c:pt>
                <c:pt idx="2">
                  <c:v>94.15</c:v>
                </c:pt>
                <c:pt idx="3">
                  <c:v>86.49</c:v>
                </c:pt>
                <c:pt idx="4">
                  <c:v>71.849999999999994</c:v>
                </c:pt>
                <c:pt idx="5">
                  <c:v>60.508877219304829</c:v>
                </c:pt>
                <c:pt idx="6">
                  <c:v>59.36</c:v>
                </c:pt>
              </c:numCache>
            </c:numRef>
          </c:val>
        </c:ser>
        <c:dLbls>
          <c:showVal val="1"/>
        </c:dLbls>
        <c:gapWidth val="30"/>
        <c:overlap val="-10"/>
        <c:axId val="601304064"/>
        <c:axId val="601318528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462273330016E-2"/>
                  <c:y val="-0.2354360174832616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0.306355525725604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380940723951022E-2"/>
                  <c:y val="-0.425626729091296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518E-2"/>
                  <c:y val="-0.2956625795995876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6E-2"/>
                  <c:y val="-0.2518139702391672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56E-2"/>
                  <c:y val="-0.1181652397400429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1791873884787271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5.5431477080552405E-2</c:v>
                </c:pt>
                <c:pt idx="1">
                  <c:v>-1.6097393527343407E-3</c:v>
                </c:pt>
                <c:pt idx="2">
                  <c:v>-0.20037791127046567</c:v>
                </c:pt>
                <c:pt idx="3">
                  <c:v>2.637397755979265E-2</c:v>
                </c:pt>
                <c:pt idx="4">
                  <c:v>5.0224796959663642E-3</c:v>
                </c:pt>
                <c:pt idx="5">
                  <c:v>0.34669891467927694</c:v>
                </c:pt>
                <c:pt idx="6">
                  <c:v>9.1856395342238439E-2</c:v>
                </c:pt>
              </c:numCache>
            </c:numRef>
          </c:val>
        </c:ser>
        <c:dLbls>
          <c:showVal val="1"/>
        </c:dLbls>
        <c:marker val="1"/>
        <c:axId val="601320064"/>
        <c:axId val="601321856"/>
      </c:lineChart>
      <c:catAx>
        <c:axId val="6013040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4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601318528"/>
        <c:crosses val="autoZero"/>
        <c:auto val="1"/>
        <c:lblAlgn val="ctr"/>
        <c:lblOffset val="100"/>
        <c:tickLblSkip val="1"/>
        <c:tickMarkSkip val="1"/>
      </c:catAx>
      <c:valAx>
        <c:axId val="60131852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601304064"/>
        <c:crosses val="autoZero"/>
        <c:crossBetween val="between"/>
      </c:valAx>
      <c:catAx>
        <c:axId val="601320064"/>
        <c:scaling>
          <c:orientation val="minMax"/>
        </c:scaling>
        <c:delete val="1"/>
        <c:axPos val="b"/>
        <c:tickLblPos val="none"/>
        <c:crossAx val="601321856"/>
        <c:crosses val="autoZero"/>
        <c:auto val="1"/>
        <c:lblAlgn val="ctr"/>
        <c:lblOffset val="100"/>
      </c:catAx>
      <c:valAx>
        <c:axId val="6013218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01320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231"/>
          <c:y val="0.2420770376675889"/>
          <c:w val="0.7159975203095351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298"/>
          <c:y val="3.949776548201774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7651070426966417E-2"/>
          <c:y val="0.46512875079804222"/>
          <c:w val="0.95016074538857465"/>
          <c:h val="0.3573834039975775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73.22381357283308</c:v>
                </c:pt>
                <c:pt idx="1">
                  <c:v>77.996293083050716</c:v>
                </c:pt>
                <c:pt idx="2">
                  <c:v>79.018845888159063</c:v>
                </c:pt>
                <c:pt idx="3">
                  <c:v>79.02756744441615</c:v>
                </c:pt>
                <c:pt idx="4">
                  <c:v>33.002481389578165</c:v>
                </c:pt>
                <c:pt idx="5">
                  <c:v>63.365509938090582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65.959999999999994</c:v>
                </c:pt>
                <c:pt idx="1">
                  <c:v>70.790000000000006</c:v>
                </c:pt>
                <c:pt idx="2">
                  <c:v>71.822560166145053</c:v>
                </c:pt>
                <c:pt idx="3">
                  <c:v>72.650000000000006</c:v>
                </c:pt>
                <c:pt idx="4">
                  <c:v>20.842341952780419</c:v>
                </c:pt>
                <c:pt idx="5">
                  <c:v>57.23</c:v>
                </c:pt>
              </c:numCache>
            </c:numRef>
          </c:val>
        </c:ser>
        <c:dLbls>
          <c:showVal val="1"/>
        </c:dLbls>
        <c:gapWidth val="30"/>
        <c:overlap val="-10"/>
        <c:axId val="598763776"/>
        <c:axId val="598774144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3892612176076744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4101442205379212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-0.4151204020495360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-0.4297726193789188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8534259469388E-2"/>
                  <c:y val="1.8242833990865495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7491865382219811E-2"/>
                  <c:y val="-0.3533282040368656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0.11012452354204205</c:v>
                </c:pt>
                <c:pt idx="1">
                  <c:v>0.10179817888191423</c:v>
                </c:pt>
                <c:pt idx="2">
                  <c:v>0.10019533841966988</c:v>
                </c:pt>
                <c:pt idx="3">
                  <c:v>8.778482373594132E-2</c:v>
                </c:pt>
                <c:pt idx="4">
                  <c:v>0.58343440791573586</c:v>
                </c:pt>
                <c:pt idx="5">
                  <c:v>0.10720793182055899</c:v>
                </c:pt>
              </c:numCache>
            </c:numRef>
          </c:val>
        </c:ser>
        <c:dLbls>
          <c:showVal val="1"/>
        </c:dLbls>
        <c:marker val="1"/>
        <c:axId val="598775680"/>
        <c:axId val="598777216"/>
      </c:lineChart>
      <c:catAx>
        <c:axId val="5987637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83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598774144"/>
        <c:crosses val="autoZero"/>
        <c:auto val="1"/>
        <c:lblAlgn val="ctr"/>
        <c:lblOffset val="100"/>
        <c:tickLblSkip val="1"/>
        <c:tickMarkSkip val="1"/>
      </c:catAx>
      <c:valAx>
        <c:axId val="59877414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598763776"/>
        <c:crosses val="autoZero"/>
        <c:crossBetween val="between"/>
      </c:valAx>
      <c:catAx>
        <c:axId val="598775680"/>
        <c:scaling>
          <c:orientation val="minMax"/>
        </c:scaling>
        <c:delete val="1"/>
        <c:axPos val="b"/>
        <c:tickLblPos val="none"/>
        <c:crossAx val="598777216"/>
        <c:crosses val="autoZero"/>
        <c:auto val="1"/>
        <c:lblAlgn val="ctr"/>
        <c:lblOffset val="100"/>
      </c:catAx>
      <c:valAx>
        <c:axId val="5987772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987756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686"/>
          <c:y val="0.24207703766758884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3590941406624427"/>
          <c:y val="8.107780706205911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6512875079804222"/>
          <c:w val="0.90468819022231306"/>
          <c:h val="0.3449093915235648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42.359830261443811</c:v>
                </c:pt>
                <c:pt idx="1">
                  <c:v>42.359830261443811</c:v>
                </c:pt>
                <c:pt idx="2">
                  <c:v>79.018845888159063</c:v>
                </c:pt>
                <c:pt idx="3">
                  <c:v>40.145603732603973</c:v>
                </c:pt>
                <c:pt idx="4">
                  <c:v>71.180578649817093</c:v>
                </c:pt>
                <c:pt idx="5">
                  <c:v>66.712009327633112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47.66</c:v>
                </c:pt>
                <c:pt idx="1">
                  <c:v>47.66</c:v>
                </c:pt>
                <c:pt idx="2">
                  <c:v>71.822560166145053</c:v>
                </c:pt>
                <c:pt idx="3">
                  <c:v>61.17</c:v>
                </c:pt>
                <c:pt idx="4">
                  <c:v>40.06</c:v>
                </c:pt>
                <c:pt idx="5">
                  <c:v>43.65</c:v>
                </c:pt>
              </c:numCache>
            </c:numRef>
          </c:val>
        </c:ser>
        <c:dLbls>
          <c:showVal val="1"/>
        </c:dLbls>
        <c:gapWidth val="30"/>
        <c:overlap val="-10"/>
        <c:axId val="483685888"/>
        <c:axId val="483687808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778162174238941E-2"/>
                  <c:y val="-0.2745448295054595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636521234245975E-2"/>
                  <c:y val="-0.2787028336634637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65E-2"/>
                  <c:y val="-0.3397387332820406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19E-2"/>
                  <c:y val="-0.3788223353577687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103E-2"/>
                  <c:y val="-0.135390181216952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272754228645E-2"/>
                  <c:y val="-0.1846933062681094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252E-2"/>
                  <c:y val="7.923126033362253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-0.1112079256935834</c:v>
                </c:pt>
                <c:pt idx="1">
                  <c:v>-0.1112079256935834</c:v>
                </c:pt>
                <c:pt idx="2">
                  <c:v>0.10019533841966988</c:v>
                </c:pt>
                <c:pt idx="3">
                  <c:v>-0.34370436925610637</c:v>
                </c:pt>
                <c:pt idx="4">
                  <c:v>0.77684919245674222</c:v>
                </c:pt>
                <c:pt idx="5">
                  <c:v>0.52833927440167505</c:v>
                </c:pt>
              </c:numCache>
            </c:numRef>
          </c:val>
        </c:ser>
        <c:dLbls>
          <c:showVal val="1"/>
        </c:dLbls>
        <c:marker val="1"/>
        <c:axId val="483701888"/>
        <c:axId val="483703424"/>
      </c:lineChart>
      <c:catAx>
        <c:axId val="483685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4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83687808"/>
        <c:crosses val="autoZero"/>
        <c:auto val="1"/>
        <c:lblAlgn val="ctr"/>
        <c:lblOffset val="100"/>
        <c:tickLblSkip val="1"/>
        <c:tickMarkSkip val="1"/>
      </c:catAx>
      <c:valAx>
        <c:axId val="48368780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83685888"/>
        <c:crosses val="autoZero"/>
        <c:crossBetween val="between"/>
      </c:valAx>
      <c:catAx>
        <c:axId val="483701888"/>
        <c:scaling>
          <c:orientation val="minMax"/>
        </c:scaling>
        <c:delete val="1"/>
        <c:axPos val="b"/>
        <c:tickLblPos val="none"/>
        <c:crossAx val="483703424"/>
        <c:crosses val="autoZero"/>
        <c:auto val="1"/>
        <c:lblAlgn val="ctr"/>
        <c:lblOffset val="100"/>
      </c:catAx>
      <c:valAx>
        <c:axId val="4837034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83701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191818814341122"/>
          <c:y val="0.25455105014160129"/>
          <c:w val="0.7225656659410095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80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2809745982374719E-2"/>
          <c:y val="0.41522823174678608"/>
          <c:w val="0.98812717617140777"/>
          <c:h val="0.36461363245307127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69.905525398542011</c:v>
                </c:pt>
                <c:pt idx="1">
                  <c:v>78.784781699624219</c:v>
                </c:pt>
                <c:pt idx="2">
                  <c:v>75.10183942911587</c:v>
                </c:pt>
                <c:pt idx="3">
                  <c:v>83.087059770288377</c:v>
                </c:pt>
                <c:pt idx="4">
                  <c:v>70.516857699498317</c:v>
                </c:pt>
                <c:pt idx="5">
                  <c:v>66.690181491694986</c:v>
                </c:pt>
                <c:pt idx="6">
                  <c:v>75.931860934996166</c:v>
                </c:pt>
                <c:pt idx="7">
                  <c:v>59.711023240397282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63.169352342213095</c:v>
                </c:pt>
                <c:pt idx="1">
                  <c:v>73.377466635171402</c:v>
                </c:pt>
                <c:pt idx="2">
                  <c:v>69.120242354659666</c:v>
                </c:pt>
                <c:pt idx="3">
                  <c:v>76.966088116179577</c:v>
                </c:pt>
                <c:pt idx="4">
                  <c:v>70.043901909427717</c:v>
                </c:pt>
                <c:pt idx="5">
                  <c:v>47.256219089097215</c:v>
                </c:pt>
                <c:pt idx="6">
                  <c:v>54.092371108265937</c:v>
                </c:pt>
                <c:pt idx="7">
                  <c:v>53.20364129801186</c:v>
                </c:pt>
              </c:numCache>
            </c:numRef>
          </c:val>
        </c:ser>
        <c:dLbls>
          <c:showVal val="1"/>
        </c:dLbls>
        <c:gapWidth val="30"/>
        <c:overlap val="-10"/>
        <c:axId val="484271616"/>
        <c:axId val="484273536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62485968414146E-2"/>
                  <c:y val="-0.3603011954411005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178249102998987E-2"/>
                  <c:y val="-0.4186760838037807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137013588698004E-2"/>
                  <c:y val="-0.395779330913500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6785736153120842E-2"/>
                  <c:y val="-0.4288606848181439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62063898307E-2"/>
                  <c:y val="-0.4479398920088163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735765338819426E-2"/>
                  <c:y val="-0.1055354084901717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6267700207774E-2"/>
                  <c:y val="-0.1415490753562152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7398635823710216E-2"/>
                  <c:y val="-0.29860529140413128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0.10663672820066972</c:v>
                </c:pt>
                <c:pt idx="1">
                  <c:v>7.3691765502585049E-2</c:v>
                </c:pt>
                <c:pt idx="2">
                  <c:v>8.6539006095555981E-2</c:v>
                </c:pt>
                <c:pt idx="3">
                  <c:v>7.9528163687743181E-2</c:v>
                </c:pt>
                <c:pt idx="4">
                  <c:v>6.7522764605856267E-3</c:v>
                </c:pt>
                <c:pt idx="5">
                  <c:v>0.41124666291979128</c:v>
                </c:pt>
                <c:pt idx="6">
                  <c:v>0.40374436134475356</c:v>
                </c:pt>
                <c:pt idx="7">
                  <c:v>0.12231083782283503</c:v>
                </c:pt>
              </c:numCache>
            </c:numRef>
          </c:val>
        </c:ser>
        <c:dLbls>
          <c:showVal val="1"/>
        </c:dLbls>
        <c:marker val="1"/>
        <c:axId val="484283520"/>
        <c:axId val="484285056"/>
      </c:lineChart>
      <c:catAx>
        <c:axId val="4842716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83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84273536"/>
        <c:crosses val="autoZero"/>
        <c:auto val="1"/>
        <c:lblAlgn val="ctr"/>
        <c:lblOffset val="100"/>
        <c:tickLblSkip val="1"/>
        <c:tickMarkSkip val="1"/>
      </c:catAx>
      <c:valAx>
        <c:axId val="48427353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84271616"/>
        <c:crosses val="autoZero"/>
        <c:crossBetween val="between"/>
      </c:valAx>
      <c:catAx>
        <c:axId val="484283520"/>
        <c:scaling>
          <c:orientation val="minMax"/>
        </c:scaling>
        <c:delete val="1"/>
        <c:axPos val="b"/>
        <c:tickLblPos val="none"/>
        <c:crossAx val="484285056"/>
        <c:crosses val="autoZero"/>
        <c:auto val="1"/>
        <c:lblAlgn val="ctr"/>
        <c:lblOffset val="100"/>
      </c:catAx>
      <c:valAx>
        <c:axId val="4842850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84283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087"/>
          <c:y val="0.17554897113952322"/>
          <c:w val="0.67274790495667214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enero 2012</c:v>
            </c:pt>
          </c:strCache>
        </c:strRef>
      </c:tx>
      <c:layout>
        <c:manualLayout>
          <c:xMode val="edge"/>
          <c:yMode val="edge"/>
          <c:x val="0.39914716588663607"/>
          <c:y val="0.13041268049962845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8.9916721728398148</c:v>
                </c:pt>
                <c:pt idx="1">
                  <c:v>8.2925693344276681</c:v>
                </c:pt>
                <c:pt idx="2">
                  <c:v>10.308137445187262</c:v>
                </c:pt>
                <c:pt idx="3">
                  <c:v>9.4989769294149955</c:v>
                </c:pt>
                <c:pt idx="4">
                  <c:v>8.8090111527040236</c:v>
                </c:pt>
                <c:pt idx="5">
                  <c:v>11.186998603781621</c:v>
                </c:pt>
                <c:pt idx="6">
                  <c:v>9.651594491514123</c:v>
                </c:pt>
                <c:pt idx="7">
                  <c:v>9.4494165565830031</c:v>
                </c:pt>
                <c:pt idx="8">
                  <c:v>9.8416613484657702</c:v>
                </c:pt>
                <c:pt idx="9">
                  <c:v>9.6832405081082982</c:v>
                </c:pt>
                <c:pt idx="10">
                  <c:v>9.0338684997830399</c:v>
                </c:pt>
                <c:pt idx="11">
                  <c:v>11.848819497334349</c:v>
                </c:pt>
                <c:pt idx="12">
                  <c:v>2.1967892976588628</c:v>
                </c:pt>
                <c:pt idx="13">
                  <c:v>2.1967892976588628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600092672"/>
        <c:axId val="600094592"/>
      </c:barChart>
      <c:catAx>
        <c:axId val="6000926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625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0094592"/>
        <c:crosses val="autoZero"/>
        <c:auto val="1"/>
        <c:lblAlgn val="ctr"/>
        <c:lblOffset val="100"/>
        <c:tickLblSkip val="1"/>
        <c:tickMarkSkip val="1"/>
      </c:catAx>
      <c:valAx>
        <c:axId val="600094592"/>
        <c:scaling>
          <c:orientation val="minMax"/>
        </c:scaling>
        <c:delete val="1"/>
        <c:axPos val="l"/>
        <c:numFmt formatCode="#,##0.00_)" sourceLinked="1"/>
        <c:tickLblPos val="none"/>
        <c:crossAx val="600092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52"/>
          <c:y val="3.949776548201779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908E-2"/>
          <c:y val="0.41548774698381008"/>
          <c:w val="0.90468819022231306"/>
          <c:h val="0.38465074402082289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9.4989769294149955</c:v>
                </c:pt>
                <c:pt idx="1">
                  <c:v>8.8090111527040236</c:v>
                </c:pt>
                <c:pt idx="2">
                  <c:v>9.4231892195395837</c:v>
                </c:pt>
                <c:pt idx="3">
                  <c:v>8.4650753333718178</c:v>
                </c:pt>
                <c:pt idx="4">
                  <c:v>9.729255538736755</c:v>
                </c:pt>
                <c:pt idx="5">
                  <c:v>8.5334859759587864</c:v>
                </c:pt>
                <c:pt idx="6">
                  <c:v>11.186998603781621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9.39</c:v>
                </c:pt>
                <c:pt idx="1">
                  <c:v>8.76</c:v>
                </c:pt>
                <c:pt idx="2">
                  <c:v>7.95</c:v>
                </c:pt>
                <c:pt idx="3">
                  <c:v>8.69</c:v>
                </c:pt>
                <c:pt idx="4">
                  <c:v>9.7899999999999991</c:v>
                </c:pt>
                <c:pt idx="5">
                  <c:v>8.7309322033898304</c:v>
                </c:pt>
                <c:pt idx="6">
                  <c:v>10.71</c:v>
                </c:pt>
              </c:numCache>
            </c:numRef>
          </c:val>
        </c:ser>
        <c:dLbls>
          <c:showVal val="1"/>
        </c:dLbls>
        <c:gapWidth val="30"/>
        <c:overlap val="-10"/>
        <c:axId val="600728704"/>
        <c:axId val="600730624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0908003897454E-2"/>
                  <c:y val="-0.3643338189794884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0675701860688E-2"/>
                  <c:y val="-0.3479352399037438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-0.1443128652577471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19E-2"/>
                  <c:y val="-0.3871380162718746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06E-2"/>
                  <c:y val="-0.3929494000360143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0.3842775058523090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3954032772930413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45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0.10897692941499493</c:v>
                </c:pt>
                <c:pt idx="1">
                  <c:v>4.9011152704023786E-2</c:v>
                </c:pt>
                <c:pt idx="2">
                  <c:v>1.4731892195395835</c:v>
                </c:pt>
                <c:pt idx="3">
                  <c:v>-0.22492466662818167</c:v>
                </c:pt>
                <c:pt idx="4">
                  <c:v>-6.0744461263244176E-2</c:v>
                </c:pt>
                <c:pt idx="5">
                  <c:v>-0.19744622743104401</c:v>
                </c:pt>
                <c:pt idx="6">
                  <c:v>0.47699860378162029</c:v>
                </c:pt>
              </c:numCache>
            </c:numRef>
          </c:val>
        </c:ser>
        <c:dLbls>
          <c:showVal val="1"/>
        </c:dLbls>
        <c:marker val="1"/>
        <c:axId val="600736512"/>
        <c:axId val="600738048"/>
      </c:lineChart>
      <c:catAx>
        <c:axId val="600728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4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00730624"/>
        <c:crosses val="autoZero"/>
        <c:auto val="1"/>
        <c:lblAlgn val="ctr"/>
        <c:lblOffset val="100"/>
        <c:tickLblSkip val="1"/>
        <c:tickMarkSkip val="1"/>
      </c:catAx>
      <c:valAx>
        <c:axId val="60073062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600728704"/>
        <c:crosses val="autoZero"/>
        <c:crossBetween val="between"/>
      </c:valAx>
      <c:catAx>
        <c:axId val="600736512"/>
        <c:scaling>
          <c:orientation val="minMax"/>
        </c:scaling>
        <c:delete val="1"/>
        <c:axPos val="b"/>
        <c:tickLblPos val="none"/>
        <c:crossAx val="600738048"/>
        <c:crosses val="autoZero"/>
        <c:auto val="1"/>
        <c:lblAlgn val="ctr"/>
        <c:lblOffset val="100"/>
      </c:catAx>
      <c:valAx>
        <c:axId val="60073804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600736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458"/>
          <c:w val="0.70723999280089989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278"/>
          <c:y val="3.949776548201790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9123047398911E-2"/>
          <c:y val="0.49007677574606728"/>
          <c:w val="0.9418941497647535"/>
          <c:h val="0.33475469412477304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9.651594491514123</c:v>
                </c:pt>
                <c:pt idx="1">
                  <c:v>9.4494165565830031</c:v>
                </c:pt>
                <c:pt idx="2">
                  <c:v>7.8426114045780846</c:v>
                </c:pt>
                <c:pt idx="3">
                  <c:v>9.9032792207792202</c:v>
                </c:pt>
                <c:pt idx="4">
                  <c:v>9.1824942415268183</c:v>
                </c:pt>
                <c:pt idx="5">
                  <c:v>11.172291296625222</c:v>
                </c:pt>
                <c:pt idx="6">
                  <c:v>9.8416613484657702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9.4700000000000006</c:v>
                </c:pt>
                <c:pt idx="1">
                  <c:v>9.1999999999999993</c:v>
                </c:pt>
                <c:pt idx="2">
                  <c:v>10.23</c:v>
                </c:pt>
                <c:pt idx="3">
                  <c:v>9.36</c:v>
                </c:pt>
                <c:pt idx="4">
                  <c:v>8.8800000000000008</c:v>
                </c:pt>
                <c:pt idx="5">
                  <c:v>5.4224089635854344</c:v>
                </c:pt>
                <c:pt idx="6">
                  <c:v>9.7200000000000006</c:v>
                </c:pt>
              </c:numCache>
            </c:numRef>
          </c:val>
        </c:ser>
        <c:dLbls>
          <c:showVal val="1"/>
        </c:dLbls>
        <c:gapWidth val="30"/>
        <c:overlap val="-10"/>
        <c:axId val="600666880"/>
        <c:axId val="600668800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108039617125E-2"/>
                  <c:y val="-0.3310701131173575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121466216975684E-2"/>
                  <c:y val="-0.2980395174095961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899E-2"/>
                  <c:y val="-0.4194506196080999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39862265468902E-2"/>
                  <c:y val="-0.3002740353921458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6E-2"/>
                  <c:y val="-0.2975523433791151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272754228645E-2"/>
                  <c:y val="-0.222115343690146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3288752107649747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0.18159449151412232</c:v>
                </c:pt>
                <c:pt idx="1">
                  <c:v>0.24941655658300377</c:v>
                </c:pt>
                <c:pt idx="2">
                  <c:v>-2.3873885954219158</c:v>
                </c:pt>
                <c:pt idx="3">
                  <c:v>0.54327922077922075</c:v>
                </c:pt>
                <c:pt idx="4">
                  <c:v>0.30249424152681748</c:v>
                </c:pt>
                <c:pt idx="5">
                  <c:v>5.7498823330397872</c:v>
                </c:pt>
                <c:pt idx="6">
                  <c:v>0.12166134846576959</c:v>
                </c:pt>
              </c:numCache>
            </c:numRef>
          </c:val>
        </c:ser>
        <c:dLbls>
          <c:showVal val="1"/>
        </c:dLbls>
        <c:marker val="1"/>
        <c:axId val="600674688"/>
        <c:axId val="600676224"/>
      </c:lineChart>
      <c:catAx>
        <c:axId val="6006668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4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600668800"/>
        <c:crosses val="autoZero"/>
        <c:auto val="1"/>
        <c:lblAlgn val="ctr"/>
        <c:lblOffset val="100"/>
        <c:tickLblSkip val="1"/>
        <c:tickMarkSkip val="1"/>
      </c:catAx>
      <c:valAx>
        <c:axId val="60066880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600666880"/>
        <c:crosses val="autoZero"/>
        <c:crossBetween val="between"/>
      </c:valAx>
      <c:catAx>
        <c:axId val="600674688"/>
        <c:scaling>
          <c:orientation val="minMax"/>
        </c:scaling>
        <c:delete val="1"/>
        <c:axPos val="b"/>
        <c:tickLblPos val="none"/>
        <c:crossAx val="600676224"/>
        <c:crosses val="autoZero"/>
        <c:auto val="1"/>
        <c:lblAlgn val="ctr"/>
        <c:lblOffset val="100"/>
      </c:catAx>
      <c:valAx>
        <c:axId val="60067622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6006746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599"/>
          <c:w val="0.7444594847125979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8.107780706205911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902846759539676"/>
          <c:w val="0.90468819022231306"/>
          <c:h val="0.45117881054888931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9.6832405081082982</c:v>
                </c:pt>
                <c:pt idx="1">
                  <c:v>9.0338684997830399</c:v>
                </c:pt>
                <c:pt idx="2">
                  <c:v>9.220375602459697</c:v>
                </c:pt>
                <c:pt idx="3">
                  <c:v>9.428845538855132</c:v>
                </c:pt>
                <c:pt idx="4">
                  <c:v>2.6023759608665271</c:v>
                </c:pt>
                <c:pt idx="5">
                  <c:v>11.848819497334349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9.33</c:v>
                </c:pt>
                <c:pt idx="1">
                  <c:v>8.77</c:v>
                </c:pt>
                <c:pt idx="2">
                  <c:v>9.0894289111809012</c:v>
                </c:pt>
                <c:pt idx="3">
                  <c:v>8.94</c:v>
                </c:pt>
                <c:pt idx="4">
                  <c:v>1.4849044978434998</c:v>
                </c:pt>
                <c:pt idx="5">
                  <c:v>10.92</c:v>
                </c:pt>
              </c:numCache>
            </c:numRef>
          </c:val>
        </c:ser>
        <c:dLbls>
          <c:showVal val="1"/>
        </c:dLbls>
        <c:gapWidth val="30"/>
        <c:overlap val="-10"/>
        <c:axId val="602230784"/>
        <c:axId val="602232704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5107883510703E-2"/>
                  <c:y val="-0.3274660729778843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937979623697807E-2"/>
                  <c:y val="-0.348594299932882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177045637791E-2"/>
                  <c:y val="-0.4027285674529770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48293827993917E-2"/>
                  <c:y val="-0.2640070718810876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68E-2"/>
                  <c:y val="0.1764604580352613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80049566679247E-2"/>
                  <c:y val="-0.2137993353741385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0.3532405081082981</c:v>
                </c:pt>
                <c:pt idx="1">
                  <c:v>0.26386849978304028</c:v>
                </c:pt>
                <c:pt idx="2">
                  <c:v>0.13094669127879577</c:v>
                </c:pt>
                <c:pt idx="3">
                  <c:v>0.48884553885513249</c:v>
                </c:pt>
                <c:pt idx="4">
                  <c:v>1.1174714630230274</c:v>
                </c:pt>
                <c:pt idx="5">
                  <c:v>0.92881949733434865</c:v>
                </c:pt>
              </c:numCache>
            </c:numRef>
          </c:val>
        </c:ser>
        <c:dLbls>
          <c:showVal val="1"/>
        </c:dLbls>
        <c:marker val="1"/>
        <c:axId val="602234240"/>
        <c:axId val="602252416"/>
      </c:lineChart>
      <c:catAx>
        <c:axId val="6022307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66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602232704"/>
        <c:crosses val="autoZero"/>
        <c:auto val="1"/>
        <c:lblAlgn val="ctr"/>
        <c:lblOffset val="100"/>
        <c:tickLblSkip val="1"/>
        <c:tickMarkSkip val="1"/>
      </c:catAx>
      <c:valAx>
        <c:axId val="60223270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602230784"/>
        <c:crosses val="autoZero"/>
        <c:crossBetween val="between"/>
      </c:valAx>
      <c:catAx>
        <c:axId val="602234240"/>
        <c:scaling>
          <c:orientation val="minMax"/>
        </c:scaling>
        <c:delete val="1"/>
        <c:axPos val="b"/>
        <c:tickLblPos val="none"/>
        <c:crossAx val="602252416"/>
        <c:crosses val="autoZero"/>
        <c:auto val="1"/>
        <c:lblAlgn val="ctr"/>
        <c:lblOffset val="100"/>
      </c:catAx>
      <c:valAx>
        <c:axId val="60225241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602234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91771789963961"/>
          <c:y val="0.28781508340563472"/>
          <c:w val="0.7071406652665751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800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7801856368785549"/>
          <c:w val="0.90468819022231306"/>
          <c:h val="0.56344492281500169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2.1967892976588628</c:v>
                </c:pt>
                <c:pt idx="1">
                  <c:v>2.1967892976588628</c:v>
                </c:pt>
                <c:pt idx="2">
                  <c:v>1.8887445887445888</c:v>
                </c:pt>
                <c:pt idx="3">
                  <c:v>2.2907964195547397</c:v>
                </c:pt>
                <c:pt idx="4">
                  <c:v>2.0596612779060814</c:v>
                </c:pt>
                <c:pt idx="5">
                  <c:v>4.4182754182754183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2.2799999999999998</c:v>
                </c:pt>
                <c:pt idx="1">
                  <c:v>2.2799999999999998</c:v>
                </c:pt>
                <c:pt idx="2">
                  <c:v>1.55</c:v>
                </c:pt>
                <c:pt idx="3">
                  <c:v>2.95</c:v>
                </c:pt>
                <c:pt idx="4">
                  <c:v>2.15</c:v>
                </c:pt>
                <c:pt idx="5">
                  <c:v>3.94</c:v>
                </c:pt>
              </c:numCache>
            </c:numRef>
          </c:val>
        </c:ser>
        <c:dLbls>
          <c:showVal val="1"/>
        </c:dLbls>
        <c:gapWidth val="30"/>
        <c:overlap val="-10"/>
        <c:axId val="602295296"/>
        <c:axId val="602313856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1135868515396074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42E-2"/>
                  <c:y val="-0.126060864013619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8.853602239429021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6.0054917282739192E-2"/>
                  <c:y val="-0.4368775680586706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6E-2"/>
                  <c:y val="-0.1164555470067281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56E-2"/>
                  <c:y val="-0.1347979111758640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-8.3210702341137033E-2</c:v>
                </c:pt>
                <c:pt idx="1">
                  <c:v>-8.3210702341137033E-2</c:v>
                </c:pt>
                <c:pt idx="2">
                  <c:v>0.33874458874458879</c:v>
                </c:pt>
                <c:pt idx="3">
                  <c:v>-0.65920358044526051</c:v>
                </c:pt>
                <c:pt idx="4">
                  <c:v>-9.0338722093918467E-2</c:v>
                </c:pt>
                <c:pt idx="5">
                  <c:v>0.47827541827541831</c:v>
                </c:pt>
              </c:numCache>
            </c:numRef>
          </c:val>
        </c:ser>
        <c:dLbls>
          <c:showVal val="1"/>
        </c:dLbls>
        <c:marker val="1"/>
        <c:axId val="602315392"/>
        <c:axId val="602317184"/>
      </c:lineChart>
      <c:catAx>
        <c:axId val="6022952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4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602313856"/>
        <c:crosses val="autoZero"/>
        <c:auto val="1"/>
        <c:lblAlgn val="ctr"/>
        <c:lblOffset val="100"/>
        <c:tickLblSkip val="1"/>
        <c:tickMarkSkip val="1"/>
      </c:catAx>
      <c:valAx>
        <c:axId val="602313856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602295296"/>
        <c:crosses val="autoZero"/>
        <c:crossBetween val="between"/>
      </c:valAx>
      <c:catAx>
        <c:axId val="602315392"/>
        <c:scaling>
          <c:orientation val="minMax"/>
        </c:scaling>
        <c:delete val="1"/>
        <c:axPos val="b"/>
        <c:tickLblPos val="none"/>
        <c:crossAx val="602317184"/>
        <c:crosses val="autoZero"/>
        <c:auto val="1"/>
        <c:lblAlgn val="ctr"/>
        <c:lblOffset val="100"/>
      </c:catAx>
      <c:valAx>
        <c:axId val="60231718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602315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634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789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1107469674398817"/>
          <c:w val="0.90468819022231306"/>
          <c:h val="0.43038878975886885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8.9916721728398148</c:v>
                </c:pt>
                <c:pt idx="1">
                  <c:v>8.2925693344276681</c:v>
                </c:pt>
                <c:pt idx="2">
                  <c:v>8.1175095231840277</c:v>
                </c:pt>
                <c:pt idx="3">
                  <c:v>8.5901805778242757</c:v>
                </c:pt>
                <c:pt idx="4">
                  <c:v>8.5501379181616439</c:v>
                </c:pt>
                <c:pt idx="5">
                  <c:v>3.8543365455893253</c:v>
                </c:pt>
                <c:pt idx="6">
                  <c:v>6.518241626794258</c:v>
                </c:pt>
                <c:pt idx="7">
                  <c:v>10.308137445187262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8.859663865546219</c:v>
                </c:pt>
                <c:pt idx="1">
                  <c:v>8.1381946059056034</c:v>
                </c:pt>
                <c:pt idx="2">
                  <c:v>8.3970654237873301</c:v>
                </c:pt>
                <c:pt idx="3">
                  <c:v>8.4318989791735266</c:v>
                </c:pt>
                <c:pt idx="4">
                  <c:v>8.2804772886794353</c:v>
                </c:pt>
                <c:pt idx="5">
                  <c:v>3.2329057670942327</c:v>
                </c:pt>
                <c:pt idx="6">
                  <c:v>5.2111913357400725</c:v>
                </c:pt>
                <c:pt idx="7">
                  <c:v>10.060530462184873</c:v>
                </c:pt>
              </c:numCache>
            </c:numRef>
          </c:val>
        </c:ser>
        <c:dLbls>
          <c:showVal val="1"/>
        </c:dLbls>
        <c:gapWidth val="30"/>
        <c:overlap val="-10"/>
        <c:axId val="602373120"/>
        <c:axId val="602375296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2892543443640232E-2"/>
                  <c:y val="-0.3560178106634799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7749795439238364E-2"/>
                  <c:y val="-0.306986429191153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16E-2"/>
                  <c:y val="-0.4045240394846695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48293827993917E-2"/>
                  <c:y val="-0.3164522729877062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867107267028598E-2"/>
                  <c:y val="-0.2904935583675741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8406049105897E-2"/>
                  <c:y val="-5.57951773699805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14651099222E-2"/>
                  <c:y val="-2.118290307266685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3872920600444634E-2"/>
                  <c:y val="-0.3858326648877831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0.13200830729359581</c:v>
                </c:pt>
                <c:pt idx="1">
                  <c:v>0.15437472852206469</c:v>
                </c:pt>
                <c:pt idx="2">
                  <c:v>-0.27955590060330238</c:v>
                </c:pt>
                <c:pt idx="3">
                  <c:v>0.15828159865074909</c:v>
                </c:pt>
                <c:pt idx="4">
                  <c:v>0.26966062948220859</c:v>
                </c:pt>
                <c:pt idx="5">
                  <c:v>0.62143077849509254</c:v>
                </c:pt>
                <c:pt idx="6">
                  <c:v>1.3070502910541855</c:v>
                </c:pt>
                <c:pt idx="7">
                  <c:v>0.24760698300238815</c:v>
                </c:pt>
              </c:numCache>
            </c:numRef>
          </c:val>
        </c:ser>
        <c:dLbls>
          <c:showVal val="1"/>
        </c:dLbls>
        <c:marker val="1"/>
        <c:axId val="602376832"/>
        <c:axId val="602386816"/>
      </c:lineChart>
      <c:catAx>
        <c:axId val="6023731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4928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602375296"/>
        <c:crosses val="autoZero"/>
        <c:auto val="1"/>
        <c:lblAlgn val="ctr"/>
        <c:lblOffset val="100"/>
        <c:tickLblSkip val="1"/>
        <c:tickMarkSkip val="1"/>
      </c:catAx>
      <c:valAx>
        <c:axId val="602375296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602373120"/>
        <c:crosses val="autoZero"/>
        <c:crossBetween val="between"/>
      </c:valAx>
      <c:catAx>
        <c:axId val="602376832"/>
        <c:scaling>
          <c:orientation val="minMax"/>
        </c:scaling>
        <c:delete val="1"/>
        <c:axPos val="b"/>
        <c:tickLblPos val="none"/>
        <c:crossAx val="602386816"/>
        <c:crosses val="autoZero"/>
        <c:auto val="1"/>
        <c:lblAlgn val="ctr"/>
        <c:lblOffset val="100"/>
      </c:catAx>
      <c:valAx>
        <c:axId val="60238681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602376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44"/>
          <c:y val="0.25455105014160129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9288211894511416"/>
          <c:y val="0.14338890456282677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166411</c:v>
                </c:pt>
                <c:pt idx="1">
                  <c:v>88943</c:v>
                </c:pt>
                <c:pt idx="2">
                  <c:v>77468</c:v>
                </c:pt>
                <c:pt idx="3">
                  <c:v>2501</c:v>
                </c:pt>
                <c:pt idx="4">
                  <c:v>2501</c:v>
                </c:pt>
                <c:pt idx="5">
                  <c:v>0</c:v>
                </c:pt>
                <c:pt idx="6">
                  <c:v>1088</c:v>
                </c:pt>
                <c:pt idx="7">
                  <c:v>377</c:v>
                </c:pt>
                <c:pt idx="8">
                  <c:v>711</c:v>
                </c:pt>
                <c:pt idx="9">
                  <c:v>27906</c:v>
                </c:pt>
                <c:pt idx="10">
                  <c:v>18803</c:v>
                </c:pt>
                <c:pt idx="11">
                  <c:v>9103</c:v>
                </c:pt>
                <c:pt idx="12">
                  <c:v>24280</c:v>
                </c:pt>
                <c:pt idx="13">
                  <c:v>16360</c:v>
                </c:pt>
                <c:pt idx="14">
                  <c:v>7920</c:v>
                </c:pt>
                <c:pt idx="15">
                  <c:v>134916</c:v>
                </c:pt>
                <c:pt idx="16">
                  <c:v>67262</c:v>
                </c:pt>
                <c:pt idx="17">
                  <c:v>67654</c:v>
                </c:pt>
                <c:pt idx="18">
                  <c:v>60341</c:v>
                </c:pt>
                <c:pt idx="19">
                  <c:v>33745</c:v>
                </c:pt>
                <c:pt idx="20">
                  <c:v>26596</c:v>
                </c:pt>
                <c:pt idx="21">
                  <c:v>48695</c:v>
                </c:pt>
                <c:pt idx="22">
                  <c:v>20296</c:v>
                </c:pt>
                <c:pt idx="23">
                  <c:v>28399</c:v>
                </c:pt>
              </c:numCache>
            </c:numRef>
          </c:val>
        </c:ser>
        <c:dLbls>
          <c:showVal val="1"/>
        </c:dLbls>
        <c:gapWidth val="30"/>
        <c:axId val="603338624"/>
        <c:axId val="603341568"/>
      </c:barChart>
      <c:catAx>
        <c:axId val="6033386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3341568"/>
        <c:crosses val="autoZero"/>
        <c:auto val="1"/>
        <c:lblAlgn val="ctr"/>
        <c:lblOffset val="100"/>
        <c:tickLblSkip val="1"/>
        <c:tickMarkSkip val="1"/>
      </c:catAx>
      <c:valAx>
        <c:axId val="603341568"/>
        <c:scaling>
          <c:orientation val="minMax"/>
        </c:scaling>
        <c:delete val="1"/>
        <c:axPos val="l"/>
        <c:numFmt formatCode="#,##0_)" sourceLinked="1"/>
        <c:tickLblPos val="none"/>
        <c:crossAx val="603338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38872411478710861"/>
          <c:y val="0.14664623355305445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7006035535880796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166411</c:v>
                </c:pt>
                <c:pt idx="1">
                  <c:v>88943</c:v>
                </c:pt>
                <c:pt idx="2">
                  <c:v>77468</c:v>
                </c:pt>
                <c:pt idx="3">
                  <c:v>2501</c:v>
                </c:pt>
                <c:pt idx="4">
                  <c:v>2501</c:v>
                </c:pt>
                <c:pt idx="5">
                  <c:v>0</c:v>
                </c:pt>
                <c:pt idx="6">
                  <c:v>1088</c:v>
                </c:pt>
                <c:pt idx="7">
                  <c:v>377</c:v>
                </c:pt>
                <c:pt idx="8">
                  <c:v>711</c:v>
                </c:pt>
                <c:pt idx="9">
                  <c:v>27906</c:v>
                </c:pt>
                <c:pt idx="10">
                  <c:v>18803</c:v>
                </c:pt>
                <c:pt idx="11">
                  <c:v>9103</c:v>
                </c:pt>
                <c:pt idx="12">
                  <c:v>24280</c:v>
                </c:pt>
                <c:pt idx="13">
                  <c:v>16360</c:v>
                </c:pt>
                <c:pt idx="14">
                  <c:v>7920</c:v>
                </c:pt>
                <c:pt idx="15">
                  <c:v>134916</c:v>
                </c:pt>
                <c:pt idx="16">
                  <c:v>67262</c:v>
                </c:pt>
                <c:pt idx="17">
                  <c:v>67654</c:v>
                </c:pt>
                <c:pt idx="18">
                  <c:v>60341</c:v>
                </c:pt>
                <c:pt idx="19">
                  <c:v>33745</c:v>
                </c:pt>
                <c:pt idx="20">
                  <c:v>26596</c:v>
                </c:pt>
                <c:pt idx="21">
                  <c:v>48695</c:v>
                </c:pt>
                <c:pt idx="22">
                  <c:v>20296</c:v>
                </c:pt>
                <c:pt idx="23">
                  <c:v>28399</c:v>
                </c:pt>
              </c:numCache>
            </c:numRef>
          </c:val>
        </c:ser>
        <c:dLbls>
          <c:showVal val="1"/>
        </c:dLbls>
        <c:gapWidth val="30"/>
        <c:axId val="603395200"/>
        <c:axId val="603402240"/>
      </c:barChart>
      <c:catAx>
        <c:axId val="603395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3402240"/>
        <c:crosses val="autoZero"/>
        <c:auto val="1"/>
        <c:lblAlgn val="ctr"/>
        <c:lblOffset val="100"/>
        <c:tickLblSkip val="1"/>
        <c:tickMarkSkip val="1"/>
      </c:catAx>
      <c:valAx>
        <c:axId val="603402240"/>
        <c:scaling>
          <c:orientation val="minMax"/>
        </c:scaling>
        <c:delete val="1"/>
        <c:axPos val="l"/>
        <c:numFmt formatCode="#,##0_)" sourceLinked="1"/>
        <c:tickLblPos val="none"/>
        <c:crossAx val="603395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459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5613652632264003E-3"/>
          <c:y val="0.30534101604646358"/>
          <c:w val="0.97124145897052461"/>
          <c:h val="0.54241209644712751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60341</c:v>
                </c:pt>
                <c:pt idx="1">
                  <c:v>33745</c:v>
                </c:pt>
                <c:pt idx="2">
                  <c:v>5553</c:v>
                </c:pt>
                <c:pt idx="3">
                  <c:v>21329</c:v>
                </c:pt>
                <c:pt idx="4">
                  <c:v>6374</c:v>
                </c:pt>
                <c:pt idx="5">
                  <c:v>489</c:v>
                </c:pt>
                <c:pt idx="6">
                  <c:v>26596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62811</c:v>
                </c:pt>
                <c:pt idx="1">
                  <c:v>32955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570</c:v>
                </c:pt>
                <c:pt idx="6">
                  <c:v>29856</c:v>
                </c:pt>
              </c:numCache>
            </c:numRef>
          </c:val>
        </c:ser>
        <c:dLbls>
          <c:showVal val="1"/>
        </c:dLbls>
        <c:gapWidth val="30"/>
        <c:overlap val="-10"/>
        <c:axId val="604492928"/>
        <c:axId val="604494848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0879366823309E-2"/>
                  <c:y val="-0.485751627985277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68855927892733E-2"/>
                  <c:y val="-0.18297192442781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633461514985024E-2"/>
                  <c:y val="0.2758972475379352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0207328735071E-2"/>
                  <c:y val="-0.1405465133184882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819040061864E-2"/>
                  <c:y val="6.848327632515323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43652973610858E-2"/>
                  <c:y val="-6.883374272093539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73240554233082E-2"/>
                  <c:y val="-0.3159171430101849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-3.9324322172867812E-2</c:v>
                </c:pt>
                <c:pt idx="1">
                  <c:v>2.3972083143680777E-2</c:v>
                </c:pt>
                <c:pt idx="2">
                  <c:v>0.21563047285464099</c:v>
                </c:pt>
                <c:pt idx="3">
                  <c:v>-1.7051477026591086E-2</c:v>
                </c:pt>
                <c:pt idx="4">
                  <c:v>4.1843739784243217E-2</c:v>
                </c:pt>
                <c:pt idx="5">
                  <c:v>-0.14210526315789473</c:v>
                </c:pt>
                <c:pt idx="6">
                  <c:v>-0.10919078242229367</c:v>
                </c:pt>
              </c:numCache>
            </c:numRef>
          </c:val>
        </c:ser>
        <c:dLbls>
          <c:showVal val="1"/>
        </c:dLbls>
        <c:marker val="1"/>
        <c:axId val="604504832"/>
        <c:axId val="604506368"/>
      </c:lineChart>
      <c:catAx>
        <c:axId val="604492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04494848"/>
        <c:crosses val="autoZero"/>
        <c:auto val="1"/>
        <c:lblAlgn val="ctr"/>
        <c:lblOffset val="100"/>
        <c:tickLblSkip val="1"/>
        <c:tickMarkSkip val="1"/>
      </c:catAx>
      <c:valAx>
        <c:axId val="6044948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604492928"/>
        <c:crosses val="autoZero"/>
        <c:crossBetween val="between"/>
      </c:valAx>
      <c:catAx>
        <c:axId val="604504832"/>
        <c:scaling>
          <c:orientation val="minMax"/>
        </c:scaling>
        <c:delete val="1"/>
        <c:axPos val="b"/>
        <c:tickLblPos val="none"/>
        <c:crossAx val="604506368"/>
        <c:crosses val="autoZero"/>
        <c:auto val="1"/>
        <c:lblAlgn val="ctr"/>
        <c:lblOffset val="100"/>
      </c:catAx>
      <c:valAx>
        <c:axId val="6045063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04504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64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categ'!$I$5:$N$5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768"/>
          <c:y val="7.64947966242772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258E-3"/>
          <c:y val="0.39955316843510946"/>
          <c:w val="0.97258856752705758"/>
          <c:h val="0.44847737122491116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61844</c:v>
                </c:pt>
                <c:pt idx="1">
                  <c:v>33508</c:v>
                </c:pt>
                <c:pt idx="2">
                  <c:v>4568</c:v>
                </c:pt>
                <c:pt idx="3">
                  <c:v>21996</c:v>
                </c:pt>
                <c:pt idx="4">
                  <c:v>6374</c:v>
                </c:pt>
                <c:pt idx="5">
                  <c:v>570</c:v>
                </c:pt>
                <c:pt idx="6">
                  <c:v>28336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62780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29925</c:v>
                </c:pt>
              </c:numCache>
            </c:numRef>
          </c:val>
        </c:ser>
        <c:dLbls>
          <c:showVal val="1"/>
        </c:dLbls>
        <c:gapWidth val="30"/>
        <c:overlap val="-10"/>
        <c:axId val="604558848"/>
        <c:axId val="604560768"/>
      </c:barChart>
      <c:lineChart>
        <c:grouping val="standard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74126444815308E-2"/>
                  <c:y val="-0.4815661581218034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0.2591905479043443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39E-2"/>
                  <c:y val="-7.810813793036558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-0.1979050716255247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674721137025656E-2"/>
                  <c:y val="-3.02656340562576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543391927214864E-2"/>
                  <c:y val="0.2398994308274712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327906854078908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-1.4909206753743231E-2</c:v>
                </c:pt>
                <c:pt idx="1">
                  <c:v>1.9875209252777356E-2</c:v>
                </c:pt>
                <c:pt idx="2">
                  <c:v>0</c:v>
                </c:pt>
                <c:pt idx="3">
                  <c:v>1.3687266694317711E-2</c:v>
                </c:pt>
                <c:pt idx="4">
                  <c:v>4.1843739784243217E-2</c:v>
                </c:pt>
                <c:pt idx="5">
                  <c:v>0.21276595744680851</c:v>
                </c:pt>
                <c:pt idx="6">
                  <c:v>-5.3099415204678362E-2</c:v>
                </c:pt>
              </c:numCache>
            </c:numRef>
          </c:val>
        </c:ser>
        <c:dLbls>
          <c:showVal val="1"/>
        </c:dLbls>
        <c:marker val="1"/>
        <c:axId val="604570752"/>
        <c:axId val="604572288"/>
      </c:lineChart>
      <c:catAx>
        <c:axId val="6045588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04560768"/>
        <c:crosses val="autoZero"/>
        <c:auto val="1"/>
        <c:lblAlgn val="ctr"/>
        <c:lblOffset val="100"/>
        <c:tickLblSkip val="1"/>
        <c:tickMarkSkip val="1"/>
      </c:catAx>
      <c:valAx>
        <c:axId val="6045607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604558848"/>
        <c:crosses val="autoZero"/>
        <c:crossBetween val="between"/>
      </c:valAx>
      <c:catAx>
        <c:axId val="604570752"/>
        <c:scaling>
          <c:orientation val="minMax"/>
        </c:scaling>
        <c:delete val="1"/>
        <c:axPos val="b"/>
        <c:tickLblPos val="none"/>
        <c:crossAx val="604572288"/>
        <c:crosses val="autoZero"/>
        <c:auto val="1"/>
        <c:lblAlgn val="ctr"/>
        <c:lblOffset val="100"/>
      </c:catAx>
      <c:valAx>
        <c:axId val="6045722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04570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02"/>
          <c:y val="0.15489210167709275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502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613652632264003E-3"/>
          <c:y val="0.44139543781517104"/>
          <c:w val="0.97204220081993886"/>
          <c:h val="0.40247040548502877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48695</c:v>
                </c:pt>
                <c:pt idx="1">
                  <c:v>20296</c:v>
                </c:pt>
                <c:pt idx="2">
                  <c:v>2481</c:v>
                </c:pt>
                <c:pt idx="3">
                  <c:v>11084</c:v>
                </c:pt>
                <c:pt idx="4">
                  <c:v>6233</c:v>
                </c:pt>
                <c:pt idx="5">
                  <c:v>498</c:v>
                </c:pt>
                <c:pt idx="6">
                  <c:v>28399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52852</c:v>
                </c:pt>
                <c:pt idx="1">
                  <c:v>20496</c:v>
                </c:pt>
                <c:pt idx="2">
                  <c:v>2481</c:v>
                </c:pt>
                <c:pt idx="3">
                  <c:v>10816</c:v>
                </c:pt>
                <c:pt idx="4">
                  <c:v>6683</c:v>
                </c:pt>
                <c:pt idx="5">
                  <c:v>516</c:v>
                </c:pt>
                <c:pt idx="6">
                  <c:v>32356</c:v>
                </c:pt>
              </c:numCache>
            </c:numRef>
          </c:val>
        </c:ser>
        <c:dLbls>
          <c:showVal val="1"/>
        </c:dLbls>
        <c:gapWidth val="30"/>
        <c:overlap val="-10"/>
        <c:axId val="604640384"/>
        <c:axId val="604642304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5507945227797E-2"/>
                  <c:y val="-0.400231705730661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92353862742E-2"/>
                  <c:y val="-0.128550155720330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735803373439E-2"/>
                  <c:y val="0.1787152116189557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822376854056E-2"/>
                  <c:y val="-0.121109861267341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602718264868065E-2"/>
                  <c:y val="-1.4875691558963293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764491647853E-2"/>
                  <c:y val="-0.1062742667370660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34759608562E-2"/>
                  <c:y val="-0.3431277212797381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-3.9324322172867812E-2</c:v>
                </c:pt>
                <c:pt idx="1">
                  <c:v>2.3972083143680777E-2</c:v>
                </c:pt>
                <c:pt idx="2">
                  <c:v>0.21563047285464099</c:v>
                </c:pt>
                <c:pt idx="3">
                  <c:v>-1.7051477026591086E-2</c:v>
                </c:pt>
                <c:pt idx="4">
                  <c:v>4.1843739784243217E-2</c:v>
                </c:pt>
                <c:pt idx="5">
                  <c:v>-0.14210526315789473</c:v>
                </c:pt>
                <c:pt idx="6">
                  <c:v>-0.10919078242229367</c:v>
                </c:pt>
              </c:numCache>
            </c:numRef>
          </c:val>
        </c:ser>
        <c:dLbls>
          <c:showVal val="1"/>
        </c:dLbls>
        <c:marker val="1"/>
        <c:axId val="604652288"/>
        <c:axId val="604653824"/>
      </c:lineChart>
      <c:catAx>
        <c:axId val="6046403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04642304"/>
        <c:crosses val="autoZero"/>
        <c:auto val="1"/>
        <c:lblAlgn val="ctr"/>
        <c:lblOffset val="100"/>
        <c:tickLblSkip val="1"/>
        <c:tickMarkSkip val="1"/>
      </c:catAx>
      <c:valAx>
        <c:axId val="6046423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604640384"/>
        <c:crosses val="autoZero"/>
        <c:crossBetween val="between"/>
      </c:valAx>
      <c:catAx>
        <c:axId val="604652288"/>
        <c:scaling>
          <c:orientation val="minMax"/>
        </c:scaling>
        <c:delete val="1"/>
        <c:axPos val="b"/>
        <c:tickLblPos val="none"/>
        <c:crossAx val="604653824"/>
        <c:crosses val="autoZero"/>
        <c:auto val="1"/>
        <c:lblAlgn val="ctr"/>
        <c:lblOffset val="100"/>
      </c:catAx>
      <c:valAx>
        <c:axId val="6046538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04652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75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categ'!$I$18:$N$18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796"/>
          <c:y val="7.6494796624277349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258E-3"/>
          <c:y val="0.39569960271861482"/>
          <c:w val="0.97319780384045163"/>
          <c:h val="0.4638916340908878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categ'!$L$20:$L$26</c:f>
              <c:numCache>
                <c:formatCode>#,##0_)</c:formatCode>
                <c:ptCount val="7"/>
                <c:pt idx="0">
                  <c:v>51623</c:v>
                </c:pt>
                <c:pt idx="1">
                  <c:v>20764</c:v>
                </c:pt>
                <c:pt idx="2">
                  <c:v>2481</c:v>
                </c:pt>
                <c:pt idx="3">
                  <c:v>11084</c:v>
                </c:pt>
                <c:pt idx="4">
                  <c:v>6683</c:v>
                </c:pt>
                <c:pt idx="5">
                  <c:v>516</c:v>
                </c:pt>
                <c:pt idx="6">
                  <c:v>30859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categ'!$J$20:$J$26</c:f>
              <c:numCache>
                <c:formatCode>#,##0_)</c:formatCode>
                <c:ptCount val="7"/>
                <c:pt idx="0">
                  <c:v>53044</c:v>
                </c:pt>
                <c:pt idx="1">
                  <c:v>20332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516</c:v>
                </c:pt>
                <c:pt idx="6">
                  <c:v>32712</c:v>
                </c:pt>
              </c:numCache>
            </c:numRef>
          </c:val>
        </c:ser>
        <c:dLbls>
          <c:showVal val="1"/>
        </c:dLbls>
        <c:gapWidth val="30"/>
        <c:overlap val="-10"/>
        <c:axId val="604705536"/>
        <c:axId val="604707456"/>
      </c:barChart>
      <c:lineChart>
        <c:grouping val="standard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4386477443441337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2.784398459908814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11787187453326E-2"/>
                  <c:y val="4.106292872815042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0.1255458333093117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724728611125E-2"/>
                  <c:y val="-3.1684199379242166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438722866157887E-2"/>
                  <c:y val="0.1088893265029135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3897271827187908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categ'!$N$20:$N$26</c:f>
              <c:numCache>
                <c:formatCode>0.0%</c:formatCode>
                <c:ptCount val="7"/>
                <c:pt idx="0">
                  <c:v>-2.6789080763140034E-2</c:v>
                </c:pt>
                <c:pt idx="1">
                  <c:v>2.1247294904583908E-2</c:v>
                </c:pt>
                <c:pt idx="2">
                  <c:v>-8.0547724526782122E-4</c:v>
                </c:pt>
                <c:pt idx="3">
                  <c:v>4.0751173708920188E-2</c:v>
                </c:pt>
                <c:pt idx="4">
                  <c:v>0</c:v>
                </c:pt>
                <c:pt idx="5">
                  <c:v>0</c:v>
                </c:pt>
                <c:pt idx="6">
                  <c:v>-5.6645879188065539E-2</c:v>
                </c:pt>
              </c:numCache>
            </c:numRef>
          </c:val>
        </c:ser>
        <c:dLbls>
          <c:showVal val="1"/>
        </c:dLbls>
        <c:marker val="1"/>
        <c:axId val="604717440"/>
        <c:axId val="604718976"/>
      </c:lineChart>
      <c:catAx>
        <c:axId val="6047055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04707456"/>
        <c:crosses val="autoZero"/>
        <c:auto val="1"/>
        <c:lblAlgn val="ctr"/>
        <c:lblOffset val="100"/>
        <c:tickLblSkip val="1"/>
        <c:tickMarkSkip val="1"/>
      </c:catAx>
      <c:valAx>
        <c:axId val="6047074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604705536"/>
        <c:crosses val="autoZero"/>
        <c:crossBetween val="between"/>
      </c:valAx>
      <c:catAx>
        <c:axId val="604717440"/>
        <c:scaling>
          <c:orientation val="minMax"/>
        </c:scaling>
        <c:delete val="1"/>
        <c:axPos val="b"/>
        <c:tickLblPos val="none"/>
        <c:crossAx val="604718976"/>
        <c:crosses val="autoZero"/>
        <c:auto val="1"/>
        <c:lblAlgn val="ctr"/>
        <c:lblOffset val="100"/>
      </c:catAx>
      <c:valAx>
        <c:axId val="6047189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04717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13"/>
          <c:y val="0.15489210167709286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0641001507464902"/>
          <c:w val="0.9918765861911889"/>
          <c:h val="0.4452303666123367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24280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7920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25438</c:v>
                </c:pt>
                <c:pt idx="1">
                  <c:v>16374</c:v>
                </c:pt>
                <c:pt idx="2">
                  <c:v>13389</c:v>
                </c:pt>
                <c:pt idx="3">
                  <c:v>2612</c:v>
                </c:pt>
                <c:pt idx="4">
                  <c:v>373</c:v>
                </c:pt>
                <c:pt idx="5">
                  <c:v>9064</c:v>
                </c:pt>
              </c:numCache>
            </c:numRef>
          </c:val>
        </c:ser>
        <c:dLbls>
          <c:showVal val="1"/>
        </c:dLbls>
        <c:gapWidth val="30"/>
        <c:overlap val="-10"/>
        <c:axId val="604848128"/>
        <c:axId val="604850048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28637408716E-2"/>
                  <c:y val="-0.3419454170170477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319E-2"/>
                  <c:y val="-9.356473297980696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28962949402E-2"/>
                  <c:y val="-8.011619906734963E-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34649738550051E-2"/>
                  <c:y val="-6.289152205488880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1728214205781E-2"/>
                  <c:y val="0.1307471905817598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88437822823167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511E-2"/>
                  <c:y val="-9.045512594507930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-4.5522446733233746E-2</c:v>
                </c:pt>
                <c:pt idx="1">
                  <c:v>-8.5501404665933793E-4</c:v>
                </c:pt>
                <c:pt idx="2">
                  <c:v>1.4937635372320561E-2</c:v>
                </c:pt>
                <c:pt idx="3">
                  <c:v>-7.848392036753446E-2</c:v>
                </c:pt>
                <c:pt idx="4">
                  <c:v>-2.4128686327077747E-2</c:v>
                </c:pt>
                <c:pt idx="5">
                  <c:v>-0.12621359223300971</c:v>
                </c:pt>
              </c:numCache>
            </c:numRef>
          </c:val>
        </c:ser>
        <c:dLbls>
          <c:showVal val="1"/>
        </c:dLbls>
        <c:marker val="1"/>
        <c:axId val="604851584"/>
        <c:axId val="604861568"/>
      </c:lineChart>
      <c:catAx>
        <c:axId val="6048481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04850048"/>
        <c:crosses val="autoZero"/>
        <c:auto val="1"/>
        <c:lblAlgn val="ctr"/>
        <c:lblOffset val="100"/>
        <c:tickLblSkip val="1"/>
        <c:tickMarkSkip val="1"/>
      </c:catAx>
      <c:valAx>
        <c:axId val="6048500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604848128"/>
        <c:crosses val="autoZero"/>
        <c:crossBetween val="between"/>
      </c:valAx>
      <c:catAx>
        <c:axId val="604851584"/>
        <c:scaling>
          <c:orientation val="minMax"/>
        </c:scaling>
        <c:delete val="1"/>
        <c:axPos val="b"/>
        <c:tickLblPos val="none"/>
        <c:crossAx val="604861568"/>
        <c:crosses val="autoZero"/>
        <c:auto val="1"/>
        <c:lblAlgn val="ctr"/>
        <c:lblOffset val="100"/>
      </c:catAx>
      <c:valAx>
        <c:axId val="6048615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04851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categ'!$I$30:$N$30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801"/>
          <c:y val="7.649479662427739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111138655845949"/>
          <c:w val="0.99345967849452621"/>
          <c:h val="0.42150241120944948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categ'!$L$31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categ'!$L$32:$L$37</c:f>
              <c:numCache>
                <c:formatCode>#,##0_)</c:formatCode>
                <c:ptCount val="6"/>
                <c:pt idx="0">
                  <c:v>24602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8242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categ'!$J$31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categ'!$J$32:$J$37</c:f>
              <c:numCache>
                <c:formatCode>#,##0_)</c:formatCode>
                <c:ptCount val="6"/>
                <c:pt idx="0">
                  <c:v>25676</c:v>
                </c:pt>
                <c:pt idx="1">
                  <c:v>16158</c:v>
                </c:pt>
                <c:pt idx="2">
                  <c:v>12955</c:v>
                </c:pt>
                <c:pt idx="3">
                  <c:v>2830</c:v>
                </c:pt>
                <c:pt idx="4">
                  <c:v>373</c:v>
                </c:pt>
                <c:pt idx="5">
                  <c:v>9518</c:v>
                </c:pt>
              </c:numCache>
            </c:numRef>
          </c:val>
        </c:ser>
        <c:dLbls>
          <c:showVal val="1"/>
        </c:dLbls>
        <c:gapWidth val="30"/>
        <c:overlap val="-10"/>
        <c:axId val="604896256"/>
        <c:axId val="604906624"/>
      </c:barChart>
      <c:lineChart>
        <c:grouping val="standard"/>
        <c:ser>
          <c:idx val="1"/>
          <c:order val="2"/>
          <c:tx>
            <c:strRef>
              <c:f>'Oferta Alojat Estim tipol categ'!$N$31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339313646317597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6419565050520616E-2"/>
                  <c:y val="-0.12641262462016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550114534810907E-2"/>
                  <c:y val="-3.6048907125690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2992893589686715E-2"/>
                  <c:y val="-0.1440889238104248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041062850724983E-2"/>
                  <c:y val="9.329294318217669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418E-2"/>
                  <c:y val="-0.2149102225520371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073E-2"/>
                  <c:y val="-0.1662203711621005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categ'!$N$32:$N$37</c:f>
              <c:numCache>
                <c:formatCode>0.0%</c:formatCode>
                <c:ptCount val="6"/>
                <c:pt idx="0">
                  <c:v>-4.1828945318585449E-2</c:v>
                </c:pt>
                <c:pt idx="1">
                  <c:v>1.2501547221190741E-2</c:v>
                </c:pt>
                <c:pt idx="2">
                  <c:v>4.8938633732149746E-2</c:v>
                </c:pt>
                <c:pt idx="3">
                  <c:v>-0.14946996466431095</c:v>
                </c:pt>
                <c:pt idx="4">
                  <c:v>-2.4128686327077747E-2</c:v>
                </c:pt>
                <c:pt idx="5">
                  <c:v>-0.13406177768438748</c:v>
                </c:pt>
              </c:numCache>
            </c:numRef>
          </c:val>
        </c:ser>
        <c:dLbls>
          <c:showVal val="1"/>
        </c:dLbls>
        <c:marker val="1"/>
        <c:axId val="604908160"/>
        <c:axId val="604926336"/>
      </c:lineChart>
      <c:catAx>
        <c:axId val="6048962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04906624"/>
        <c:crosses val="autoZero"/>
        <c:auto val="1"/>
        <c:lblAlgn val="ctr"/>
        <c:lblOffset val="100"/>
        <c:tickLblSkip val="1"/>
        <c:tickMarkSkip val="1"/>
      </c:catAx>
      <c:valAx>
        <c:axId val="6049066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604896256"/>
        <c:crosses val="autoZero"/>
        <c:crossBetween val="between"/>
      </c:valAx>
      <c:catAx>
        <c:axId val="604908160"/>
        <c:scaling>
          <c:orientation val="minMax"/>
        </c:scaling>
        <c:delete val="1"/>
        <c:axPos val="b"/>
        <c:tickLblPos val="none"/>
        <c:crossAx val="604926336"/>
        <c:crosses val="autoZero"/>
        <c:auto val="1"/>
        <c:lblAlgn val="ctr"/>
        <c:lblOffset val="100"/>
      </c:catAx>
      <c:valAx>
        <c:axId val="6049263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049081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07"/>
          <c:y val="0.158745667393584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categ'!$I$41:$N$41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768"/>
          <c:y val="7.64947966242772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592280313344642E-5"/>
          <c:y val="0.40332935940690284"/>
          <c:w val="0.99996040771968653"/>
          <c:h val="0.43582311101698168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categ'!$L$42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categ'!$L$43:$L$48</c:f>
              <c:numCache>
                <c:formatCode>#,##0_)</c:formatCode>
                <c:ptCount val="6"/>
                <c:pt idx="0">
                  <c:v>1913</c:v>
                </c:pt>
                <c:pt idx="1">
                  <c:v>1913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categ'!$J$42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categ'!$J$43:$J$48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604973312"/>
        <c:axId val="604987776"/>
      </c:barChart>
      <c:lineChart>
        <c:grouping val="standard"/>
        <c:ser>
          <c:idx val="1"/>
          <c:order val="2"/>
          <c:tx>
            <c:strRef>
              <c:f>'Oferta Alojat Estim tipol categ'!$N$42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1168233978461181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493E-2"/>
                  <c:y val="-0.1201880409685849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16456248510386E-2"/>
                  <c:y val="0.2033662224819393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592E-2"/>
                  <c:y val="0.1949097127758447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886329755217E-2"/>
                  <c:y val="0.1895098658868110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334053805100937E-2"/>
                  <c:y val="-0.1614199535060871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163E-2"/>
                  <c:y val="0.2422575947863399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categ'!$N$43:$N$48</c:f>
              <c:numCache>
                <c:formatCode>0.0%</c:formatCode>
                <c:ptCount val="6"/>
                <c:pt idx="0">
                  <c:v>-1.7462763225475089E-2</c:v>
                </c:pt>
                <c:pt idx="1">
                  <c:v>-1.7462763225475089E-2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-0.17</c:v>
                </c:pt>
              </c:numCache>
            </c:numRef>
          </c:val>
        </c:ser>
        <c:dLbls>
          <c:showVal val="1"/>
        </c:dLbls>
        <c:marker val="1"/>
        <c:axId val="604989312"/>
        <c:axId val="604990848"/>
      </c:lineChart>
      <c:catAx>
        <c:axId val="6049733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04987776"/>
        <c:crosses val="autoZero"/>
        <c:auto val="1"/>
        <c:lblAlgn val="ctr"/>
        <c:lblOffset val="100"/>
        <c:tickLblSkip val="1"/>
        <c:tickMarkSkip val="1"/>
      </c:catAx>
      <c:valAx>
        <c:axId val="6049877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604973312"/>
        <c:crosses val="autoZero"/>
        <c:crossBetween val="between"/>
      </c:valAx>
      <c:catAx>
        <c:axId val="604989312"/>
        <c:scaling>
          <c:orientation val="minMax"/>
        </c:scaling>
        <c:delete val="1"/>
        <c:axPos val="b"/>
        <c:tickLblPos val="none"/>
        <c:crossAx val="604990848"/>
        <c:crosses val="autoZero"/>
        <c:auto val="1"/>
        <c:lblAlgn val="ctr"/>
        <c:lblOffset val="100"/>
      </c:catAx>
      <c:valAx>
        <c:axId val="6049908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04989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706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57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0345871022320757E-3"/>
          <c:y val="0.41191249053052048"/>
          <c:w val="0.98733275850849223"/>
          <c:h val="0.4336077378082843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2501</c:v>
                </c:pt>
                <c:pt idx="1">
                  <c:v>2501</c:v>
                </c:pt>
                <c:pt idx="2">
                  <c:v>1048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605050368"/>
        <c:axId val="605052288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691407760094E-2"/>
                  <c:y val="-0.3574720506875417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52487334432083E-2"/>
                  <c:y val="-0.354011768937046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03119086858331E-2"/>
                  <c:y val="8.542105706174481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866446926694E-2"/>
                  <c:y val="-5.891355417307530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56269710472E-2"/>
                  <c:y val="-0.2089333731242779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8019898675453E-2"/>
                  <c:y val="-0.1207012388757527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9062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0.28454031843862354</c:v>
                </c:pt>
                <c:pt idx="1">
                  <c:v>0.28454031843862354</c:v>
                </c:pt>
                <c:pt idx="2">
                  <c:v>1.1257606490872212</c:v>
                </c:pt>
                <c:pt idx="3">
                  <c:v>0.38275862068965516</c:v>
                </c:pt>
                <c:pt idx="4">
                  <c:v>-0.28041543026706234</c:v>
                </c:pt>
                <c:pt idx="5">
                  <c:v>-0.17</c:v>
                </c:pt>
              </c:numCache>
            </c:numRef>
          </c:val>
        </c:ser>
        <c:dLbls>
          <c:showVal val="1"/>
        </c:dLbls>
        <c:marker val="1"/>
        <c:axId val="605066368"/>
        <c:axId val="605067904"/>
      </c:lineChart>
      <c:catAx>
        <c:axId val="6050503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605052288"/>
        <c:crosses val="autoZero"/>
        <c:auto val="1"/>
        <c:lblAlgn val="ctr"/>
        <c:lblOffset val="100"/>
        <c:tickLblSkip val="1"/>
        <c:tickMarkSkip val="1"/>
      </c:catAx>
      <c:valAx>
        <c:axId val="6050522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605050368"/>
        <c:crosses val="autoZero"/>
        <c:crossBetween val="between"/>
      </c:valAx>
      <c:catAx>
        <c:axId val="605066368"/>
        <c:scaling>
          <c:orientation val="minMax"/>
        </c:scaling>
        <c:delete val="1"/>
        <c:axPos val="b"/>
        <c:tickLblPos val="none"/>
        <c:crossAx val="605067904"/>
        <c:crosses val="autoZero"/>
        <c:auto val="1"/>
        <c:lblAlgn val="ctr"/>
        <c:lblOffset val="100"/>
      </c:catAx>
      <c:valAx>
        <c:axId val="6050679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05066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19"/>
          <c:y val="0.14392690709579758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62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3573404047634602E-2"/>
          <c:y val="0.42357429811069697"/>
          <c:w val="0.95777965770808127"/>
          <c:h val="0.41805866103472034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166411</c:v>
                </c:pt>
                <c:pt idx="1">
                  <c:v>88943</c:v>
                </c:pt>
                <c:pt idx="2">
                  <c:v>13272</c:v>
                </c:pt>
                <c:pt idx="3">
                  <c:v>53874</c:v>
                </c:pt>
                <c:pt idx="4">
                  <c:v>18859</c:v>
                </c:pt>
                <c:pt idx="5">
                  <c:v>2012</c:v>
                </c:pt>
                <c:pt idx="6">
                  <c:v>926</c:v>
                </c:pt>
                <c:pt idx="7">
                  <c:v>77468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174438</c:v>
                </c:pt>
                <c:pt idx="1">
                  <c:v>86171</c:v>
                </c:pt>
                <c:pt idx="2">
                  <c:v>11351</c:v>
                </c:pt>
                <c:pt idx="3">
                  <c:v>52586</c:v>
                </c:pt>
                <c:pt idx="4">
                  <c:v>19016</c:v>
                </c:pt>
                <c:pt idx="5">
                  <c:v>2185</c:v>
                </c:pt>
                <c:pt idx="6">
                  <c:v>1033</c:v>
                </c:pt>
                <c:pt idx="7">
                  <c:v>88267</c:v>
                </c:pt>
              </c:numCache>
            </c:numRef>
          </c:val>
        </c:ser>
        <c:dLbls>
          <c:showVal val="1"/>
        </c:dLbls>
        <c:gapWidth val="30"/>
        <c:overlap val="-10"/>
        <c:axId val="605189632"/>
        <c:axId val="605191552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633044836865E-2"/>
                  <c:y val="-0.4624280128249290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5993E-2"/>
                  <c:y val="-0.163535578460855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898573724796E-2"/>
                  <c:y val="0.1476173641560111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7307778388169E-2"/>
                  <c:y val="-0.1172225920739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04105882113573E-2"/>
                  <c:y val="-7.534568383033750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632281429939E-2"/>
                  <c:y val="-8.630013085099051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6904352072270008E-2"/>
                  <c:y val="-0.1237005578384335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1530651705E-2"/>
                  <c:y val="-0.3508933832250562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-4.6016349648585746E-2</c:v>
                </c:pt>
                <c:pt idx="1">
                  <c:v>3.2168595002959231E-2</c:v>
                </c:pt>
                <c:pt idx="2">
                  <c:v>0.16923619064399612</c:v>
                </c:pt>
                <c:pt idx="3">
                  <c:v>2.4493211120830638E-2</c:v>
                </c:pt>
                <c:pt idx="4">
                  <c:v>-8.2562053007993273E-3</c:v>
                </c:pt>
                <c:pt idx="5">
                  <c:v>-7.9176201372997718E-2</c:v>
                </c:pt>
                <c:pt idx="6">
                  <c:v>-0.10358180058083252</c:v>
                </c:pt>
                <c:pt idx="7">
                  <c:v>-0.12234470413631368</c:v>
                </c:pt>
              </c:numCache>
            </c:numRef>
          </c:val>
        </c:ser>
        <c:dLbls>
          <c:showVal val="1"/>
        </c:dLbls>
        <c:marker val="1"/>
        <c:axId val="605205632"/>
        <c:axId val="605207168"/>
      </c:lineChart>
      <c:catAx>
        <c:axId val="6051896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05191552"/>
        <c:crosses val="autoZero"/>
        <c:auto val="1"/>
        <c:lblAlgn val="ctr"/>
        <c:lblOffset val="100"/>
        <c:tickLblSkip val="1"/>
        <c:tickMarkSkip val="1"/>
      </c:catAx>
      <c:valAx>
        <c:axId val="6051915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605189632"/>
        <c:crosses val="autoZero"/>
        <c:crossBetween val="between"/>
      </c:valAx>
      <c:catAx>
        <c:axId val="605205632"/>
        <c:scaling>
          <c:orientation val="minMax"/>
        </c:scaling>
        <c:delete val="1"/>
        <c:axPos val="b"/>
        <c:tickLblPos val="none"/>
        <c:crossAx val="605207168"/>
        <c:crosses val="autoZero"/>
        <c:auto val="1"/>
        <c:lblAlgn val="ctr"/>
        <c:lblOffset val="100"/>
      </c:catAx>
      <c:valAx>
        <c:axId val="6052071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05205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19"/>
          <c:y val="0.1478141762891883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PLAZAS ALOJATIVAS ESTIMADAS EN TENERIFE</a:t>
            </a:r>
            <a:r>
              <a:rPr lang="en-US" baseline="0"/>
              <a:t> </a:t>
            </a:r>
            <a:r>
              <a:rPr lang="en-US"/>
              <a:t>SEGÚN TIPOLOGÍA Y CATEGORÍA (*)</a:t>
            </a:r>
          </a:p>
        </c:rich>
      </c:tx>
      <c:layout>
        <c:manualLayout>
          <c:xMode val="edge"/>
          <c:yMode val="edge"/>
          <c:x val="0.14827583699292776"/>
          <c:y val="7.6494796624277284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3101812760834351E-2"/>
          <c:y val="0.40332935940690284"/>
          <c:w val="0.95889206255580672"/>
          <c:h val="0.43967667673347716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categ'!$L$54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categ'!$L$55:$L$62</c:f>
              <c:numCache>
                <c:formatCode>#,##0_)</c:formatCode>
                <c:ptCount val="8"/>
                <c:pt idx="0">
                  <c:v>172391</c:v>
                </c:pt>
                <c:pt idx="1">
                  <c:v>88590</c:v>
                </c:pt>
                <c:pt idx="2">
                  <c:v>11732</c:v>
                </c:pt>
                <c:pt idx="3">
                  <c:v>54541</c:v>
                </c:pt>
                <c:pt idx="4">
                  <c:v>19087</c:v>
                </c:pt>
                <c:pt idx="5">
                  <c:v>2213</c:v>
                </c:pt>
                <c:pt idx="6">
                  <c:v>1017</c:v>
                </c:pt>
                <c:pt idx="7">
                  <c:v>83801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categ'!$J$54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categ'!$J$55:$J$62</c:f>
              <c:numCache>
                <c:formatCode>#,##0_)</c:formatCode>
                <c:ptCount val="8"/>
                <c:pt idx="0">
                  <c:v>175168</c:v>
                </c:pt>
                <c:pt idx="1">
                  <c:v>85983</c:v>
                </c:pt>
                <c:pt idx="2">
                  <c:v>11353</c:v>
                </c:pt>
                <c:pt idx="3">
                  <c:v>52066</c:v>
                </c:pt>
                <c:pt idx="4">
                  <c:v>19371</c:v>
                </c:pt>
                <c:pt idx="5">
                  <c:v>2185</c:v>
                </c:pt>
                <c:pt idx="6">
                  <c:v>1008</c:v>
                </c:pt>
                <c:pt idx="7">
                  <c:v>89185</c:v>
                </c:pt>
              </c:numCache>
            </c:numRef>
          </c:val>
        </c:ser>
        <c:dLbls>
          <c:showVal val="1"/>
        </c:dLbls>
        <c:gapWidth val="30"/>
        <c:overlap val="-10"/>
        <c:axId val="605251072"/>
        <c:axId val="605252992"/>
      </c:barChart>
      <c:lineChart>
        <c:grouping val="standard"/>
        <c:ser>
          <c:idx val="1"/>
          <c:order val="2"/>
          <c:tx>
            <c:strRef>
              <c:f>'Oferta Alojat Estim tipol categ'!$N$54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60975343772E-2"/>
                  <c:y val="-0.3982787608753244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5.481864118417951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602610666483518E-2"/>
                  <c:y val="0.121988112204910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626551875987236E-2"/>
                  <c:y val="7.930304471137553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84220860283764E-2"/>
                  <c:y val="-3.014368338375847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386549936773632E-2"/>
                  <c:y val="8.19140630570794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557475466926379E-2"/>
                  <c:y val="9.582209755953986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400237553681887E-2"/>
                  <c:y val="-0.3361122498178668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categ'!$N$55:$N$62</c:f>
              <c:numCache>
                <c:formatCode>0.0%</c:formatCode>
                <c:ptCount val="8"/>
                <c:pt idx="0">
                  <c:v>-1.5853352210449399E-2</c:v>
                </c:pt>
                <c:pt idx="1">
                  <c:v>3.0319946966260773E-2</c:v>
                </c:pt>
                <c:pt idx="2">
                  <c:v>3.3383246718928915E-2</c:v>
                </c:pt>
                <c:pt idx="3">
                  <c:v>4.7535819920869665E-2</c:v>
                </c:pt>
                <c:pt idx="4">
                  <c:v>-1.4661091322079397E-2</c:v>
                </c:pt>
                <c:pt idx="5">
                  <c:v>1.2814645308924484E-2</c:v>
                </c:pt>
                <c:pt idx="6">
                  <c:v>8.9285714285714281E-3</c:v>
                </c:pt>
                <c:pt idx="7">
                  <c:v>-6.0368896114817515E-2</c:v>
                </c:pt>
              </c:numCache>
            </c:numRef>
          </c:val>
        </c:ser>
        <c:dLbls>
          <c:showVal val="1"/>
        </c:dLbls>
        <c:marker val="1"/>
        <c:axId val="605254784"/>
        <c:axId val="605256320"/>
      </c:lineChart>
      <c:catAx>
        <c:axId val="605251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05252992"/>
        <c:crosses val="autoZero"/>
        <c:auto val="1"/>
        <c:lblAlgn val="ctr"/>
        <c:lblOffset val="100"/>
        <c:tickLblSkip val="1"/>
        <c:tickMarkSkip val="1"/>
      </c:catAx>
      <c:valAx>
        <c:axId val="6052529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605251072"/>
        <c:crosses val="autoZero"/>
        <c:crossBetween val="between"/>
      </c:valAx>
      <c:catAx>
        <c:axId val="605254784"/>
        <c:scaling>
          <c:orientation val="minMax"/>
        </c:scaling>
        <c:delete val="1"/>
        <c:axPos val="b"/>
        <c:tickLblPos val="none"/>
        <c:crossAx val="605256320"/>
        <c:crosses val="autoZero"/>
        <c:auto val="1"/>
        <c:lblAlgn val="ctr"/>
        <c:lblOffset val="100"/>
      </c:catAx>
      <c:valAx>
        <c:axId val="6052563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05254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13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08"/>
          <c:w val="0.61919715434631695"/>
          <c:h val="0.782945736434121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2012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81E-3"/>
                  <c:y val="-0.17659573389278849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54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688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119E-4"/>
                  <c:y val="3.085027162302441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0.44076167116885701</c:v>
                </c:pt>
                <c:pt idx="1">
                  <c:v>9.202697999701695E-2</c:v>
                </c:pt>
                <c:pt idx="2">
                  <c:v>0.35347442037752108</c:v>
                </c:pt>
                <c:pt idx="3">
                  <c:v>0.10563298586367478</c:v>
                </c:pt>
                <c:pt idx="4">
                  <c:v>8.10394259293018E-3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19"/>
          <c:w val="0.61919715434631695"/>
          <c:h val="0.782945736434121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67E-4"/>
                  <c:y val="-0.17659573948605561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63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723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481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0.58320156073518836</c:v>
                </c:pt>
                <c:pt idx="1">
                  <c:v>5.0949789506109455E-2</c:v>
                </c:pt>
                <c:pt idx="2">
                  <c:v>0.22762090563712906</c:v>
                </c:pt>
                <c:pt idx="3">
                  <c:v>0.12800082143957286</c:v>
                </c:pt>
                <c:pt idx="4">
                  <c:v>1.0226922682000206E-2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7819199120380476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19"/>
          <c:w val="0.61919715434631695"/>
          <c:h val="0.782945736434121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67E-4"/>
                  <c:y val="-0.17659573948605561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0.32619439868204281</c:v>
                </c:pt>
                <c:pt idx="1">
                  <c:v>0.55967874794069195</c:v>
                </c:pt>
                <c:pt idx="2">
                  <c:v>9.9135090609555193E-2</c:v>
                </c:pt>
                <c:pt idx="3">
                  <c:v>1.4991762767710049E-2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35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18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2012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39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184E-4"/>
                  <c:y val="3.085027162302443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0.41903238704518192</c:v>
                </c:pt>
                <c:pt idx="1">
                  <c:v>0.320671731307477</c:v>
                </c:pt>
                <c:pt idx="2">
                  <c:v>0.19392243102758897</c:v>
                </c:pt>
                <c:pt idx="3">
                  <c:v>6.6373450619752097E-2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35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19"/>
          <c:w val="0.61919715434631695"/>
          <c:h val="0.782945736434121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2011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98E-3"/>
                  <c:y val="-0.17659573389278854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63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723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184E-4"/>
                  <c:y val="3.085027162302443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0.45818511092426106</c:v>
                </c:pt>
                <c:pt idx="1">
                  <c:v>7.3863268870060145E-2</c:v>
                </c:pt>
                <c:pt idx="2">
                  <c:v>0.35566910290408121</c:v>
                </c:pt>
                <c:pt idx="3">
                  <c:v>0.10306577841019339</c:v>
                </c:pt>
                <c:pt idx="4">
                  <c:v>9.2167388914041783E-3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47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27"/>
          <c:w val="0.61919715434631695"/>
          <c:h val="0.782945736434122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75E-4"/>
                  <c:y val="-0.17659573948605567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76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762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514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categ'!$I$26,'Oferta Alojat Estim tipol categ'!$I$22:$I$25)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categ'!$L$26,'Oferta Alojat Estim tipol categ'!$L$22:$L$25)</c:f>
              <c:numCache>
                <c:formatCode>#,##0_)</c:formatCode>
                <c:ptCount val="5"/>
                <c:pt idx="0">
                  <c:v>30859</c:v>
                </c:pt>
                <c:pt idx="1">
                  <c:v>2481</c:v>
                </c:pt>
                <c:pt idx="2">
                  <c:v>11084</c:v>
                </c:pt>
                <c:pt idx="3">
                  <c:v>6683</c:v>
                </c:pt>
                <c:pt idx="4">
                  <c:v>516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47"/>
          <c:y val="0.14570989790917976"/>
        </c:manualLayout>
      </c:layout>
    </c:title>
    <c:plotArea>
      <c:layout>
        <c:manualLayout>
          <c:layoutTarget val="inner"/>
          <c:xMode val="edge"/>
          <c:yMode val="edge"/>
          <c:x val="0.20865985648507548"/>
          <c:y val="0.18294573643411127"/>
          <c:w val="0.61919715434631695"/>
          <c:h val="0.782945736434122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categ'!$L$31</c:f>
              <c:strCache>
                <c:ptCount val="1"/>
                <c:pt idx="0">
                  <c:v>II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75E-4"/>
                  <c:y val="-0.17659573948605567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categ'!$I$37,'Oferta Alojat Estim tipol categ'!$I$34:$I$36)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categ'!$M$37,'Oferta Alojat Estim tipol categ'!$M$34:$M$36)</c:f>
              <c:numCache>
                <c:formatCode>0.0%</c:formatCode>
                <c:ptCount val="4"/>
                <c:pt idx="0">
                  <c:v>0.33501341354361436</c:v>
                </c:pt>
                <c:pt idx="1">
                  <c:v>0.55235346719778877</c:v>
                </c:pt>
                <c:pt idx="2">
                  <c:v>9.7837574180960896E-2</c:v>
                </c:pt>
                <c:pt idx="3">
                  <c:v>1.4795545077635964E-2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47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2224"/>
        </c:manualLayout>
      </c:layout>
      <c:pie3DChart>
        <c:varyColors val="1"/>
        <c:ser>
          <c:idx val="0"/>
          <c:order val="0"/>
          <c:tx>
            <c:strRef>
              <c:f>'Oferta Alojat Estim tipol categ'!$L$42</c:f>
              <c:strCache>
                <c:ptCount val="1"/>
                <c:pt idx="0">
                  <c:v>II semestre 2011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48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259E-4"/>
                  <c:y val="3.085027162302445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categ'!$I$45:$I$48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categ'!$M$45:$M$48</c:f>
              <c:numCache>
                <c:formatCode>0.0%</c:formatCode>
                <c:ptCount val="4"/>
                <c:pt idx="0">
                  <c:v>0.25771040250914795</c:v>
                </c:pt>
                <c:pt idx="1">
                  <c:v>0.30318870883429166</c:v>
                </c:pt>
                <c:pt idx="2">
                  <c:v>0.35232618923157344</c:v>
                </c:pt>
                <c:pt idx="3">
                  <c:v>8.6774699424986931E-2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47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27"/>
          <c:w val="0.61919715434631695"/>
          <c:h val="0.782945736434122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75E-4"/>
                  <c:y val="-0.17659573948605567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46E-3"/>
                  <c:y val="6.921709294234551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0.46552211091814844</c:v>
                </c:pt>
                <c:pt idx="1">
                  <c:v>7.9754343162411145E-2</c:v>
                </c:pt>
                <c:pt idx="2">
                  <c:v>0.32374061810817795</c:v>
                </c:pt>
                <c:pt idx="3">
                  <c:v>0.11332784491409822</c:v>
                </c:pt>
                <c:pt idx="4">
                  <c:v>1.2090546898942978E-2</c:v>
                </c:pt>
                <c:pt idx="5">
                  <c:v>5.5645359982212711E-3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categ'!$L$54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38"/>
          <c:w val="0.61919715434631695"/>
          <c:h val="0.782945736434122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categ'!$L$54</c:f>
              <c:strCache>
                <c:ptCount val="1"/>
                <c:pt idx="0">
                  <c:v>II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83E-4"/>
                  <c:y val="-0.17659573948605575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46E-3"/>
                  <c:y val="6.921709294234557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categ'!$I$62,'Oferta Alojat Estim tipol categ'!$I$57:$I$61)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categ'!$M$62,'Oferta Alojat Estim tipol categ'!$M$57:$M$61)</c:f>
              <c:numCache>
                <c:formatCode>0.0%</c:formatCode>
                <c:ptCount val="6"/>
                <c:pt idx="0">
                  <c:v>0.48611006375042781</c:v>
                </c:pt>
                <c:pt idx="1">
                  <c:v>6.8054596817699306E-2</c:v>
                </c:pt>
                <c:pt idx="2">
                  <c:v>0.31637962538647607</c:v>
                </c:pt>
                <c:pt idx="3">
                  <c:v>0.11071923708314239</c:v>
                </c:pt>
                <c:pt idx="4">
                  <c:v>1.2837097064231891E-2</c:v>
                </c:pt>
                <c:pt idx="5">
                  <c:v>5.8993798980225189E-3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32" r="0.75000000000001432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tipología'!$C$6</c:f>
          <c:strCache>
            <c:ptCount val="1"/>
            <c:pt idx="0">
              <c:v>enero 2012</c:v>
            </c:pt>
          </c:strCache>
        </c:strRef>
      </c:tx>
      <c:layout>
        <c:manualLayout>
          <c:xMode val="edge"/>
          <c:yMode val="edge"/>
          <c:x val="0.42716219158051288"/>
          <c:y val="8.9101060300691218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134186</c:v>
                </c:pt>
                <c:pt idx="1">
                  <c:v>81929</c:v>
                </c:pt>
                <c:pt idx="2">
                  <c:v>50899</c:v>
                </c:pt>
                <c:pt idx="3">
                  <c:v>541</c:v>
                </c:pt>
                <c:pt idx="4">
                  <c:v>817</c:v>
                </c:pt>
              </c:numCache>
            </c:numRef>
          </c:val>
        </c:ser>
        <c:dLbls>
          <c:showVal val="1"/>
        </c:dLbls>
        <c:gapWidth val="90"/>
        <c:overlap val="-30"/>
        <c:axId val="603303936"/>
        <c:axId val="603306624"/>
      </c:barChart>
      <c:catAx>
        <c:axId val="6033039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985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3306624"/>
        <c:crosses val="autoZero"/>
        <c:auto val="1"/>
        <c:lblAlgn val="ctr"/>
        <c:lblOffset val="100"/>
        <c:tickLblSkip val="1"/>
        <c:tickMarkSkip val="1"/>
      </c:catAx>
      <c:valAx>
        <c:axId val="603306624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603303936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84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2063609695847034"/>
          <c:w val="0.88571501256815288"/>
          <c:h val="0.50153011059376096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16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3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628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0.71691902567478605</c:v>
                </c:pt>
                <c:pt idx="1">
                  <c:v>0.28231646456709636</c:v>
                </c:pt>
                <c:pt idx="2">
                  <c:v>4.6720040773853768E-4</c:v>
                </c:pt>
                <c:pt idx="3">
                  <c:v>2.973093503790694E-4</c:v>
                </c:pt>
              </c:numCache>
            </c:numRef>
          </c:val>
        </c:ser>
        <c:dLbls>
          <c:showVal val="1"/>
        </c:dLbls>
        <c:gapWidth val="90"/>
        <c:overlap val="-30"/>
        <c:axId val="605639808"/>
        <c:axId val="605641728"/>
      </c:barChart>
      <c:catAx>
        <c:axId val="6056398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86E-3"/>
              <c:y val="0.9312725600021487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05641728"/>
        <c:crosses val="autoZero"/>
        <c:auto val="1"/>
        <c:lblAlgn val="ctr"/>
        <c:lblOffset val="100"/>
        <c:tickLblSkip val="1"/>
        <c:tickMarkSkip val="1"/>
      </c:catAx>
      <c:valAx>
        <c:axId val="605641728"/>
        <c:scaling>
          <c:orientation val="minMax"/>
        </c:scaling>
        <c:delete val="1"/>
        <c:axPos val="l"/>
        <c:numFmt formatCode="0.0%" sourceLinked="1"/>
        <c:tickLblPos val="none"/>
        <c:crossAx val="6056398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808"/>
          <c:y val="0.25068785906405688"/>
          <c:w val="0.33109278987186969"/>
          <c:h val="5.154639175257710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403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333"/>
          <c:h val="0.46487222839476694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5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788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0.41605251905324847</c:v>
                </c:pt>
                <c:pt idx="1">
                  <c:v>0.583444424881153</c:v>
                </c:pt>
                <c:pt idx="2">
                  <c:v>0</c:v>
                </c:pt>
                <c:pt idx="3">
                  <c:v>5.0305606559851099E-4</c:v>
                </c:pt>
              </c:numCache>
            </c:numRef>
          </c:val>
        </c:ser>
        <c:dLbls>
          <c:showVal val="1"/>
        </c:dLbls>
        <c:gapWidth val="90"/>
        <c:overlap val="-30"/>
        <c:axId val="605667328"/>
        <c:axId val="605669248"/>
      </c:barChart>
      <c:catAx>
        <c:axId val="6056673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95E-3"/>
              <c:y val="0.931272560002148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05669248"/>
        <c:crosses val="autoZero"/>
        <c:auto val="1"/>
        <c:lblAlgn val="ctr"/>
        <c:lblOffset val="100"/>
        <c:tickLblSkip val="1"/>
        <c:tickMarkSkip val="1"/>
      </c:catAx>
      <c:valAx>
        <c:axId val="605669248"/>
        <c:scaling>
          <c:orientation val="minMax"/>
        </c:scaling>
        <c:delete val="1"/>
        <c:axPos val="l"/>
        <c:numFmt formatCode="0.0%" sourceLinked="1"/>
        <c:tickLblPos val="none"/>
        <c:crossAx val="6056673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33"/>
          <c:w val="0.33109278987186996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427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6193"/>
          <c:w val="0.88571501256815333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5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788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0.70193956986409811</c:v>
                </c:pt>
                <c:pt idx="1">
                  <c:v>0.29806043013590183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605726592"/>
        <c:axId val="605732864"/>
      </c:barChart>
      <c:catAx>
        <c:axId val="6057265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95E-3"/>
              <c:y val="0.931272560002148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05732864"/>
        <c:crosses val="autoZero"/>
        <c:auto val="1"/>
        <c:lblAlgn val="ctr"/>
        <c:lblOffset val="100"/>
        <c:tickLblSkip val="1"/>
        <c:tickMarkSkip val="1"/>
      </c:catAx>
      <c:valAx>
        <c:axId val="605732864"/>
        <c:scaling>
          <c:orientation val="minMax"/>
        </c:scaling>
        <c:delete val="1"/>
        <c:axPos val="l"/>
        <c:numFmt formatCode="0.0%" sourceLinked="1"/>
        <c:tickLblPos val="none"/>
        <c:crossAx val="6057265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6996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427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6193"/>
          <c:w val="0.88571501256815333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5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788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0.99449469130947699</c:v>
                </c:pt>
                <c:pt idx="1">
                  <c:v>2.3594180102241447E-3</c:v>
                </c:pt>
                <c:pt idx="2">
                  <c:v>3.1458906802988595E-3</c:v>
                </c:pt>
              </c:numCache>
            </c:numRef>
          </c:val>
        </c:ser>
        <c:dLbls>
          <c:showVal val="1"/>
        </c:dLbls>
        <c:gapWidth val="90"/>
        <c:overlap val="-30"/>
        <c:axId val="606941184"/>
        <c:axId val="606943104"/>
      </c:barChart>
      <c:catAx>
        <c:axId val="6069411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95E-3"/>
              <c:y val="0.931272560002148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06943104"/>
        <c:crosses val="autoZero"/>
        <c:auto val="1"/>
        <c:lblAlgn val="ctr"/>
        <c:lblOffset val="100"/>
        <c:tickLblSkip val="1"/>
        <c:tickMarkSkip val="1"/>
      </c:catAx>
      <c:valAx>
        <c:axId val="606943104"/>
        <c:scaling>
          <c:orientation val="minMax"/>
        </c:scaling>
        <c:delete val="1"/>
        <c:axPos val="l"/>
        <c:numFmt formatCode="0.0%" sourceLinked="1"/>
        <c:tickLblPos val="none"/>
        <c:crossAx val="6069411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733"/>
          <c:y val="0.25994662142430736"/>
          <c:w val="0.33109278987186996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4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6.xml"/><Relationship Id="rId3" Type="http://schemas.openxmlformats.org/officeDocument/2006/relationships/image" Target="../media/image2.jpeg"/><Relationship Id="rId7" Type="http://schemas.openxmlformats.org/officeDocument/2006/relationships/chart" Target="../charts/chart31.xml"/><Relationship Id="rId12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6.xml"/><Relationship Id="rId3" Type="http://schemas.openxmlformats.org/officeDocument/2006/relationships/image" Target="../media/image2.jpeg"/><Relationship Id="rId7" Type="http://schemas.openxmlformats.org/officeDocument/2006/relationships/chart" Target="../charts/chart41.xml"/><Relationship Id="rId12" Type="http://schemas.openxmlformats.org/officeDocument/2006/relationships/chart" Target="../charts/chart4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352425</xdr:rowOff>
    </xdr:from>
    <xdr:to>
      <xdr:col>6</xdr:col>
      <xdr:colOff>466725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16</xdr:row>
      <xdr:rowOff>47625</xdr:rowOff>
    </xdr:from>
    <xdr:to>
      <xdr:col>16</xdr:col>
      <xdr:colOff>381000</xdr:colOff>
      <xdr:row>17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14</xdr:row>
      <xdr:rowOff>171450</xdr:rowOff>
    </xdr:from>
    <xdr:to>
      <xdr:col>15</xdr:col>
      <xdr:colOff>314325</xdr:colOff>
      <xdr:row>16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971551</xdr:colOff>
      <xdr:row>4</xdr:row>
      <xdr:rowOff>146051</xdr:rowOff>
    </xdr:from>
    <xdr:to>
      <xdr:col>8</xdr:col>
      <xdr:colOff>161924</xdr:colOff>
      <xdr:row>20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0</xdr:colOff>
      <xdr:row>28</xdr:row>
      <xdr:rowOff>247650</xdr:rowOff>
    </xdr:from>
    <xdr:to>
      <xdr:col>4</xdr:col>
      <xdr:colOff>361950</xdr:colOff>
      <xdr:row>30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81450" y="623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15</xdr:row>
      <xdr:rowOff>85725</xdr:rowOff>
    </xdr:from>
    <xdr:to>
      <xdr:col>12</xdr:col>
      <xdr:colOff>590550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28</xdr:row>
      <xdr:rowOff>47625</xdr:rowOff>
    </xdr:from>
    <xdr:to>
      <xdr:col>3</xdr:col>
      <xdr:colOff>447675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76200</xdr:colOff>
      <xdr:row>19</xdr:row>
      <xdr:rowOff>66675</xdr:rowOff>
    </xdr:from>
    <xdr:to>
      <xdr:col>11</xdr:col>
      <xdr:colOff>438150</xdr:colOff>
      <xdr:row>19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48925" y="4495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32</xdr:row>
      <xdr:rowOff>38100</xdr:rowOff>
    </xdr:from>
    <xdr:to>
      <xdr:col>9</xdr:col>
      <xdr:colOff>155575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244475</xdr:colOff>
      <xdr:row>39</xdr:row>
      <xdr:rowOff>6350</xdr:rowOff>
    </xdr:from>
    <xdr:to>
      <xdr:col>18</xdr:col>
      <xdr:colOff>606425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257175</xdr:colOff>
      <xdr:row>9</xdr:row>
      <xdr:rowOff>57150</xdr:rowOff>
    </xdr:from>
    <xdr:to>
      <xdr:col>18</xdr:col>
      <xdr:colOff>619125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21</xdr:row>
      <xdr:rowOff>165099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114300</xdr:rowOff>
    </xdr:from>
    <xdr:to>
      <xdr:col>17</xdr:col>
      <xdr:colOff>539750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63500</xdr:rowOff>
    </xdr:from>
    <xdr:to>
      <xdr:col>17</xdr:col>
      <xdr:colOff>488950</xdr:colOff>
      <xdr:row>64</xdr:row>
      <xdr:rowOff>47624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438150</xdr:colOff>
      <xdr:row>66</xdr:row>
      <xdr:rowOff>57150</xdr:rowOff>
    </xdr:from>
    <xdr:to>
      <xdr:col>17</xdr:col>
      <xdr:colOff>530225</xdr:colOff>
      <xdr:row>86</xdr:row>
      <xdr:rowOff>111124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79375</xdr:rowOff>
    </xdr:from>
    <xdr:to>
      <xdr:col>17</xdr:col>
      <xdr:colOff>695325</xdr:colOff>
      <xdr:row>109</xdr:row>
      <xdr:rowOff>136524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552450</xdr:colOff>
      <xdr:row>57</xdr:row>
      <xdr:rowOff>88899</xdr:rowOff>
    </xdr:from>
    <xdr:to>
      <xdr:col>15</xdr:col>
      <xdr:colOff>533400</xdr:colOff>
      <xdr:row>74</xdr:row>
      <xdr:rowOff>34923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8</xdr:col>
      <xdr:colOff>714375</xdr:colOff>
      <xdr:row>76</xdr:row>
      <xdr:rowOff>190500</xdr:rowOff>
    </xdr:from>
    <xdr:to>
      <xdr:col>15</xdr:col>
      <xdr:colOff>685800</xdr:colOff>
      <xdr:row>96</xdr:row>
      <xdr:rowOff>69849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0.95446</cdr:y>
    </cdr:from>
    <cdr:to>
      <cdr:x>0.70787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0195"/>
          <a:ext cx="3987054" cy="154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1920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0.95154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3723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>
        <row r="6">
          <cell r="E6" t="str">
            <v>enero 2012</v>
          </cell>
        </row>
        <row r="8">
          <cell r="E8">
            <v>401065</v>
          </cell>
        </row>
        <row r="9">
          <cell r="E9">
            <v>261955</v>
          </cell>
        </row>
        <row r="10">
          <cell r="E10">
            <v>139110</v>
          </cell>
        </row>
        <row r="12">
          <cell r="E12">
            <v>145640</v>
          </cell>
        </row>
        <row r="13">
          <cell r="E13">
            <v>103383</v>
          </cell>
        </row>
        <row r="14">
          <cell r="E14">
            <v>42257</v>
          </cell>
        </row>
        <row r="16">
          <cell r="E16">
            <v>112481</v>
          </cell>
        </row>
        <row r="17">
          <cell r="E17">
            <v>54504</v>
          </cell>
        </row>
        <row r="18">
          <cell r="E18">
            <v>57977</v>
          </cell>
        </row>
        <row r="20">
          <cell r="E20">
            <v>56917</v>
          </cell>
        </row>
        <row r="21">
          <cell r="E21">
            <v>43787</v>
          </cell>
        </row>
        <row r="22">
          <cell r="E22">
            <v>13130</v>
          </cell>
        </row>
        <row r="24">
          <cell r="E24">
            <v>14950</v>
          </cell>
        </row>
        <row r="25">
          <cell r="E25">
            <v>14950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enero 2011</v>
          </cell>
          <cell r="E6" t="str">
            <v>enero 2012</v>
          </cell>
          <cell r="G6" t="str">
            <v>var. interanual</v>
          </cell>
          <cell r="J6" t="str">
            <v>enero 2011</v>
          </cell>
          <cell r="L6" t="str">
            <v>enero 2012</v>
          </cell>
          <cell r="N6" t="str">
            <v>var. interanual</v>
          </cell>
        </row>
        <row r="8">
          <cell r="B8" t="str">
            <v>Total Alojados</v>
          </cell>
          <cell r="C8">
            <v>134928</v>
          </cell>
          <cell r="E8">
            <v>145640</v>
          </cell>
          <cell r="G8">
            <v>7.9390489742677581E-2</v>
          </cell>
          <cell r="I8" t="str">
            <v>Total Alojados</v>
          </cell>
          <cell r="J8">
            <v>117890</v>
          </cell>
          <cell r="L8">
            <v>112481</v>
          </cell>
          <cell r="N8">
            <v>-4.5881754177623205E-2</v>
          </cell>
        </row>
        <row r="10">
          <cell r="B10" t="str">
            <v>Hotelera</v>
          </cell>
          <cell r="C10">
            <v>91354</v>
          </cell>
          <cell r="E10">
            <v>103383</v>
          </cell>
          <cell r="G10">
            <v>0.13167458458305056</v>
          </cell>
          <cell r="I10" t="str">
            <v>Hotelera</v>
          </cell>
          <cell r="J10">
            <v>56601</v>
          </cell>
          <cell r="L10">
            <v>54504</v>
          </cell>
          <cell r="N10">
            <v>-3.7048815391954204E-2</v>
          </cell>
        </row>
        <row r="11">
          <cell r="B11" t="str">
            <v>5*</v>
          </cell>
          <cell r="C11">
            <v>12806</v>
          </cell>
          <cell r="E11">
            <v>17810</v>
          </cell>
          <cell r="G11">
            <v>0.39075433390598158</v>
          </cell>
          <cell r="I11" t="str">
            <v>5*</v>
          </cell>
          <cell r="J11">
            <v>7076</v>
          </cell>
          <cell r="L11">
            <v>7383</v>
          </cell>
          <cell r="N11">
            <v>4.3386093838326735E-2</v>
          </cell>
        </row>
        <row r="12">
          <cell r="B12" t="str">
            <v>4*</v>
          </cell>
          <cell r="C12">
            <v>63016</v>
          </cell>
          <cell r="E12">
            <v>69292</v>
          </cell>
          <cell r="G12">
            <v>9.9593753967246415E-2</v>
          </cell>
          <cell r="I12" t="str">
            <v>4*</v>
          </cell>
          <cell r="J12">
            <v>30968</v>
          </cell>
          <cell r="L12">
            <v>30800</v>
          </cell>
          <cell r="N12">
            <v>-5.4249547920433997E-3</v>
          </cell>
        </row>
        <row r="13">
          <cell r="B13" t="str">
            <v>3*</v>
          </cell>
          <cell r="C13">
            <v>14588</v>
          </cell>
          <cell r="E13">
            <v>14534</v>
          </cell>
          <cell r="G13">
            <v>-3.7016726076227035E-3</v>
          </cell>
          <cell r="I13" t="str">
            <v>3*</v>
          </cell>
          <cell r="J13">
            <v>16772</v>
          </cell>
          <cell r="L13">
            <v>15195</v>
          </cell>
          <cell r="N13">
            <v>-9.4025757214404967E-2</v>
          </cell>
        </row>
        <row r="14">
          <cell r="B14" t="str">
            <v>1* y 2*</v>
          </cell>
          <cell r="C14">
            <v>944</v>
          </cell>
          <cell r="E14">
            <v>1747</v>
          </cell>
          <cell r="G14">
            <v>0.85063559322033899</v>
          </cell>
          <cell r="I14" t="str">
            <v>1* y 2*</v>
          </cell>
          <cell r="J14">
            <v>1785</v>
          </cell>
          <cell r="L14">
            <v>1126</v>
          </cell>
          <cell r="N14">
            <v>-0.36918767507002803</v>
          </cell>
        </row>
        <row r="16">
          <cell r="B16" t="str">
            <v>Extrahotelera</v>
          </cell>
          <cell r="C16">
            <v>43574</v>
          </cell>
          <cell r="E16">
            <v>42257</v>
          </cell>
          <cell r="G16">
            <v>-3.0224445770413548E-2</v>
          </cell>
          <cell r="I16" t="str">
            <v>Extrahotelera</v>
          </cell>
          <cell r="J16">
            <v>61289</v>
          </cell>
          <cell r="L16">
            <v>57977</v>
          </cell>
          <cell r="N16">
            <v>-5.4039060842891874E-2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enero 2011</v>
          </cell>
          <cell r="E20" t="str">
            <v>enero 2012</v>
          </cell>
          <cell r="G20" t="str">
            <v>var. interanual</v>
          </cell>
          <cell r="J20" t="str">
            <v>enero 2011</v>
          </cell>
          <cell r="L20" t="str">
            <v>enero 2012</v>
          </cell>
          <cell r="N20" t="str">
            <v>var. interanual</v>
          </cell>
        </row>
        <row r="22">
          <cell r="B22" t="str">
            <v>Total Alojados</v>
          </cell>
          <cell r="C22">
            <v>55722</v>
          </cell>
          <cell r="E22">
            <v>56917</v>
          </cell>
          <cell r="G22">
            <v>2.1445748537382004E-2</v>
          </cell>
          <cell r="I22" t="str">
            <v>Total Alojados</v>
          </cell>
          <cell r="J22">
            <v>12608</v>
          </cell>
          <cell r="L22">
            <v>14950</v>
          </cell>
          <cell r="N22">
            <v>0.18575507614213199</v>
          </cell>
        </row>
        <row r="24">
          <cell r="B24" t="str">
            <v>Hotelera</v>
          </cell>
          <cell r="C24">
            <v>40997</v>
          </cell>
          <cell r="E24">
            <v>43787</v>
          </cell>
          <cell r="G24">
            <v>6.8053760031221794E-2</v>
          </cell>
          <cell r="I24" t="str">
            <v>Hotelera</v>
          </cell>
          <cell r="J24">
            <v>12608</v>
          </cell>
          <cell r="L24">
            <v>14950</v>
          </cell>
          <cell r="N24">
            <v>0.18575507614213199</v>
          </cell>
        </row>
        <row r="25">
          <cell r="B25" t="str">
            <v>4* y 5*</v>
          </cell>
          <cell r="C25">
            <v>32797</v>
          </cell>
          <cell r="E25">
            <v>36102</v>
          </cell>
          <cell r="G25">
            <v>0.10077141201939202</v>
          </cell>
          <cell r="I25" t="str">
            <v>4* y 5*</v>
          </cell>
          <cell r="J25">
            <v>4304</v>
          </cell>
          <cell r="L25">
            <v>4620</v>
          </cell>
          <cell r="N25">
            <v>7.342007434944238E-2</v>
          </cell>
        </row>
        <row r="26">
          <cell r="B26" t="str">
            <v>3*</v>
          </cell>
          <cell r="C26">
            <v>6577</v>
          </cell>
          <cell r="E26">
            <v>6254</v>
          </cell>
          <cell r="G26">
            <v>-4.9110536718868787E-2</v>
          </cell>
          <cell r="I26" t="str">
            <v>3*</v>
          </cell>
          <cell r="J26">
            <v>3732</v>
          </cell>
          <cell r="L26">
            <v>4357</v>
          </cell>
          <cell r="N26">
            <v>0.167470525187567</v>
          </cell>
        </row>
        <row r="27">
          <cell r="B27" t="str">
            <v>1* y 2*</v>
          </cell>
          <cell r="C27">
            <v>1623</v>
          </cell>
          <cell r="E27">
            <v>1431</v>
          </cell>
          <cell r="G27">
            <v>-0.11829944547134935</v>
          </cell>
          <cell r="I27" t="str">
            <v>2*</v>
          </cell>
          <cell r="J27">
            <v>3885</v>
          </cell>
          <cell r="L27">
            <v>5196</v>
          </cell>
          <cell r="N27">
            <v>0.33745173745173745</v>
          </cell>
        </row>
        <row r="28">
          <cell r="I28" t="str">
            <v>1*</v>
          </cell>
          <cell r="J28">
            <v>687</v>
          </cell>
          <cell r="L28">
            <v>777</v>
          </cell>
          <cell r="N28">
            <v>0.13100436681222707</v>
          </cell>
        </row>
        <row r="29">
          <cell r="B29" t="str">
            <v>Extrahotelera</v>
          </cell>
          <cell r="C29">
            <v>14725</v>
          </cell>
          <cell r="E29">
            <v>13130</v>
          </cell>
          <cell r="G29">
            <v>-0.10831918505942276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enero 2011</v>
          </cell>
          <cell r="E36" t="str">
            <v>enero 2012</v>
          </cell>
          <cell r="G36" t="str">
            <v>var. interanual</v>
          </cell>
        </row>
        <row r="38">
          <cell r="B38" t="str">
            <v>Total Alojados</v>
          </cell>
          <cell r="C38">
            <v>385560</v>
          </cell>
          <cell r="E38">
            <v>401065</v>
          </cell>
          <cell r="G38">
            <v>4.0214233841684877E-2</v>
          </cell>
        </row>
        <row r="40">
          <cell r="B40" t="str">
            <v>Hotelera</v>
          </cell>
          <cell r="C40">
            <v>240856</v>
          </cell>
          <cell r="E40">
            <v>261955</v>
          </cell>
          <cell r="G40">
            <v>8.7600059786760553E-2</v>
          </cell>
        </row>
        <row r="41">
          <cell r="B41" t="str">
            <v>5*</v>
          </cell>
          <cell r="C41">
            <v>28965</v>
          </cell>
          <cell r="E41">
            <v>38065</v>
          </cell>
          <cell r="G41">
            <v>0.31417227688589677</v>
          </cell>
        </row>
        <row r="42">
          <cell r="B42" t="str">
            <v>4*</v>
          </cell>
          <cell r="C42">
            <v>148801</v>
          </cell>
          <cell r="E42">
            <v>161537</v>
          </cell>
          <cell r="G42">
            <v>8.5590822642320985E-2</v>
          </cell>
        </row>
        <row r="43">
          <cell r="B43" t="str">
            <v>3*</v>
          </cell>
          <cell r="C43">
            <v>49865</v>
          </cell>
          <cell r="E43">
            <v>48217</v>
          </cell>
          <cell r="G43">
            <v>-3.3049232928908046E-2</v>
          </cell>
        </row>
        <row r="44">
          <cell r="B44" t="str">
            <v>2*</v>
          </cell>
          <cell r="C44">
            <v>9901</v>
          </cell>
          <cell r="E44">
            <v>10792</v>
          </cell>
          <cell r="G44">
            <v>8.9990910009090097E-2</v>
          </cell>
        </row>
        <row r="45">
          <cell r="B45" t="str">
            <v>1*</v>
          </cell>
          <cell r="C45">
            <v>3324</v>
          </cell>
          <cell r="E45">
            <v>3344</v>
          </cell>
          <cell r="G45">
            <v>6.0168471720818406E-3</v>
          </cell>
        </row>
        <row r="47">
          <cell r="B47" t="str">
            <v>Extrahotelera</v>
          </cell>
          <cell r="C47">
            <v>144704</v>
          </cell>
          <cell r="E47">
            <v>139110</v>
          </cell>
          <cell r="G47">
            <v>-3.8658226448474164E-2</v>
          </cell>
        </row>
      </sheetData>
      <sheetData sheetId="7"/>
      <sheetData sheetId="8"/>
      <sheetData sheetId="9">
        <row r="6">
          <cell r="E6" t="str">
            <v>enero 2012</v>
          </cell>
        </row>
        <row r="8">
          <cell r="E8">
            <v>3606245</v>
          </cell>
        </row>
        <row r="9">
          <cell r="E9">
            <v>2172280</v>
          </cell>
        </row>
        <row r="10">
          <cell r="E10">
            <v>1433965</v>
          </cell>
        </row>
        <row r="12">
          <cell r="E12">
            <v>1383431</v>
          </cell>
        </row>
        <row r="13">
          <cell r="E13">
            <v>910702</v>
          </cell>
        </row>
        <row r="14">
          <cell r="E14">
            <v>472729</v>
          </cell>
        </row>
        <row r="16">
          <cell r="E16">
            <v>1085621</v>
          </cell>
        </row>
        <row r="17">
          <cell r="E17">
            <v>515031</v>
          </cell>
        </row>
        <row r="18">
          <cell r="E18">
            <v>570590</v>
          </cell>
        </row>
        <row r="20">
          <cell r="E20">
            <v>551141</v>
          </cell>
        </row>
        <row r="21">
          <cell r="E21">
            <v>395566</v>
          </cell>
        </row>
        <row r="22">
          <cell r="E22">
            <v>155575</v>
          </cell>
        </row>
        <row r="24">
          <cell r="E24">
            <v>32842</v>
          </cell>
        </row>
        <row r="25">
          <cell r="E25">
            <v>32842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  <cell r="I5" t="str">
            <v>PERNOCTACIONES EN ARONA SEGÚN TIPOLOGÍA Y CATEGORÍA DE ESTABLECIMIENTO</v>
          </cell>
        </row>
        <row r="6">
          <cell r="C6" t="str">
            <v>enero 2011</v>
          </cell>
          <cell r="E6" t="str">
            <v>enero 2012</v>
          </cell>
          <cell r="G6" t="str">
            <v>var. interanual</v>
          </cell>
          <cell r="J6" t="str">
            <v>enero 2011</v>
          </cell>
          <cell r="L6" t="str">
            <v>enero 2012</v>
          </cell>
          <cell r="N6" t="str">
            <v>var. interanual</v>
          </cell>
        </row>
        <row r="8">
          <cell r="B8" t="str">
            <v>Total Pernoctaciones</v>
          </cell>
          <cell r="C8">
            <v>1266965</v>
          </cell>
          <cell r="E8">
            <v>1383431</v>
          </cell>
          <cell r="G8">
            <v>9.1925191303627168E-2</v>
          </cell>
          <cell r="I8" t="str">
            <v>Total Pernoctaciones</v>
          </cell>
          <cell r="J8">
            <v>1116370</v>
          </cell>
          <cell r="L8">
            <v>1085621</v>
          </cell>
          <cell r="N8">
            <v>-2.7543735499879072E-2</v>
          </cell>
        </row>
        <row r="10">
          <cell r="B10" t="str">
            <v>Hotelera</v>
          </cell>
          <cell r="C10">
            <v>800296</v>
          </cell>
          <cell r="E10">
            <v>910702</v>
          </cell>
          <cell r="G10">
            <v>0.13795645611123883</v>
          </cell>
          <cell r="I10" t="str">
            <v>Hotelera</v>
          </cell>
          <cell r="J10">
            <v>520940</v>
          </cell>
          <cell r="L10">
            <v>515031</v>
          </cell>
          <cell r="N10">
            <v>-1.1342956962414098E-2</v>
          </cell>
        </row>
        <row r="11">
          <cell r="B11" t="str">
            <v>5*</v>
          </cell>
          <cell r="C11">
            <v>101828</v>
          </cell>
          <cell r="E11">
            <v>167827</v>
          </cell>
          <cell r="G11">
            <v>0.64814196488195785</v>
          </cell>
          <cell r="I11" t="str">
            <v>5*</v>
          </cell>
          <cell r="J11">
            <v>72410</v>
          </cell>
          <cell r="L11">
            <v>57902</v>
          </cell>
          <cell r="N11">
            <v>-0.20035906642728904</v>
          </cell>
        </row>
        <row r="12">
          <cell r="B12" t="str">
            <v>4*</v>
          </cell>
          <cell r="C12">
            <v>547417</v>
          </cell>
          <cell r="E12">
            <v>586562</v>
          </cell>
          <cell r="G12">
            <v>7.1508557461679126E-2</v>
          </cell>
          <cell r="I12" t="str">
            <v>4*</v>
          </cell>
          <cell r="J12">
            <v>289988</v>
          </cell>
          <cell r="L12">
            <v>305021</v>
          </cell>
          <cell r="N12">
            <v>5.1840076141081701E-2</v>
          </cell>
        </row>
        <row r="13">
          <cell r="B13" t="str">
            <v>3*</v>
          </cell>
          <cell r="C13">
            <v>142809</v>
          </cell>
          <cell r="E13">
            <v>141405</v>
          </cell>
          <cell r="G13">
            <v>-9.8313131525324029E-3</v>
          </cell>
          <cell r="I13" t="str">
            <v>3*</v>
          </cell>
          <cell r="J13">
            <v>148863</v>
          </cell>
          <cell r="L13">
            <v>139528</v>
          </cell>
          <cell r="N13">
            <v>-6.2708665014140519E-2</v>
          </cell>
        </row>
        <row r="14">
          <cell r="B14" t="str">
            <v>1* y 2*</v>
          </cell>
          <cell r="C14">
            <v>8242</v>
          </cell>
          <cell r="E14">
            <v>14908</v>
          </cell>
          <cell r="G14">
            <v>0.80878427566124722</v>
          </cell>
          <cell r="I14" t="str">
            <v>1* y 2*</v>
          </cell>
          <cell r="J14">
            <v>9679</v>
          </cell>
          <cell r="L14">
            <v>12580</v>
          </cell>
          <cell r="N14">
            <v>0.29972104556255813</v>
          </cell>
        </row>
        <row r="16">
          <cell r="B16" t="str">
            <v>Extrahotelera</v>
          </cell>
          <cell r="C16">
            <v>466669</v>
          </cell>
          <cell r="E16">
            <v>472729</v>
          </cell>
          <cell r="G16">
            <v>1.2985649357467498E-2</v>
          </cell>
          <cell r="I16" t="str">
            <v>Extrahotelera</v>
          </cell>
          <cell r="J16">
            <v>595430</v>
          </cell>
          <cell r="L16">
            <v>570590</v>
          </cell>
          <cell r="N16">
            <v>-4.1717750197336381E-2</v>
          </cell>
        </row>
        <row r="19">
          <cell r="B19" t="str">
            <v>PERNOCTACIONES EN PUERTO DE LA CRUZ SEGÚN TIPOLOGÍA Y CATEGORÍA DE ESTABLECIMIENTO</v>
          </cell>
          <cell r="I19" t="str">
            <v>PERNOCTACIONES EN SANTA CRUZ SEGÚN TIPOLOGÍA Y CATEGORÍA DE ESTABLECIMIENTO</v>
          </cell>
        </row>
        <row r="20">
          <cell r="C20" t="str">
            <v>enero 2011</v>
          </cell>
          <cell r="E20" t="str">
            <v>enero 2012</v>
          </cell>
          <cell r="G20" t="str">
            <v>var. interanual</v>
          </cell>
          <cell r="J20" t="str">
            <v>enero 2011</v>
          </cell>
          <cell r="L20" t="str">
            <v>enero 2012</v>
          </cell>
          <cell r="N20" t="str">
            <v>var. interanual</v>
          </cell>
        </row>
        <row r="22">
          <cell r="B22" t="str">
            <v>Total Pernoctaciones</v>
          </cell>
          <cell r="C22">
            <v>520157</v>
          </cell>
          <cell r="E22">
            <v>551141</v>
          </cell>
          <cell r="G22">
            <v>5.9566630844148975E-2</v>
          </cell>
          <cell r="I22" t="str">
            <v>Total Pernoctaciones</v>
          </cell>
          <cell r="J22">
            <v>28765</v>
          </cell>
          <cell r="L22">
            <v>32842</v>
          </cell>
          <cell r="N22">
            <v>0.14173474708847558</v>
          </cell>
        </row>
        <row r="24">
          <cell r="B24" t="str">
            <v>Hotelera</v>
          </cell>
          <cell r="C24">
            <v>359340</v>
          </cell>
          <cell r="E24">
            <v>395566</v>
          </cell>
          <cell r="G24">
            <v>0.10081260087938999</v>
          </cell>
          <cell r="I24" t="str">
            <v>Hotelera</v>
          </cell>
          <cell r="J24">
            <v>28765</v>
          </cell>
          <cell r="L24">
            <v>32842</v>
          </cell>
          <cell r="N24">
            <v>0.14173474708847558</v>
          </cell>
        </row>
        <row r="25">
          <cell r="B25" t="str">
            <v>4* y 5*</v>
          </cell>
          <cell r="C25">
            <v>298106</v>
          </cell>
          <cell r="E25">
            <v>332874</v>
          </cell>
          <cell r="G25">
            <v>0.11662965522330983</v>
          </cell>
          <cell r="I25" t="str">
            <v>4* y 5*</v>
          </cell>
          <cell r="J25">
            <v>6691</v>
          </cell>
          <cell r="L25">
            <v>8726</v>
          </cell>
          <cell r="N25">
            <v>0.30413988940367659</v>
          </cell>
        </row>
        <row r="26">
          <cell r="B26" t="str">
            <v>3*</v>
          </cell>
          <cell r="C26">
            <v>58824</v>
          </cell>
          <cell r="E26">
            <v>58968</v>
          </cell>
          <cell r="G26">
            <v>2.4479804161566705E-3</v>
          </cell>
          <cell r="I26" t="str">
            <v>3*</v>
          </cell>
          <cell r="J26">
            <v>10998</v>
          </cell>
          <cell r="L26">
            <v>9981</v>
          </cell>
          <cell r="N26">
            <v>-9.2471358428805231E-2</v>
          </cell>
        </row>
        <row r="27">
          <cell r="B27" t="str">
            <v>1* y 2*</v>
          </cell>
          <cell r="C27">
            <v>2410</v>
          </cell>
          <cell r="E27">
            <v>3724</v>
          </cell>
          <cell r="G27">
            <v>0.54522821576763481</v>
          </cell>
          <cell r="I27" t="str">
            <v>2*</v>
          </cell>
          <cell r="J27">
            <v>8370</v>
          </cell>
          <cell r="L27">
            <v>10702</v>
          </cell>
          <cell r="N27">
            <v>0.27861409796893666</v>
          </cell>
        </row>
        <row r="28">
          <cell r="I28" t="str">
            <v>1*</v>
          </cell>
          <cell r="J28">
            <v>2706</v>
          </cell>
          <cell r="L28">
            <v>3433</v>
          </cell>
          <cell r="N28">
            <v>0.26866223207686624</v>
          </cell>
        </row>
        <row r="29">
          <cell r="B29" t="str">
            <v>Extrahotelera</v>
          </cell>
          <cell r="C29">
            <v>160817</v>
          </cell>
          <cell r="E29">
            <v>155575</v>
          </cell>
          <cell r="G29">
            <v>-3.2596056387073503E-2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enero 2011</v>
          </cell>
          <cell r="E36" t="str">
            <v>enero 2012</v>
          </cell>
          <cell r="G36" t="str">
            <v>var. interanual</v>
          </cell>
        </row>
        <row r="38">
          <cell r="B38" t="str">
            <v>Total Pernoctaciones</v>
          </cell>
          <cell r="C38">
            <v>3415932</v>
          </cell>
          <cell r="E38">
            <v>3606245</v>
          </cell>
          <cell r="G38">
            <v>5.5713345581820617E-2</v>
          </cell>
        </row>
        <row r="40">
          <cell r="B40" t="str">
            <v>Hotelera</v>
          </cell>
          <cell r="C40">
            <v>1960133</v>
          </cell>
          <cell r="E40">
            <v>2172280</v>
          </cell>
          <cell r="G40">
            <v>0.10823092106505028</v>
          </cell>
        </row>
        <row r="41">
          <cell r="B41" t="str">
            <v>5*</v>
          </cell>
          <cell r="C41">
            <v>243221</v>
          </cell>
          <cell r="E41">
            <v>308993</v>
          </cell>
          <cell r="G41">
            <v>0.27042072847328158</v>
          </cell>
        </row>
        <row r="42">
          <cell r="B42" t="str">
            <v>4*</v>
          </cell>
          <cell r="C42">
            <v>1254675</v>
          </cell>
          <cell r="E42">
            <v>1387632</v>
          </cell>
          <cell r="G42">
            <v>0.10596927491182973</v>
          </cell>
        </row>
        <row r="43">
          <cell r="B43" t="str">
            <v>3*</v>
          </cell>
          <cell r="C43">
            <v>412906</v>
          </cell>
          <cell r="E43">
            <v>412262</v>
          </cell>
          <cell r="G43">
            <v>-1.5596770209199695E-3</v>
          </cell>
        </row>
        <row r="44">
          <cell r="B44" t="str">
            <v>2*</v>
          </cell>
          <cell r="C44">
            <v>32009</v>
          </cell>
          <cell r="E44">
            <v>41596</v>
          </cell>
          <cell r="G44">
            <v>0.29950951294948291</v>
          </cell>
        </row>
        <row r="45">
          <cell r="B45" t="str">
            <v>1*</v>
          </cell>
          <cell r="C45">
            <v>17322</v>
          </cell>
          <cell r="E45">
            <v>21797</v>
          </cell>
          <cell r="G45">
            <v>0.25834199284147319</v>
          </cell>
        </row>
        <row r="47">
          <cell r="B47" t="str">
            <v>Extrahotelera</v>
          </cell>
          <cell r="C47">
            <v>1455799</v>
          </cell>
          <cell r="E47">
            <v>1433965</v>
          </cell>
          <cell r="G47">
            <v>-1.4997949579577896E-2</v>
          </cell>
        </row>
      </sheetData>
      <sheetData sheetId="12"/>
      <sheetData sheetId="13"/>
      <sheetData sheetId="14">
        <row r="6">
          <cell r="D6" t="str">
            <v>enero 2012</v>
          </cell>
        </row>
        <row r="8">
          <cell r="D8">
            <v>69.905525398542011</v>
          </cell>
        </row>
        <row r="9">
          <cell r="D9">
            <v>78.784781699624219</v>
          </cell>
        </row>
        <row r="10">
          <cell r="D10">
            <v>59.711023240397282</v>
          </cell>
        </row>
        <row r="12">
          <cell r="D12">
            <v>73.95768457866609</v>
          </cell>
        </row>
        <row r="13">
          <cell r="D13">
            <v>87.057294031612813</v>
          </cell>
        </row>
        <row r="14">
          <cell r="D14">
            <v>57.336902468962101</v>
          </cell>
        </row>
        <row r="16">
          <cell r="D16">
            <v>71.917100848268845</v>
          </cell>
        </row>
        <row r="17">
          <cell r="D17">
            <v>81.858017470469306</v>
          </cell>
        </row>
        <row r="18">
          <cell r="D18">
            <v>64.812595627515279</v>
          </cell>
        </row>
        <row r="20">
          <cell r="D20">
            <v>73.22381357283308</v>
          </cell>
        </row>
        <row r="21">
          <cell r="D21">
            <v>77.996293083050716</v>
          </cell>
        </row>
        <row r="22">
          <cell r="D22">
            <v>63.365509938090582</v>
          </cell>
        </row>
        <row r="24">
          <cell r="D24">
            <v>42.359830261443811</v>
          </cell>
        </row>
        <row r="25">
          <cell r="D25">
            <v>42.359830261443811</v>
          </cell>
        </row>
        <row r="26">
          <cell r="D26" t="str">
            <v>-</v>
          </cell>
        </row>
      </sheetData>
      <sheetData sheetId="15"/>
      <sheetData sheetId="16">
        <row r="5">
          <cell r="B5" t="str">
            <v>INDICES DE OCUPACIÓN EN ALOJAMIENTO DE ADEJE SEGÚN TIPOLOGÍA Y CATEGORÍA DE ESTABLECIMIENTO</v>
          </cell>
          <cell r="G5" t="str">
            <v>INDICES DE OCUPACIÓN EN ALOJAMIENTO DE ARONA SEGÚN TIPOLOGÍA Y CATEGORÍA DE ESTABLECIMIENTO</v>
          </cell>
        </row>
        <row r="6">
          <cell r="C6" t="str">
            <v>enero 2011</v>
          </cell>
          <cell r="D6" t="str">
            <v>enero 2012</v>
          </cell>
          <cell r="E6" t="str">
            <v>var. interanual</v>
          </cell>
          <cell r="H6" t="str">
            <v>enero 2011</v>
          </cell>
          <cell r="I6" t="str">
            <v>enero 2012</v>
          </cell>
          <cell r="J6" t="str">
            <v>var. interanual</v>
          </cell>
        </row>
        <row r="8">
          <cell r="B8" t="str">
            <v>Indice de ocupación total</v>
          </cell>
          <cell r="C8">
            <v>65.069999999999993</v>
          </cell>
          <cell r="D8">
            <v>73.95768457866609</v>
          </cell>
          <cell r="E8">
            <v>0.13658651573176739</v>
          </cell>
          <cell r="G8" t="str">
            <v>Indice de ocupación total</v>
          </cell>
          <cell r="H8">
            <v>68.14</v>
          </cell>
          <cell r="I8">
            <v>71.917100848268845</v>
          </cell>
          <cell r="J8">
            <v>5.5431477080552405E-2</v>
          </cell>
        </row>
        <row r="10">
          <cell r="B10" t="str">
            <v>Hotelera</v>
          </cell>
          <cell r="C10">
            <v>78.34</v>
          </cell>
          <cell r="D10">
            <v>87.057294031612813</v>
          </cell>
          <cell r="E10">
            <v>0.11127513443467962</v>
          </cell>
          <cell r="G10" t="str">
            <v>Hotelera</v>
          </cell>
          <cell r="H10">
            <v>81.99</v>
          </cell>
          <cell r="I10">
            <v>81.858017470469306</v>
          </cell>
          <cell r="J10">
            <v>-1.6097393527343407E-3</v>
          </cell>
        </row>
        <row r="11">
          <cell r="B11" t="str">
            <v>5*</v>
          </cell>
          <cell r="C11">
            <v>71.91</v>
          </cell>
          <cell r="D11">
            <v>97.492782163666249</v>
          </cell>
          <cell r="E11">
            <v>0.35576112034023444</v>
          </cell>
          <cell r="G11" t="str">
            <v>5*</v>
          </cell>
          <cell r="H11">
            <v>94.15</v>
          </cell>
          <cell r="I11">
            <v>75.284419653885664</v>
          </cell>
          <cell r="J11">
            <v>-0.20037791127046567</v>
          </cell>
        </row>
        <row r="12">
          <cell r="B12" t="str">
            <v>4*</v>
          </cell>
          <cell r="C12">
            <v>81.38</v>
          </cell>
          <cell r="D12">
            <v>88.711870405127655</v>
          </cell>
          <cell r="E12">
            <v>9.0094254179499345E-2</v>
          </cell>
          <cell r="G12" t="str">
            <v>4*</v>
          </cell>
          <cell r="H12">
            <v>86.49</v>
          </cell>
          <cell r="I12">
            <v>88.771085319146465</v>
          </cell>
          <cell r="J12">
            <v>2.637397755979265E-2</v>
          </cell>
        </row>
        <row r="13">
          <cell r="B13" t="str">
            <v>3*</v>
          </cell>
          <cell r="C13">
            <v>75.3</v>
          </cell>
          <cell r="D13">
            <v>71.563407795783277</v>
          </cell>
          <cell r="E13">
            <v>-4.9622738435812996E-2</v>
          </cell>
          <cell r="G13" t="str">
            <v>3*</v>
          </cell>
          <cell r="H13">
            <v>71.849999999999994</v>
          </cell>
          <cell r="I13">
            <v>72.210865166155173</v>
          </cell>
          <cell r="J13">
            <v>5.0224796959663642E-3</v>
          </cell>
        </row>
        <row r="14">
          <cell r="B14" t="str">
            <v>1* y 2*</v>
          </cell>
          <cell r="C14">
            <v>46.644029428409731</v>
          </cell>
          <cell r="D14">
            <v>98.344217956329572</v>
          </cell>
          <cell r="E14">
            <v>1.1083988489302885</v>
          </cell>
          <cell r="G14" t="str">
            <v>1* y 2*</v>
          </cell>
          <cell r="H14">
            <v>60.508877219304829</v>
          </cell>
          <cell r="I14">
            <v>81.487239279699438</v>
          </cell>
          <cell r="J14">
            <v>0.34669891467927694</v>
          </cell>
        </row>
        <row r="16">
          <cell r="B16" t="str">
            <v>Extrahotelera</v>
          </cell>
          <cell r="C16">
            <v>50.42</v>
          </cell>
          <cell r="D16">
            <v>57.336902468962101</v>
          </cell>
          <cell r="E16">
            <v>0.13718568958671362</v>
          </cell>
          <cell r="G16" t="str">
            <v>Extrahotelera</v>
          </cell>
          <cell r="H16">
            <v>59.36</v>
          </cell>
          <cell r="I16">
            <v>64.812595627515279</v>
          </cell>
          <cell r="J16">
            <v>9.1856395342238439E-2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enero 2011</v>
          </cell>
          <cell r="D20" t="str">
            <v>enero 2012</v>
          </cell>
          <cell r="E20" t="str">
            <v>var. interanual</v>
          </cell>
          <cell r="H20" t="str">
            <v>enero 2011</v>
          </cell>
          <cell r="I20" t="str">
            <v>enero 2012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65.959999999999994</v>
          </cell>
          <cell r="D22">
            <v>73.22381357283308</v>
          </cell>
          <cell r="E22">
            <v>0.11012452354204205</v>
          </cell>
          <cell r="G22" t="str">
            <v>Indice de ocupación total</v>
          </cell>
          <cell r="H22">
            <v>47.66</v>
          </cell>
          <cell r="I22">
            <v>42.359830261443811</v>
          </cell>
          <cell r="J22">
            <v>-0.1112079256935834</v>
          </cell>
        </row>
        <row r="24">
          <cell r="B24" t="str">
            <v>Hotelera</v>
          </cell>
          <cell r="C24">
            <v>70.790000000000006</v>
          </cell>
          <cell r="D24">
            <v>77.996293083050716</v>
          </cell>
          <cell r="E24">
            <v>0.10179817888191423</v>
          </cell>
          <cell r="G24" t="str">
            <v>Hotelera</v>
          </cell>
          <cell r="H24">
            <v>47.66</v>
          </cell>
          <cell r="I24">
            <v>42.359830261443811</v>
          </cell>
          <cell r="J24">
            <v>-0.1112079256935834</v>
          </cell>
        </row>
        <row r="25">
          <cell r="B25" t="str">
            <v>4* y 5*</v>
          </cell>
          <cell r="C25">
            <v>71.822560166145053</v>
          </cell>
          <cell r="D25">
            <v>79.018845888159063</v>
          </cell>
          <cell r="E25">
            <v>0.10019533841966988</v>
          </cell>
          <cell r="G25" t="str">
            <v>4* y 5*</v>
          </cell>
          <cell r="H25">
            <v>71.822560166145053</v>
          </cell>
          <cell r="I25">
            <v>79.018845888159063</v>
          </cell>
          <cell r="J25">
            <v>0.10019533841966988</v>
          </cell>
        </row>
        <row r="26">
          <cell r="B26" t="str">
            <v>3*</v>
          </cell>
          <cell r="C26">
            <v>72.650000000000006</v>
          </cell>
          <cell r="D26">
            <v>79.02756744441615</v>
          </cell>
          <cell r="E26">
            <v>8.778482373594132E-2</v>
          </cell>
          <cell r="G26" t="str">
            <v>3*</v>
          </cell>
          <cell r="H26">
            <v>61.17</v>
          </cell>
          <cell r="I26">
            <v>40.145603732603973</v>
          </cell>
          <cell r="J26">
            <v>-0.34370436925610637</v>
          </cell>
        </row>
        <row r="27">
          <cell r="B27" t="str">
            <v>1* y 2*</v>
          </cell>
          <cell r="C27">
            <v>20.842341952780419</v>
          </cell>
          <cell r="D27">
            <v>33.002481389578165</v>
          </cell>
          <cell r="E27">
            <v>0.58343440791573586</v>
          </cell>
          <cell r="G27" t="str">
            <v>2*</v>
          </cell>
          <cell r="H27">
            <v>40.06</v>
          </cell>
          <cell r="I27">
            <v>71.180578649817093</v>
          </cell>
          <cell r="J27">
            <v>0.77684919245674222</v>
          </cell>
        </row>
        <row r="28">
          <cell r="G28" t="str">
            <v>1*</v>
          </cell>
          <cell r="H28">
            <v>43.65</v>
          </cell>
          <cell r="I28">
            <v>66.712009327633112</v>
          </cell>
          <cell r="J28">
            <v>0.52833927440167505</v>
          </cell>
        </row>
        <row r="29">
          <cell r="B29" t="str">
            <v>Extrahotelera</v>
          </cell>
          <cell r="C29">
            <v>57.23</v>
          </cell>
          <cell r="D29">
            <v>63.365509938090582</v>
          </cell>
          <cell r="E29">
            <v>0.10720793182055899</v>
          </cell>
        </row>
        <row r="34">
          <cell r="B34" t="str">
            <v>INDICES DE OCUPACIÓN EN ALOJAMIENTO DE TENERIFE SEGÚN TIPOLOGÍA Y CATEGORÍA DE ESTABLECIMIENTO</v>
          </cell>
        </row>
        <row r="36">
          <cell r="C36" t="str">
            <v>enero 2011</v>
          </cell>
          <cell r="D36" t="str">
            <v>enero 2012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63.169352342213095</v>
          </cell>
          <cell r="D38">
            <v>69.905525398542011</v>
          </cell>
          <cell r="E38">
            <v>0.10663672820066972</v>
          </cell>
        </row>
        <row r="40">
          <cell r="B40" t="str">
            <v>Hotelera</v>
          </cell>
          <cell r="C40">
            <v>73.377466635171402</v>
          </cell>
          <cell r="D40">
            <v>78.784781699624219</v>
          </cell>
          <cell r="E40">
            <v>7.3691765502585049E-2</v>
          </cell>
        </row>
        <row r="41">
          <cell r="B41" t="str">
            <v>5*</v>
          </cell>
          <cell r="C41">
            <v>69.120242354659666</v>
          </cell>
          <cell r="D41">
            <v>75.10183942911587</v>
          </cell>
          <cell r="E41">
            <v>8.6539006095555981E-2</v>
          </cell>
        </row>
        <row r="42">
          <cell r="B42" t="str">
            <v>4*</v>
          </cell>
          <cell r="C42">
            <v>76.966088116179577</v>
          </cell>
          <cell r="D42">
            <v>83.087059770288377</v>
          </cell>
          <cell r="E42">
            <v>7.9528163687743181E-2</v>
          </cell>
        </row>
        <row r="43">
          <cell r="B43" t="str">
            <v>3*</v>
          </cell>
          <cell r="C43">
            <v>70.043901909427717</v>
          </cell>
          <cell r="D43">
            <v>70.516857699498317</v>
          </cell>
          <cell r="E43">
            <v>6.7522764605856267E-3</v>
          </cell>
        </row>
        <row r="44">
          <cell r="B44" t="str">
            <v>2*</v>
          </cell>
          <cell r="C44">
            <v>47.256219089097215</v>
          </cell>
          <cell r="D44">
            <v>66.690181491694986</v>
          </cell>
          <cell r="E44">
            <v>0.41124666291979128</v>
          </cell>
        </row>
        <row r="45">
          <cell r="B45" t="str">
            <v>1*</v>
          </cell>
          <cell r="C45">
            <v>54.092371108265937</v>
          </cell>
          <cell r="D45">
            <v>75.931860934996166</v>
          </cell>
          <cell r="E45">
            <v>0.40374436134475356</v>
          </cell>
        </row>
        <row r="47">
          <cell r="B47" t="str">
            <v>Extrahotelera</v>
          </cell>
          <cell r="C47">
            <v>53.20364129801186</v>
          </cell>
          <cell r="D47">
            <v>59.711023240397282</v>
          </cell>
          <cell r="E47">
            <v>0.12231083782283503</v>
          </cell>
        </row>
      </sheetData>
      <sheetData sheetId="17"/>
      <sheetData sheetId="18"/>
      <sheetData sheetId="19">
        <row r="6">
          <cell r="D6" t="str">
            <v>enero 2012</v>
          </cell>
        </row>
        <row r="8">
          <cell r="D8">
            <v>8.9916721728398148</v>
          </cell>
        </row>
        <row r="9">
          <cell r="D9">
            <v>8.2925693344276681</v>
          </cell>
        </row>
        <row r="10">
          <cell r="D10">
            <v>10.308137445187262</v>
          </cell>
        </row>
        <row r="12">
          <cell r="D12">
            <v>9.4989769294149955</v>
          </cell>
        </row>
        <row r="13">
          <cell r="D13">
            <v>8.8090111527040236</v>
          </cell>
        </row>
        <row r="14">
          <cell r="D14">
            <v>11.186998603781621</v>
          </cell>
        </row>
        <row r="16">
          <cell r="D16">
            <v>9.651594491514123</v>
          </cell>
        </row>
        <row r="17">
          <cell r="D17">
            <v>9.4494165565830031</v>
          </cell>
        </row>
        <row r="18">
          <cell r="D18">
            <v>9.8416613484657702</v>
          </cell>
        </row>
        <row r="20">
          <cell r="D20">
            <v>9.6832405081082982</v>
          </cell>
        </row>
        <row r="21">
          <cell r="D21">
            <v>9.0338684997830399</v>
          </cell>
        </row>
        <row r="22">
          <cell r="D22">
            <v>11.848819497334349</v>
          </cell>
        </row>
        <row r="24">
          <cell r="D24">
            <v>2.1967892976588628</v>
          </cell>
        </row>
        <row r="25">
          <cell r="D25">
            <v>2.1967892976588628</v>
          </cell>
        </row>
        <row r="26">
          <cell r="D26" t="str">
            <v>-</v>
          </cell>
        </row>
      </sheetData>
      <sheetData sheetId="20"/>
      <sheetData sheetId="21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enero 2011</v>
          </cell>
          <cell r="D6" t="str">
            <v>enero 2012</v>
          </cell>
          <cell r="E6" t="str">
            <v>diferencia interanual</v>
          </cell>
          <cell r="H6" t="str">
            <v>enero 2011</v>
          </cell>
          <cell r="I6" t="str">
            <v>enero 2012</v>
          </cell>
          <cell r="J6" t="str">
            <v>diferencia interanual</v>
          </cell>
        </row>
        <row r="8">
          <cell r="B8" t="str">
            <v>Estancia media total</v>
          </cell>
          <cell r="C8">
            <v>9.39</v>
          </cell>
          <cell r="D8">
            <v>9.4989769294149955</v>
          </cell>
          <cell r="E8">
            <v>0.10897692941499493</v>
          </cell>
          <cell r="G8" t="str">
            <v>Estancia media total</v>
          </cell>
          <cell r="H8">
            <v>9.4700000000000006</v>
          </cell>
          <cell r="I8">
            <v>9.651594491514123</v>
          </cell>
          <cell r="J8">
            <v>0.18159449151412232</v>
          </cell>
        </row>
        <row r="10">
          <cell r="B10" t="str">
            <v>Hotelera</v>
          </cell>
          <cell r="C10">
            <v>8.76</v>
          </cell>
          <cell r="D10">
            <v>8.8090111527040236</v>
          </cell>
          <cell r="E10">
            <v>4.9011152704023786E-2</v>
          </cell>
          <cell r="G10" t="str">
            <v>Hotelera</v>
          </cell>
          <cell r="H10">
            <v>9.1999999999999993</v>
          </cell>
          <cell r="I10">
            <v>9.4494165565830031</v>
          </cell>
          <cell r="J10">
            <v>0.24941655658300377</v>
          </cell>
        </row>
        <row r="11">
          <cell r="B11" t="str">
            <v>5*</v>
          </cell>
          <cell r="C11">
            <v>7.95</v>
          </cell>
          <cell r="D11">
            <v>9.4231892195395837</v>
          </cell>
          <cell r="E11">
            <v>1.4731892195395835</v>
          </cell>
          <cell r="G11" t="str">
            <v>5*</v>
          </cell>
          <cell r="H11">
            <v>10.23</v>
          </cell>
          <cell r="I11">
            <v>7.8426114045780846</v>
          </cell>
          <cell r="J11">
            <v>-2.3873885954219158</v>
          </cell>
        </row>
        <row r="12">
          <cell r="B12" t="str">
            <v>4*</v>
          </cell>
          <cell r="C12">
            <v>8.69</v>
          </cell>
          <cell r="D12">
            <v>8.4650753333718178</v>
          </cell>
          <cell r="E12">
            <v>-0.22492466662818167</v>
          </cell>
          <cell r="G12" t="str">
            <v>4*</v>
          </cell>
          <cell r="H12">
            <v>9.36</v>
          </cell>
          <cell r="I12">
            <v>9.9032792207792202</v>
          </cell>
          <cell r="J12">
            <v>0.54327922077922075</v>
          </cell>
        </row>
        <row r="13">
          <cell r="B13" t="str">
            <v>3*</v>
          </cell>
          <cell r="C13">
            <v>9.7899999999999991</v>
          </cell>
          <cell r="D13">
            <v>9.729255538736755</v>
          </cell>
          <cell r="E13">
            <v>-6.0744461263244176E-2</v>
          </cell>
          <cell r="G13" t="str">
            <v>3*</v>
          </cell>
          <cell r="H13">
            <v>8.8800000000000008</v>
          </cell>
          <cell r="I13">
            <v>9.1824942415268183</v>
          </cell>
          <cell r="J13">
            <v>0.30249424152681748</v>
          </cell>
        </row>
        <row r="14">
          <cell r="B14" t="str">
            <v>1* y 2*</v>
          </cell>
          <cell r="C14">
            <v>8.7309322033898304</v>
          </cell>
          <cell r="D14">
            <v>8.5334859759587864</v>
          </cell>
          <cell r="E14">
            <v>-0.19744622743104401</v>
          </cell>
          <cell r="G14" t="str">
            <v>1* y 2*</v>
          </cell>
          <cell r="H14">
            <v>5.4224089635854344</v>
          </cell>
          <cell r="I14">
            <v>11.172291296625222</v>
          </cell>
          <cell r="J14">
            <v>5.7498823330397872</v>
          </cell>
        </row>
        <row r="16">
          <cell r="B16" t="str">
            <v>Extrahotelera</v>
          </cell>
          <cell r="C16">
            <v>10.71</v>
          </cell>
          <cell r="D16">
            <v>11.186998603781621</v>
          </cell>
          <cell r="E16">
            <v>0.47699860378162029</v>
          </cell>
          <cell r="G16" t="str">
            <v>Extrahotelera</v>
          </cell>
          <cell r="H16">
            <v>9.7200000000000006</v>
          </cell>
          <cell r="I16">
            <v>9.8416613484657702</v>
          </cell>
          <cell r="J16">
            <v>0.12166134846576959</v>
          </cell>
        </row>
        <row r="20">
          <cell r="C20" t="str">
            <v>enero 2011</v>
          </cell>
          <cell r="D20" t="str">
            <v>enero 2012</v>
          </cell>
          <cell r="E20" t="str">
            <v>diferencia interanual</v>
          </cell>
          <cell r="H20" t="str">
            <v>enero 2011</v>
          </cell>
          <cell r="I20" t="str">
            <v>enero 2012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9.33</v>
          </cell>
          <cell r="D22">
            <v>9.6832405081082982</v>
          </cell>
          <cell r="E22">
            <v>0.3532405081082981</v>
          </cell>
          <cell r="G22" t="str">
            <v>Estancia media total</v>
          </cell>
          <cell r="H22">
            <v>2.2799999999999998</v>
          </cell>
          <cell r="I22">
            <v>2.1967892976588628</v>
          </cell>
          <cell r="J22">
            <v>-8.3210702341137033E-2</v>
          </cell>
        </row>
        <row r="24">
          <cell r="B24" t="str">
            <v>Hotelera</v>
          </cell>
          <cell r="C24">
            <v>8.77</v>
          </cell>
          <cell r="D24">
            <v>9.0338684997830399</v>
          </cell>
          <cell r="E24">
            <v>0.26386849978304028</v>
          </cell>
          <cell r="G24" t="str">
            <v>Hotelera</v>
          </cell>
          <cell r="H24">
            <v>2.2799999999999998</v>
          </cell>
          <cell r="I24">
            <v>2.1967892976588628</v>
          </cell>
          <cell r="J24">
            <v>-8.3210702341137033E-2</v>
          </cell>
        </row>
        <row r="25">
          <cell r="B25" t="str">
            <v>4* y 5*</v>
          </cell>
          <cell r="C25">
            <v>9.0894289111809012</v>
          </cell>
          <cell r="D25">
            <v>9.220375602459697</v>
          </cell>
          <cell r="E25">
            <v>0.13094669127879577</v>
          </cell>
          <cell r="G25" t="str">
            <v>4* y 5*</v>
          </cell>
          <cell r="H25">
            <v>1.55</v>
          </cell>
          <cell r="I25">
            <v>1.8887445887445888</v>
          </cell>
          <cell r="J25">
            <v>0.33874458874458879</v>
          </cell>
        </row>
        <row r="26">
          <cell r="B26" t="str">
            <v>3*</v>
          </cell>
          <cell r="C26">
            <v>8.94</v>
          </cell>
          <cell r="D26">
            <v>9.428845538855132</v>
          </cell>
          <cell r="E26">
            <v>0.48884553885513249</v>
          </cell>
          <cell r="G26" t="str">
            <v>3*</v>
          </cell>
          <cell r="H26">
            <v>2.95</v>
          </cell>
          <cell r="I26">
            <v>2.2907964195547397</v>
          </cell>
          <cell r="J26">
            <v>-0.65920358044526051</v>
          </cell>
        </row>
        <row r="27">
          <cell r="B27" t="str">
            <v>1* y 2*</v>
          </cell>
          <cell r="C27">
            <v>1.4849044978434998</v>
          </cell>
          <cell r="D27">
            <v>2.6023759608665271</v>
          </cell>
          <cell r="E27">
            <v>1.1174714630230274</v>
          </cell>
          <cell r="G27" t="str">
            <v>2*</v>
          </cell>
          <cell r="H27">
            <v>2.15</v>
          </cell>
          <cell r="I27">
            <v>2.0596612779060814</v>
          </cell>
          <cell r="J27">
            <v>-9.0338722093918467E-2</v>
          </cell>
        </row>
        <row r="28">
          <cell r="G28" t="str">
            <v>1*</v>
          </cell>
          <cell r="H28">
            <v>3.94</v>
          </cell>
          <cell r="I28">
            <v>4.4182754182754183</v>
          </cell>
          <cell r="J28">
            <v>0.47827541827541831</v>
          </cell>
        </row>
        <row r="29">
          <cell r="B29" t="str">
            <v>Extrahotelera</v>
          </cell>
          <cell r="C29">
            <v>10.92</v>
          </cell>
          <cell r="D29">
            <v>11.848819497334349</v>
          </cell>
          <cell r="E29">
            <v>0.92881949733434865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enero 2011</v>
          </cell>
          <cell r="D36" t="str">
            <v>enero 2012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8.859663865546219</v>
          </cell>
          <cell r="D38">
            <v>8.9916721728398148</v>
          </cell>
          <cell r="E38">
            <v>0.13200830729359581</v>
          </cell>
        </row>
        <row r="40">
          <cell r="B40" t="str">
            <v>Hotelera</v>
          </cell>
          <cell r="C40">
            <v>8.1381946059056034</v>
          </cell>
          <cell r="D40">
            <v>8.2925693344276681</v>
          </cell>
          <cell r="E40">
            <v>0.15437472852206469</v>
          </cell>
        </row>
        <row r="41">
          <cell r="B41" t="str">
            <v>5*</v>
          </cell>
          <cell r="C41">
            <v>8.3970654237873301</v>
          </cell>
          <cell r="D41">
            <v>8.1175095231840277</v>
          </cell>
          <cell r="E41">
            <v>-0.27955590060330238</v>
          </cell>
        </row>
        <row r="42">
          <cell r="B42" t="str">
            <v>4*</v>
          </cell>
          <cell r="C42">
            <v>8.4318989791735266</v>
          </cell>
          <cell r="D42">
            <v>8.5901805778242757</v>
          </cell>
          <cell r="E42">
            <v>0.15828159865074909</v>
          </cell>
        </row>
        <row r="43">
          <cell r="B43" t="str">
            <v>3*</v>
          </cell>
          <cell r="C43">
            <v>8.2804772886794353</v>
          </cell>
          <cell r="D43">
            <v>8.5501379181616439</v>
          </cell>
          <cell r="E43">
            <v>0.26966062948220859</v>
          </cell>
        </row>
        <row r="44">
          <cell r="B44" t="str">
            <v>2*</v>
          </cell>
          <cell r="C44">
            <v>3.2329057670942327</v>
          </cell>
          <cell r="D44">
            <v>3.8543365455893253</v>
          </cell>
          <cell r="E44">
            <v>0.62143077849509254</v>
          </cell>
        </row>
        <row r="45">
          <cell r="B45" t="str">
            <v>1*</v>
          </cell>
          <cell r="C45">
            <v>5.2111913357400725</v>
          </cell>
          <cell r="D45">
            <v>6.518241626794258</v>
          </cell>
          <cell r="E45">
            <v>1.3070502910541855</v>
          </cell>
        </row>
        <row r="47">
          <cell r="B47" t="str">
            <v>Extrahotelera</v>
          </cell>
          <cell r="C47">
            <v>10.060530462184873</v>
          </cell>
          <cell r="D47">
            <v>10.308137445187262</v>
          </cell>
          <cell r="E47">
            <v>0.24760698300238815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2012</v>
          </cell>
          <cell r="L6" t="str">
            <v>II semestre 2011</v>
          </cell>
        </row>
        <row r="8">
          <cell r="E8">
            <v>166411</v>
          </cell>
        </row>
        <row r="9">
          <cell r="E9">
            <v>88943</v>
          </cell>
        </row>
        <row r="10">
          <cell r="E10">
            <v>77468</v>
          </cell>
        </row>
        <row r="12">
          <cell r="E12">
            <v>2501</v>
          </cell>
        </row>
        <row r="13">
          <cell r="E13">
            <v>2501</v>
          </cell>
        </row>
        <row r="14">
          <cell r="E14" t="str">
            <v>-</v>
          </cell>
        </row>
        <row r="16">
          <cell r="E16">
            <v>1088</v>
          </cell>
        </row>
        <row r="17">
          <cell r="E17">
            <v>377</v>
          </cell>
        </row>
        <row r="18">
          <cell r="E18">
            <v>711</v>
          </cell>
        </row>
        <row r="20">
          <cell r="E20">
            <v>27906</v>
          </cell>
        </row>
        <row r="21">
          <cell r="E21">
            <v>18803</v>
          </cell>
        </row>
        <row r="22">
          <cell r="E22">
            <v>9103</v>
          </cell>
        </row>
        <row r="24">
          <cell r="E24">
            <v>24280</v>
          </cell>
        </row>
        <row r="25">
          <cell r="E25">
            <v>16360</v>
          </cell>
        </row>
        <row r="26">
          <cell r="E26">
            <v>7920</v>
          </cell>
        </row>
        <row r="28">
          <cell r="E28">
            <v>134916</v>
          </cell>
        </row>
        <row r="29">
          <cell r="E29">
            <v>67262</v>
          </cell>
        </row>
        <row r="30">
          <cell r="E30">
            <v>67654</v>
          </cell>
        </row>
        <row r="32">
          <cell r="E32">
            <v>60341</v>
          </cell>
        </row>
        <row r="33">
          <cell r="E33">
            <v>33745</v>
          </cell>
        </row>
        <row r="34">
          <cell r="E34">
            <v>26596</v>
          </cell>
        </row>
        <row r="36">
          <cell r="E36">
            <v>48695</v>
          </cell>
        </row>
        <row r="37">
          <cell r="E37">
            <v>20296</v>
          </cell>
        </row>
        <row r="38">
          <cell r="E38">
            <v>28399</v>
          </cell>
        </row>
      </sheetData>
      <sheetData sheetId="29"/>
      <sheetData sheetId="30">
        <row r="5">
          <cell r="B5" t="str">
            <v>PLAZAS ALOJATIVAS ESTIMADAS EN ADEJE SEGÚN TIPOLOGÍA Y CATEGORÍA (*)</v>
          </cell>
          <cell r="I5" t="str">
            <v>PLAZAS ALOJATIVAS ESTIMADAS  EN ADEJE SEGÚN TIPOLOGÍA Y CATEGORÍA (*)</v>
          </cell>
        </row>
        <row r="6">
          <cell r="C6" t="str">
            <v>I semestre 2011</v>
          </cell>
          <cell r="E6" t="str">
            <v>I semestre 2012</v>
          </cell>
          <cell r="G6" t="str">
            <v>var. interanual</v>
          </cell>
          <cell r="J6" t="str">
            <v>II semestre 2010</v>
          </cell>
          <cell r="L6" t="str">
            <v>II semestre 2011</v>
          </cell>
          <cell r="N6" t="str">
            <v>var. interanual</v>
          </cell>
        </row>
        <row r="7">
          <cell r="B7" t="str">
            <v>TOTAL PLAZAS</v>
          </cell>
          <cell r="C7">
            <v>62811</v>
          </cell>
          <cell r="E7">
            <v>60341</v>
          </cell>
          <cell r="G7">
            <v>-3.9324322172867812E-2</v>
          </cell>
          <cell r="I7" t="str">
            <v>TOTAL PLAZAS</v>
          </cell>
          <cell r="J7">
            <v>62780</v>
          </cell>
          <cell r="L7">
            <v>61844</v>
          </cell>
          <cell r="N7">
            <v>-1.4909206753743231E-2</v>
          </cell>
        </row>
        <row r="8">
          <cell r="B8" t="str">
            <v>HOTELERAS</v>
          </cell>
          <cell r="C8">
            <v>32955</v>
          </cell>
          <cell r="E8">
            <v>33745</v>
          </cell>
          <cell r="G8">
            <v>2.3972083143680777E-2</v>
          </cell>
          <cell r="I8" t="str">
            <v>HOTELERAS</v>
          </cell>
          <cell r="J8">
            <v>32855</v>
          </cell>
          <cell r="L8">
            <v>33508</v>
          </cell>
          <cell r="N8">
            <v>1.9875209252777356E-2</v>
          </cell>
        </row>
        <row r="9">
          <cell r="B9" t="str">
            <v>5 estrellas</v>
          </cell>
          <cell r="C9">
            <v>4568</v>
          </cell>
          <cell r="E9">
            <v>5553</v>
          </cell>
          <cell r="F9">
            <v>9.202697999701695E-2</v>
          </cell>
          <cell r="G9">
            <v>0.21563047285464099</v>
          </cell>
          <cell r="I9" t="str">
            <v>5 estrellas</v>
          </cell>
          <cell r="J9">
            <v>4568</v>
          </cell>
          <cell r="L9">
            <v>4568</v>
          </cell>
          <cell r="M9">
            <v>7.3863268870060145E-2</v>
          </cell>
          <cell r="N9">
            <v>0</v>
          </cell>
        </row>
        <row r="10">
          <cell r="B10" t="str">
            <v>4 estrellas</v>
          </cell>
          <cell r="C10">
            <v>21699</v>
          </cell>
          <cell r="E10">
            <v>21329</v>
          </cell>
          <cell r="F10">
            <v>0.35347442037752108</v>
          </cell>
          <cell r="G10">
            <v>-1.7051477026591086E-2</v>
          </cell>
          <cell r="I10" t="str">
            <v>4 estrellas</v>
          </cell>
          <cell r="J10">
            <v>21699</v>
          </cell>
          <cell r="L10">
            <v>21996</v>
          </cell>
          <cell r="M10">
            <v>0.35566910290408121</v>
          </cell>
          <cell r="N10">
            <v>1.3687266694317711E-2</v>
          </cell>
        </row>
        <row r="11">
          <cell r="B11" t="str">
            <v>3 estrellas</v>
          </cell>
          <cell r="C11">
            <v>6118</v>
          </cell>
          <cell r="E11">
            <v>6374</v>
          </cell>
          <cell r="F11">
            <v>0.10563298586367478</v>
          </cell>
          <cell r="G11">
            <v>4.1843739784243217E-2</v>
          </cell>
          <cell r="I11" t="str">
            <v>3 estrellas</v>
          </cell>
          <cell r="J11">
            <v>6118</v>
          </cell>
          <cell r="L11">
            <v>6374</v>
          </cell>
          <cell r="M11">
            <v>0.10306577841019339</v>
          </cell>
          <cell r="N11">
            <v>4.1843739784243217E-2</v>
          </cell>
        </row>
        <row r="12">
          <cell r="B12" t="str">
            <v>1 Y 2 estrellas</v>
          </cell>
          <cell r="C12">
            <v>570</v>
          </cell>
          <cell r="E12">
            <v>489</v>
          </cell>
          <cell r="F12">
            <v>8.10394259293018E-3</v>
          </cell>
          <cell r="G12">
            <v>-0.14210526315789473</v>
          </cell>
          <cell r="I12" t="str">
            <v>1 Y 2 estrellas</v>
          </cell>
          <cell r="J12">
            <v>470</v>
          </cell>
          <cell r="L12">
            <v>570</v>
          </cell>
          <cell r="M12">
            <v>9.2167388914041783E-3</v>
          </cell>
          <cell r="N12">
            <v>0.21276595744680851</v>
          </cell>
        </row>
        <row r="13">
          <cell r="B13" t="str">
            <v>EXTRAHOTELERAS</v>
          </cell>
          <cell r="C13">
            <v>29856</v>
          </cell>
          <cell r="E13">
            <v>26596</v>
          </cell>
          <cell r="F13">
            <v>0.44076167116885701</v>
          </cell>
          <cell r="G13">
            <v>-0.10919078242229367</v>
          </cell>
          <cell r="I13" t="str">
            <v>EXTRAHOTELERAS</v>
          </cell>
          <cell r="J13">
            <v>29925</v>
          </cell>
          <cell r="L13">
            <v>28336</v>
          </cell>
          <cell r="M13">
            <v>0.45818511092426106</v>
          </cell>
          <cell r="N13">
            <v>-5.3099415204678362E-2</v>
          </cell>
        </row>
        <row r="18">
          <cell r="I18" t="str">
            <v>PLAZAS ALOJATIVAS ESTIMADAS  EN ARONA SEGÚN TIPOLOGÍA Y CATEGORÍA (*)</v>
          </cell>
        </row>
        <row r="19">
          <cell r="C19" t="str">
            <v>I semestre 2011</v>
          </cell>
          <cell r="E19" t="str">
            <v>I semestre 2012</v>
          </cell>
          <cell r="J19" t="str">
            <v>II semestre 2010</v>
          </cell>
          <cell r="L19" t="str">
            <v>II semestre 2011</v>
          </cell>
          <cell r="N19" t="str">
            <v>var. interanual</v>
          </cell>
        </row>
        <row r="20">
          <cell r="B20" t="str">
            <v>TOTAL PLAZAS</v>
          </cell>
          <cell r="C20">
            <v>52852</v>
          </cell>
          <cell r="E20">
            <v>48695</v>
          </cell>
          <cell r="I20" t="str">
            <v>TOTAL PLAZAS</v>
          </cell>
          <cell r="J20">
            <v>53044</v>
          </cell>
          <cell r="L20">
            <v>51623</v>
          </cell>
          <cell r="N20">
            <v>-2.6789080763140034E-2</v>
          </cell>
        </row>
        <row r="21">
          <cell r="B21" t="str">
            <v>HOTELERAS</v>
          </cell>
          <cell r="C21">
            <v>20496</v>
          </cell>
          <cell r="E21">
            <v>20296</v>
          </cell>
          <cell r="I21" t="str">
            <v>HOTELERAS</v>
          </cell>
          <cell r="J21">
            <v>20332</v>
          </cell>
          <cell r="L21">
            <v>20764</v>
          </cell>
          <cell r="N21">
            <v>2.1247294904583908E-2</v>
          </cell>
        </row>
        <row r="22">
          <cell r="B22" t="str">
            <v>5 estrellas</v>
          </cell>
          <cell r="C22">
            <v>2481</v>
          </cell>
          <cell r="E22">
            <v>2481</v>
          </cell>
          <cell r="F22">
            <v>5.0949789506109455E-2</v>
          </cell>
          <cell r="I22" t="str">
            <v>5 estrellas</v>
          </cell>
          <cell r="J22">
            <v>2483</v>
          </cell>
          <cell r="L22">
            <v>2481</v>
          </cell>
          <cell r="N22">
            <v>-8.0547724526782122E-4</v>
          </cell>
        </row>
        <row r="23">
          <cell r="B23" t="str">
            <v>4 estrellas</v>
          </cell>
          <cell r="C23">
            <v>10816</v>
          </cell>
          <cell r="E23">
            <v>11084</v>
          </cell>
          <cell r="F23">
            <v>0.22762090563712906</v>
          </cell>
          <cell r="I23" t="str">
            <v>4 estrellas</v>
          </cell>
          <cell r="J23">
            <v>10650</v>
          </cell>
          <cell r="L23">
            <v>11084</v>
          </cell>
          <cell r="N23">
            <v>4.0751173708920188E-2</v>
          </cell>
        </row>
        <row r="24">
          <cell r="B24" t="str">
            <v>3 estrellas</v>
          </cell>
          <cell r="C24">
            <v>6683</v>
          </cell>
          <cell r="E24">
            <v>6233</v>
          </cell>
          <cell r="F24">
            <v>0.12800082143957286</v>
          </cell>
          <cell r="I24" t="str">
            <v>3 estrellas</v>
          </cell>
          <cell r="J24">
            <v>6683</v>
          </cell>
          <cell r="L24">
            <v>6683</v>
          </cell>
          <cell r="N24">
            <v>0</v>
          </cell>
        </row>
        <row r="25">
          <cell r="B25" t="str">
            <v>1 Y 2 estrellas</v>
          </cell>
          <cell r="C25">
            <v>516</v>
          </cell>
          <cell r="E25">
            <v>498</v>
          </cell>
          <cell r="F25">
            <v>1.0226922682000206E-2</v>
          </cell>
          <cell r="I25" t="str">
            <v>1 Y 2 estrellas</v>
          </cell>
          <cell r="J25">
            <v>516</v>
          </cell>
          <cell r="L25">
            <v>516</v>
          </cell>
          <cell r="N25">
            <v>0</v>
          </cell>
        </row>
        <row r="26">
          <cell r="B26" t="str">
            <v>EXTRAHOTELERAS</v>
          </cell>
          <cell r="C26">
            <v>32356</v>
          </cell>
          <cell r="E26">
            <v>28399</v>
          </cell>
          <cell r="F26">
            <v>0.58320156073518836</v>
          </cell>
          <cell r="I26" t="str">
            <v>EXTRAHOTELERAS</v>
          </cell>
          <cell r="J26">
            <v>32712</v>
          </cell>
          <cell r="L26">
            <v>30859</v>
          </cell>
          <cell r="N26">
            <v>-5.6645879188065539E-2</v>
          </cell>
        </row>
        <row r="30">
          <cell r="B30" t="str">
            <v>PLAZAS ALOJATIVAS ESTIMADAS EN PUERTO DE LA CRUZ SEGÚN TIPOLOGÍA Y CATEGORÍA (*)</v>
          </cell>
          <cell r="I30" t="str">
            <v>PLAZAS ALOJATIVAS ESTIMADAS EN PUERTO DE LA CRUZ SEGÚN TIPOLOGÍA Y CATEGORÍA (*)</v>
          </cell>
        </row>
        <row r="31">
          <cell r="C31" t="str">
            <v>I semestre 2011</v>
          </cell>
          <cell r="E31" t="str">
            <v>I semestre 2012</v>
          </cell>
          <cell r="G31" t="str">
            <v>var. interanual</v>
          </cell>
          <cell r="J31" t="str">
            <v>II semestre 2010</v>
          </cell>
          <cell r="L31" t="str">
            <v>II semestre 2011</v>
          </cell>
          <cell r="N31" t="str">
            <v>var. interanual</v>
          </cell>
        </row>
        <row r="32">
          <cell r="B32" t="str">
            <v>TOTAL PLAZAS</v>
          </cell>
          <cell r="C32">
            <v>25438</v>
          </cell>
          <cell r="E32">
            <v>24280</v>
          </cell>
          <cell r="G32">
            <v>-4.5522446733233746E-2</v>
          </cell>
          <cell r="I32" t="str">
            <v>TOTAL PLAZAS</v>
          </cell>
          <cell r="J32">
            <v>25676</v>
          </cell>
          <cell r="L32">
            <v>24602</v>
          </cell>
          <cell r="N32">
            <v>-4.1828945318585449E-2</v>
          </cell>
        </row>
        <row r="33">
          <cell r="B33" t="str">
            <v>HOTELERAS</v>
          </cell>
          <cell r="C33">
            <v>16374</v>
          </cell>
          <cell r="E33">
            <v>16360</v>
          </cell>
          <cell r="G33">
            <v>-8.5501404665933793E-4</v>
          </cell>
          <cell r="I33" t="str">
            <v>HOTELERAS</v>
          </cell>
          <cell r="J33">
            <v>16158</v>
          </cell>
          <cell r="L33">
            <v>16360</v>
          </cell>
          <cell r="N33">
            <v>1.2501547221190741E-2</v>
          </cell>
        </row>
        <row r="34">
          <cell r="B34" t="str">
            <v>4 y 5 estrellas</v>
          </cell>
          <cell r="C34">
            <v>13389</v>
          </cell>
          <cell r="E34">
            <v>13589</v>
          </cell>
          <cell r="F34">
            <v>0.55967874794069195</v>
          </cell>
          <cell r="G34">
            <v>1.4937635372320561E-2</v>
          </cell>
          <cell r="I34" t="str">
            <v>4 y 5 estrellas</v>
          </cell>
          <cell r="J34">
            <v>12955</v>
          </cell>
          <cell r="L34">
            <v>13589</v>
          </cell>
          <cell r="M34">
            <v>0.55235346719778877</v>
          </cell>
          <cell r="N34">
            <v>4.8938633732149746E-2</v>
          </cell>
        </row>
        <row r="35">
          <cell r="B35" t="str">
            <v>3 estrellas</v>
          </cell>
          <cell r="C35">
            <v>2612</v>
          </cell>
          <cell r="E35">
            <v>2407</v>
          </cell>
          <cell r="F35">
            <v>9.9135090609555193E-2</v>
          </cell>
          <cell r="G35">
            <v>-7.848392036753446E-2</v>
          </cell>
          <cell r="I35" t="str">
            <v>3 estrellas</v>
          </cell>
          <cell r="J35">
            <v>2830</v>
          </cell>
          <cell r="L35">
            <v>2407</v>
          </cell>
          <cell r="M35">
            <v>9.7837574180960896E-2</v>
          </cell>
          <cell r="N35">
            <v>-0.14946996466431095</v>
          </cell>
        </row>
        <row r="36">
          <cell r="B36" t="str">
            <v>1 Y 2 estrellas</v>
          </cell>
          <cell r="C36">
            <v>373</v>
          </cell>
          <cell r="E36">
            <v>364</v>
          </cell>
          <cell r="F36">
            <v>1.4991762767710049E-2</v>
          </cell>
          <cell r="G36">
            <v>-2.4128686327077747E-2</v>
          </cell>
          <cell r="I36" t="str">
            <v>1 Y 2 estrellas</v>
          </cell>
          <cell r="J36">
            <v>373</v>
          </cell>
          <cell r="L36">
            <v>364</v>
          </cell>
          <cell r="M36">
            <v>1.4795545077635964E-2</v>
          </cell>
          <cell r="N36">
            <v>-2.4128686327077747E-2</v>
          </cell>
        </row>
        <row r="37">
          <cell r="B37" t="str">
            <v>EXTRAHOTELERAS</v>
          </cell>
          <cell r="C37">
            <v>9064</v>
          </cell>
          <cell r="E37">
            <v>7920</v>
          </cell>
          <cell r="F37">
            <v>0.32619439868204281</v>
          </cell>
          <cell r="G37">
            <v>-0.12621359223300971</v>
          </cell>
          <cell r="I37" t="str">
            <v>EXTRAHOTELERAS</v>
          </cell>
          <cell r="J37">
            <v>9518</v>
          </cell>
          <cell r="L37">
            <v>8242</v>
          </cell>
          <cell r="M37">
            <v>0.33501341354361436</v>
          </cell>
          <cell r="N37">
            <v>-0.13406177768438748</v>
          </cell>
        </row>
        <row r="41">
          <cell r="B41" t="str">
            <v>PLAZAS ALOJATIVAS ESTIMADAS EN SANTA CRUZ SEGÚN TIPOLOGÍA Y CATEGORÍA (*)</v>
          </cell>
          <cell r="I41" t="str">
            <v>PLAZAS ALOJATIVAS ESTIMADAS EN SANTA CRUZ SEGÚN TIPOLOGÍA Y CATEGORÍA (*)</v>
          </cell>
        </row>
        <row r="42">
          <cell r="C42" t="str">
            <v>I semestre 2011</v>
          </cell>
          <cell r="E42" t="str">
            <v>I semestre 2012</v>
          </cell>
          <cell r="G42" t="str">
            <v>var. interanual</v>
          </cell>
          <cell r="J42" t="str">
            <v>II semestre 2010</v>
          </cell>
          <cell r="L42" t="str">
            <v>II semestre 2011</v>
          </cell>
          <cell r="N42" t="str">
            <v>var. interanual</v>
          </cell>
        </row>
        <row r="43">
          <cell r="B43" t="str">
            <v>TOTAL PLAZAS</v>
          </cell>
          <cell r="C43">
            <v>1947</v>
          </cell>
          <cell r="E43">
            <v>2501</v>
          </cell>
          <cell r="G43">
            <v>0.28454031843862354</v>
          </cell>
          <cell r="I43" t="str">
            <v>TOTAL PLAZAS</v>
          </cell>
          <cell r="J43">
            <v>1947</v>
          </cell>
          <cell r="L43">
            <v>1913</v>
          </cell>
          <cell r="N43">
            <v>-1.7462763225475089E-2</v>
          </cell>
        </row>
        <row r="44">
          <cell r="B44" t="str">
            <v>HOTELERAS</v>
          </cell>
          <cell r="C44">
            <v>1947</v>
          </cell>
          <cell r="E44">
            <v>2501</v>
          </cell>
          <cell r="G44">
            <v>0.28454031843862354</v>
          </cell>
          <cell r="I44" t="str">
            <v>HOTELERAS</v>
          </cell>
          <cell r="J44">
            <v>1947</v>
          </cell>
          <cell r="L44">
            <v>1913</v>
          </cell>
          <cell r="N44">
            <v>-1.7462763225475089E-2</v>
          </cell>
        </row>
        <row r="45">
          <cell r="B45" t="str">
            <v>4 y 5 estrellas</v>
          </cell>
          <cell r="C45">
            <v>493</v>
          </cell>
          <cell r="E45">
            <v>1048</v>
          </cell>
          <cell r="F45">
            <v>0.41903238704518192</v>
          </cell>
          <cell r="G45">
            <v>1.1257606490872212</v>
          </cell>
          <cell r="I45" t="str">
            <v>4 y 5 estrellas</v>
          </cell>
          <cell r="J45">
            <v>493</v>
          </cell>
          <cell r="L45">
            <v>493</v>
          </cell>
          <cell r="M45">
            <v>0.25771040250914795</v>
          </cell>
          <cell r="N45">
            <v>0</v>
          </cell>
        </row>
        <row r="46">
          <cell r="B46" t="str">
            <v>3 estrellas</v>
          </cell>
          <cell r="C46">
            <v>580</v>
          </cell>
          <cell r="E46">
            <v>802</v>
          </cell>
          <cell r="F46">
            <v>0.320671731307477</v>
          </cell>
          <cell r="G46">
            <v>0.38275862068965516</v>
          </cell>
          <cell r="I46" t="str">
            <v>3 estrellas</v>
          </cell>
          <cell r="J46">
            <v>580</v>
          </cell>
          <cell r="L46">
            <v>580</v>
          </cell>
          <cell r="M46">
            <v>0.30318870883429166</v>
          </cell>
          <cell r="N46">
            <v>0</v>
          </cell>
        </row>
        <row r="47">
          <cell r="B47" t="str">
            <v>2 estrellas</v>
          </cell>
          <cell r="C47">
            <v>674</v>
          </cell>
          <cell r="E47">
            <v>485</v>
          </cell>
          <cell r="F47">
            <v>0.19392243102758897</v>
          </cell>
          <cell r="G47">
            <v>-0.28041543026706234</v>
          </cell>
          <cell r="I47" t="str">
            <v>2 estrellas</v>
          </cell>
          <cell r="J47">
            <v>674</v>
          </cell>
          <cell r="L47">
            <v>674</v>
          </cell>
          <cell r="M47">
            <v>0.35232618923157344</v>
          </cell>
          <cell r="N47">
            <v>0</v>
          </cell>
        </row>
        <row r="48">
          <cell r="B48" t="str">
            <v>1 estrellas</v>
          </cell>
          <cell r="C48">
            <v>200</v>
          </cell>
          <cell r="E48">
            <v>166</v>
          </cell>
          <cell r="F48">
            <v>6.6373450619752097E-2</v>
          </cell>
          <cell r="G48">
            <v>-0.17</v>
          </cell>
          <cell r="I48" t="str">
            <v>1 estrellas</v>
          </cell>
          <cell r="J48">
            <v>200</v>
          </cell>
          <cell r="L48">
            <v>166</v>
          </cell>
          <cell r="M48">
            <v>8.6774699424986931E-2</v>
          </cell>
          <cell r="N48">
            <v>-0.17</v>
          </cell>
        </row>
        <row r="53">
          <cell r="B53" t="str">
            <v>PLAZAS ALOJATIVAS ESTIMADAS EN TENERIFE SEGÚN TIPOLOGÍA Y CATEGORÍA (*)</v>
          </cell>
        </row>
        <row r="54">
          <cell r="C54" t="str">
            <v>I semestre 2011</v>
          </cell>
          <cell r="E54" t="str">
            <v>I semestre 2012</v>
          </cell>
          <cell r="G54" t="str">
            <v>var. interanual</v>
          </cell>
          <cell r="J54" t="str">
            <v>II semestre 2010</v>
          </cell>
          <cell r="L54" t="str">
            <v>II semestre 2011</v>
          </cell>
          <cell r="N54" t="str">
            <v>var. interanual</v>
          </cell>
        </row>
        <row r="55">
          <cell r="B55" t="str">
            <v>TOTAL PLAZAS</v>
          </cell>
          <cell r="C55">
            <v>174438</v>
          </cell>
          <cell r="E55">
            <v>166411</v>
          </cell>
          <cell r="G55">
            <v>-4.6016349648585746E-2</v>
          </cell>
          <cell r="I55" t="str">
            <v>TOTAL PLAZAS</v>
          </cell>
          <cell r="J55">
            <v>175168</v>
          </cell>
          <cell r="L55">
            <v>172391</v>
          </cell>
          <cell r="N55">
            <v>-1.5853352210449399E-2</v>
          </cell>
        </row>
        <row r="56">
          <cell r="B56" t="str">
            <v>HOTELERAS</v>
          </cell>
          <cell r="C56">
            <v>86171</v>
          </cell>
          <cell r="E56">
            <v>88943</v>
          </cell>
          <cell r="G56">
            <v>3.2168595002959231E-2</v>
          </cell>
          <cell r="I56" t="str">
            <v>HOTELERAS</v>
          </cell>
          <cell r="J56">
            <v>85983</v>
          </cell>
          <cell r="L56">
            <v>88590</v>
          </cell>
          <cell r="N56">
            <v>3.0319946966260773E-2</v>
          </cell>
        </row>
        <row r="57">
          <cell r="B57" t="str">
            <v>5 estrellas</v>
          </cell>
          <cell r="C57">
            <v>11351</v>
          </cell>
          <cell r="E57">
            <v>13272</v>
          </cell>
          <cell r="F57">
            <v>7.9754343162411145E-2</v>
          </cell>
          <cell r="G57">
            <v>0.16923619064399612</v>
          </cell>
          <cell r="I57" t="str">
            <v>5 estrellas</v>
          </cell>
          <cell r="J57">
            <v>11353</v>
          </cell>
          <cell r="L57">
            <v>11732</v>
          </cell>
          <cell r="M57">
            <v>6.8054596817699306E-2</v>
          </cell>
          <cell r="N57">
            <v>3.3383246718928915E-2</v>
          </cell>
        </row>
        <row r="58">
          <cell r="B58" t="str">
            <v>4 estrellas</v>
          </cell>
          <cell r="C58">
            <v>52586</v>
          </cell>
          <cell r="E58">
            <v>53874</v>
          </cell>
          <cell r="F58">
            <v>0.32374061810817795</v>
          </cell>
          <cell r="G58">
            <v>2.4493211120830638E-2</v>
          </cell>
          <cell r="I58" t="str">
            <v>4 estrellas</v>
          </cell>
          <cell r="J58">
            <v>52066</v>
          </cell>
          <cell r="L58">
            <v>54541</v>
          </cell>
          <cell r="M58">
            <v>0.31637962538647607</v>
          </cell>
          <cell r="N58">
            <v>4.7535819920869665E-2</v>
          </cell>
        </row>
        <row r="59">
          <cell r="B59" t="str">
            <v>3 estrellas</v>
          </cell>
          <cell r="C59">
            <v>19016</v>
          </cell>
          <cell r="E59">
            <v>18859</v>
          </cell>
          <cell r="F59">
            <v>0.11332784491409822</v>
          </cell>
          <cell r="G59">
            <v>-8.2562053007993273E-3</v>
          </cell>
          <cell r="I59" t="str">
            <v>3 estrellas</v>
          </cell>
          <cell r="J59">
            <v>19371</v>
          </cell>
          <cell r="L59">
            <v>19087</v>
          </cell>
          <cell r="M59">
            <v>0.11071923708314239</v>
          </cell>
          <cell r="N59">
            <v>-1.4661091322079397E-2</v>
          </cell>
        </row>
        <row r="60">
          <cell r="B60" t="str">
            <v>2 estrellas</v>
          </cell>
          <cell r="C60">
            <v>2185</v>
          </cell>
          <cell r="E60">
            <v>2012</v>
          </cell>
          <cell r="F60">
            <v>1.2090546898942978E-2</v>
          </cell>
          <cell r="G60">
            <v>-7.9176201372997718E-2</v>
          </cell>
          <cell r="I60" t="str">
            <v>2 estrellas</v>
          </cell>
          <cell r="J60">
            <v>2185</v>
          </cell>
          <cell r="L60">
            <v>2213</v>
          </cell>
          <cell r="M60">
            <v>1.2837097064231891E-2</v>
          </cell>
          <cell r="N60">
            <v>1.2814645308924484E-2</v>
          </cell>
        </row>
        <row r="61">
          <cell r="B61" t="str">
            <v>1 estrella</v>
          </cell>
          <cell r="C61">
            <v>1033</v>
          </cell>
          <cell r="E61">
            <v>926</v>
          </cell>
          <cell r="F61">
            <v>5.5645359982212711E-3</v>
          </cell>
          <cell r="G61">
            <v>-0.10358180058083252</v>
          </cell>
          <cell r="I61" t="str">
            <v>1 estrella</v>
          </cell>
          <cell r="J61">
            <v>1008</v>
          </cell>
          <cell r="L61">
            <v>1017</v>
          </cell>
          <cell r="M61">
            <v>5.8993798980225189E-3</v>
          </cell>
          <cell r="N61">
            <v>8.9285714285714281E-3</v>
          </cell>
        </row>
        <row r="62">
          <cell r="B62" t="str">
            <v>EXTRAHOTELERAS</v>
          </cell>
          <cell r="C62">
            <v>88267</v>
          </cell>
          <cell r="E62">
            <v>77468</v>
          </cell>
          <cell r="F62">
            <v>0.46552211091814844</v>
          </cell>
          <cell r="G62">
            <v>-0.12234470413631368</v>
          </cell>
          <cell r="I62" t="str">
            <v>EXTRAHOTELERAS</v>
          </cell>
          <cell r="J62">
            <v>89185</v>
          </cell>
          <cell r="L62">
            <v>83801</v>
          </cell>
          <cell r="M62">
            <v>0.48611006375042781</v>
          </cell>
          <cell r="N62">
            <v>-6.0368896114817515E-2</v>
          </cell>
        </row>
      </sheetData>
      <sheetData sheetId="31"/>
      <sheetData sheetId="32"/>
      <sheetData sheetId="33"/>
      <sheetData sheetId="34">
        <row r="6">
          <cell r="C6" t="str">
            <v>enero 2012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134186</v>
          </cell>
          <cell r="D39">
            <v>81929</v>
          </cell>
          <cell r="E39">
            <v>50899</v>
          </cell>
          <cell r="F39">
            <v>541</v>
          </cell>
          <cell r="G39">
            <v>817</v>
          </cell>
        </row>
      </sheetData>
      <sheetData sheetId="35"/>
      <sheetData sheetId="36"/>
      <sheetData sheetId="37"/>
      <sheetData sheetId="38">
        <row r="5">
          <cell r="B5" t="str">
            <v xml:space="preserve">DISTRIBUCIÓN DE LAS PLAZAS TURÍSTICAS AUTORIZADAS EN ADEJE SEGÚN TIPOLOGÍA Y CATEGORÍA </v>
          </cell>
          <cell r="F5" t="str">
            <v xml:space="preserve">DISTRIBUCIÓN DE LAS PLAZAS TURÍSTICAS AUTORIZADAS EN ARONA SEGÚN TIPOLOGÍA Y CATEGORÍA </v>
          </cell>
        </row>
        <row r="6">
          <cell r="C6" t="str">
            <v>enero 2012</v>
          </cell>
          <cell r="G6" t="str">
            <v>enero 2012</v>
          </cell>
        </row>
        <row r="8">
          <cell r="B8" t="str">
            <v>Hoteleras</v>
          </cell>
          <cell r="D8">
            <v>0.71691902567478605</v>
          </cell>
          <cell r="F8" t="str">
            <v>Hoteleras</v>
          </cell>
          <cell r="H8">
            <v>0.41605251905324847</v>
          </cell>
        </row>
        <row r="15">
          <cell r="B15" t="str">
            <v>Extrahoteleras</v>
          </cell>
          <cell r="D15">
            <v>0.28231646456709636</v>
          </cell>
          <cell r="F15" t="str">
            <v>Extrahoteleras</v>
          </cell>
          <cell r="H15">
            <v>0.583444424881153</v>
          </cell>
        </row>
        <row r="22">
          <cell r="B22" t="str">
            <v>Hoteles Rurales</v>
          </cell>
          <cell r="D22">
            <v>4.6720040773853768E-4</v>
          </cell>
          <cell r="F22" t="str">
            <v>Hoteles Rurales</v>
          </cell>
          <cell r="H22">
            <v>0</v>
          </cell>
        </row>
        <row r="26">
          <cell r="B26" t="str">
            <v>Casas Rurales</v>
          </cell>
          <cell r="D26">
            <v>2.973093503790694E-4</v>
          </cell>
          <cell r="F26" t="str">
            <v>Casas Rurales</v>
          </cell>
          <cell r="H26">
            <v>5.0305606559851099E-4</v>
          </cell>
        </row>
        <row r="34">
          <cell r="F34" t="str">
            <v xml:space="preserve">DISTRIBUCIÓN DE LAS PLAZAS TURÍSTICAS AUTORIZADAS EN SANTA CRUZ SEGÚN TIPOLOGÍA Y CATEGORÍA </v>
          </cell>
        </row>
        <row r="35">
          <cell r="C35" t="str">
            <v>enero 2012</v>
          </cell>
          <cell r="G35" t="str">
            <v>enero 2012</v>
          </cell>
        </row>
        <row r="37">
          <cell r="B37" t="str">
            <v>Hoteleras</v>
          </cell>
          <cell r="D37">
            <v>0.70193956986409811</v>
          </cell>
          <cell r="F37" t="str">
            <v>Hoteleras</v>
          </cell>
          <cell r="H37">
            <v>0.99449469130947699</v>
          </cell>
        </row>
        <row r="44">
          <cell r="B44" t="str">
            <v>Extrahoteleras</v>
          </cell>
          <cell r="D44">
            <v>0.29806043013590183</v>
          </cell>
          <cell r="F44" t="str">
            <v>Extrahoteleras</v>
          </cell>
          <cell r="H44">
            <v>2.3594180102241447E-3</v>
          </cell>
        </row>
        <row r="55">
          <cell r="B55" t="str">
            <v>Casas Rurales</v>
          </cell>
          <cell r="D55">
            <v>0</v>
          </cell>
          <cell r="F55" t="str">
            <v>Casas Rurales</v>
          </cell>
          <cell r="H55">
            <v>3.1458906802988595E-3</v>
          </cell>
        </row>
      </sheetData>
      <sheetData sheetId="39"/>
      <sheetData sheetId="40"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41">
        <row r="2">
          <cell r="A2" t="str">
            <v>enero 2012</v>
          </cell>
        </row>
      </sheetData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B1" sqref="B1"/>
    </sheetView>
  </sheetViews>
  <sheetFormatPr baseColWidth="10" defaultRowHeight="12.75" outlineLevelRow="1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>enero 2012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9"/>
      <c r="E11" s="10" t="s">
        <v>1</v>
      </c>
      <c r="F11" s="9"/>
      <c r="G11" s="3"/>
    </row>
    <row r="12" spans="3:7" ht="18" customHeight="1">
      <c r="C12" s="3"/>
      <c r="D12" s="9"/>
      <c r="E12" s="11" t="s">
        <v>2</v>
      </c>
      <c r="F12" s="9"/>
      <c r="G12" s="3"/>
    </row>
    <row r="13" spans="3:7" ht="18" customHeight="1" outlineLevel="1">
      <c r="C13" s="3"/>
      <c r="D13" s="9"/>
      <c r="E13" s="11" t="s">
        <v>3</v>
      </c>
      <c r="F13" s="9"/>
      <c r="G13" s="3"/>
    </row>
    <row r="14" spans="3:7" ht="18" customHeight="1" outlineLevel="1">
      <c r="C14" s="3"/>
      <c r="D14" s="9"/>
      <c r="E14" s="11" t="s">
        <v>4</v>
      </c>
      <c r="F14" s="9"/>
      <c r="G14" s="3"/>
    </row>
    <row r="15" spans="3:7" ht="18" customHeight="1" outlineLevel="1">
      <c r="C15" s="3"/>
      <c r="D15" s="9"/>
      <c r="E15" s="11" t="s">
        <v>5</v>
      </c>
      <c r="F15" s="9"/>
      <c r="G15" s="3"/>
    </row>
    <row r="16" spans="3:7" ht="18" customHeight="1" outlineLevel="1">
      <c r="C16" s="3"/>
      <c r="D16" s="9"/>
      <c r="E16" s="11" t="s">
        <v>6</v>
      </c>
      <c r="F16" s="9"/>
      <c r="G16" s="3"/>
    </row>
    <row r="17" spans="3:10" ht="18" customHeight="1" outlineLevel="1">
      <c r="C17" s="3"/>
      <c r="D17" s="9"/>
      <c r="E17" s="11" t="s">
        <v>7</v>
      </c>
      <c r="F17" s="9"/>
      <c r="G17" s="3"/>
    </row>
    <row r="18" spans="3:10" ht="18" customHeight="1" outlineLevel="1">
      <c r="C18" s="3"/>
      <c r="D18" s="9"/>
      <c r="E18" s="11" t="s">
        <v>8</v>
      </c>
      <c r="F18" s="9"/>
      <c r="G18" s="3"/>
    </row>
    <row r="19" spans="3:10" ht="18" customHeight="1" outlineLevel="1">
      <c r="C19" s="3"/>
      <c r="D19" s="9"/>
      <c r="E19" s="11" t="s">
        <v>9</v>
      </c>
      <c r="F19" s="9"/>
      <c r="G19" s="3"/>
    </row>
    <row r="20" spans="3:10" ht="18" customHeight="1" outlineLevel="1">
      <c r="C20" s="3"/>
      <c r="D20" s="9"/>
      <c r="E20" s="11" t="s">
        <v>10</v>
      </c>
      <c r="F20" s="9"/>
      <c r="G20" s="3"/>
    </row>
    <row r="21" spans="3:10" ht="18" customHeight="1" outlineLevel="1">
      <c r="C21" s="3"/>
      <c r="D21" s="9"/>
      <c r="E21" s="11" t="s">
        <v>11</v>
      </c>
      <c r="F21" s="9"/>
      <c r="G21" s="3"/>
    </row>
    <row r="22" spans="3:10" ht="18" customHeight="1" outlineLevel="1">
      <c r="C22" s="3"/>
      <c r="D22" s="9"/>
      <c r="E22" s="11" t="s">
        <v>12</v>
      </c>
      <c r="F22" s="9"/>
      <c r="G22" s="3"/>
    </row>
    <row r="23" spans="3:10" ht="18" customHeight="1" outlineLevel="1">
      <c r="C23" s="3"/>
      <c r="D23" s="9"/>
      <c r="E23" s="11" t="s">
        <v>13</v>
      </c>
      <c r="F23" s="9"/>
      <c r="G23" s="3"/>
    </row>
    <row r="24" spans="3:10" ht="18" customHeight="1" outlineLevel="1">
      <c r="C24" s="3"/>
      <c r="D24" s="9"/>
      <c r="E24" s="11" t="s">
        <v>14</v>
      </c>
      <c r="F24" s="9"/>
      <c r="G24" s="3"/>
    </row>
    <row r="25" spans="3:10" ht="18" customHeight="1" outlineLevel="1">
      <c r="C25" s="3"/>
      <c r="D25" s="9"/>
      <c r="E25" s="11" t="s">
        <v>15</v>
      </c>
      <c r="F25" s="9"/>
      <c r="G25" s="3"/>
    </row>
    <row r="26" spans="3:10" ht="18" customHeight="1" outlineLevel="1">
      <c r="C26" s="3"/>
      <c r="D26" s="9"/>
      <c r="E26" s="11" t="s">
        <v>16</v>
      </c>
      <c r="F26" s="9"/>
      <c r="G26" s="3"/>
    </row>
    <row r="27" spans="3:10" ht="18" customHeight="1">
      <c r="C27" s="3"/>
      <c r="D27" s="9"/>
      <c r="E27" s="10" t="s">
        <v>17</v>
      </c>
      <c r="F27" s="9"/>
      <c r="G27" s="3"/>
      <c r="J27" s="12"/>
    </row>
    <row r="28" spans="3:10" ht="18" customHeight="1" outlineLevel="1">
      <c r="C28" s="3"/>
      <c r="D28" s="9"/>
      <c r="E28" s="11" t="s">
        <v>18</v>
      </c>
      <c r="F28" s="9"/>
      <c r="G28" s="3"/>
      <c r="J28" s="12"/>
    </row>
    <row r="29" spans="3:10" ht="18" customHeight="1" outlineLevel="1">
      <c r="C29" s="3"/>
      <c r="D29" s="9"/>
      <c r="E29" s="11" t="s">
        <v>19</v>
      </c>
      <c r="F29" s="9"/>
      <c r="G29" s="3"/>
      <c r="J29" s="12"/>
    </row>
    <row r="30" spans="3:10" ht="18" customHeight="1">
      <c r="C30" s="3"/>
      <c r="D30" s="9"/>
      <c r="E30" s="10" t="s">
        <v>20</v>
      </c>
      <c r="F30" s="9"/>
      <c r="G30" s="3"/>
      <c r="I30" s="12"/>
    </row>
    <row r="31" spans="3:10" ht="18" customHeight="1" outlineLevel="1">
      <c r="C31" s="3"/>
      <c r="D31" s="9"/>
      <c r="E31" s="11" t="s">
        <v>21</v>
      </c>
      <c r="F31" s="9"/>
      <c r="G31" s="3"/>
      <c r="I31" s="12"/>
    </row>
    <row r="32" spans="3:10" ht="18" customHeight="1" outlineLevel="1">
      <c r="C32" s="3"/>
      <c r="D32" s="9"/>
      <c r="E32" s="11" t="s">
        <v>22</v>
      </c>
      <c r="F32" s="9"/>
      <c r="G32" s="3"/>
      <c r="I32" s="12"/>
    </row>
    <row r="33" spans="2:9" ht="18" customHeight="1" outlineLevel="1">
      <c r="C33" s="3"/>
      <c r="D33" s="9"/>
      <c r="E33" s="11" t="s">
        <v>23</v>
      </c>
      <c r="F33" s="9"/>
      <c r="G33" s="3"/>
      <c r="I33" s="12"/>
    </row>
    <row r="34" spans="2:9" ht="18.75">
      <c r="C34" s="3"/>
      <c r="D34" s="9"/>
      <c r="E34" s="13"/>
      <c r="F34" s="9"/>
      <c r="G34" s="3"/>
    </row>
    <row r="35" spans="2:9">
      <c r="C35" s="3"/>
      <c r="D35" s="9"/>
      <c r="E35" s="9"/>
      <c r="F35" s="9"/>
      <c r="G35" s="3"/>
    </row>
    <row r="36" spans="2:9">
      <c r="C36" s="3"/>
      <c r="D36" s="3"/>
      <c r="E36" s="3"/>
      <c r="F36" s="3"/>
      <c r="G36" s="3"/>
    </row>
    <row r="37" spans="2:9">
      <c r="C37" s="14"/>
      <c r="D37" s="14"/>
      <c r="E37" s="14"/>
      <c r="F37" s="14"/>
      <c r="G37" s="14"/>
    </row>
    <row r="38" spans="2:9">
      <c r="C38" s="14"/>
      <c r="D38" s="14"/>
      <c r="E38" s="14"/>
      <c r="F38" s="14"/>
      <c r="G38" s="14"/>
    </row>
    <row r="39" spans="2:9">
      <c r="C39" s="15" t="s">
        <v>24</v>
      </c>
      <c r="D39" s="15"/>
      <c r="E39" s="15"/>
      <c r="F39" s="15"/>
      <c r="G39" s="15"/>
      <c r="H39" s="12"/>
    </row>
    <row r="40" spans="2:9">
      <c r="C40" s="14"/>
      <c r="D40" s="14"/>
      <c r="E40" s="14"/>
      <c r="F40" s="14"/>
      <c r="G40" s="14"/>
    </row>
    <row r="43" spans="2:9">
      <c r="E43" s="12"/>
    </row>
    <row r="45" spans="2:9" ht="14.25">
      <c r="B45" s="16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R88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25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44</v>
      </c>
      <c r="C8" s="25">
        <v>401065</v>
      </c>
      <c r="D8" s="26">
        <f t="shared" ref="D8:D9" si="0">C8/C21-1</f>
        <v>4.0214233841684877E-2</v>
      </c>
      <c r="E8" s="27">
        <v>145640</v>
      </c>
      <c r="F8" s="28">
        <f t="shared" ref="F8" si="1">E8/E21-1</f>
        <v>7.9390489742677595E-2</v>
      </c>
      <c r="G8" s="25">
        <v>112481</v>
      </c>
      <c r="H8" s="26">
        <f t="shared" ref="H8" si="2">G8/G21-1</f>
        <v>-4.5881754177623191E-2</v>
      </c>
      <c r="I8" s="27">
        <v>56917</v>
      </c>
      <c r="J8" s="28">
        <f t="shared" ref="J8" si="3">I8/I21-1</f>
        <v>2.1445748537382014E-2</v>
      </c>
      <c r="K8" s="25">
        <v>14950</v>
      </c>
      <c r="L8" s="26">
        <f t="shared" ref="L8" si="4">K8/K21-1</f>
        <v>0.18575507614213205</v>
      </c>
    </row>
    <row r="9" spans="2:18">
      <c r="B9" s="30" t="str">
        <f>actualizaciones!$A$2</f>
        <v>enero 2012</v>
      </c>
      <c r="C9" s="31">
        <v>401065</v>
      </c>
      <c r="D9" s="32">
        <v>4.0214233841684877E-2</v>
      </c>
      <c r="E9" s="33">
        <v>145640</v>
      </c>
      <c r="F9" s="34">
        <v>7.9390489742677595E-2</v>
      </c>
      <c r="G9" s="31">
        <v>112481</v>
      </c>
      <c r="H9" s="32">
        <v>-4.5881754177623191E-2</v>
      </c>
      <c r="I9" s="33">
        <v>56917</v>
      </c>
      <c r="J9" s="34">
        <v>2.1445748537382014E-2</v>
      </c>
      <c r="K9" s="31">
        <v>14950</v>
      </c>
      <c r="L9" s="32">
        <v>0.18575507614213205</v>
      </c>
      <c r="O9" s="21"/>
      <c r="P9" s="21"/>
      <c r="Q9" s="21"/>
      <c r="R9" s="21"/>
    </row>
    <row r="10" spans="2:18" outlineLevel="1">
      <c r="B10" s="24" t="s">
        <v>33</v>
      </c>
      <c r="C10" s="25">
        <v>416333</v>
      </c>
      <c r="D10" s="26">
        <f t="shared" ref="D10:D21" si="5">C10/C23-1</f>
        <v>2.541285420489392E-2</v>
      </c>
      <c r="E10" s="27">
        <v>151945</v>
      </c>
      <c r="F10" s="28">
        <f t="shared" ref="F10:F21" si="6">E10/E23-1</f>
        <v>7.0910039186941498E-2</v>
      </c>
      <c r="G10" s="25">
        <v>117793</v>
      </c>
      <c r="H10" s="26">
        <f t="shared" ref="H10:H21" si="7">G10/G23-1</f>
        <v>2.3912451494314535E-3</v>
      </c>
      <c r="I10" s="27">
        <v>59100</v>
      </c>
      <c r="J10" s="28">
        <f t="shared" ref="J10:J21" si="8">I10/I23-1</f>
        <v>2.3784364335579511E-2</v>
      </c>
      <c r="K10" s="25">
        <v>12436</v>
      </c>
      <c r="L10" s="26">
        <f t="shared" ref="L10:L21" si="9">K10/K23-1</f>
        <v>-7.5252825698988723E-2</v>
      </c>
    </row>
    <row r="11" spans="2:18" outlineLevel="1">
      <c r="B11" s="24" t="s">
        <v>34</v>
      </c>
      <c r="C11" s="25">
        <v>412330</v>
      </c>
      <c r="D11" s="26">
        <f t="shared" si="5"/>
        <v>3.9559902077203724E-2</v>
      </c>
      <c r="E11" s="27">
        <v>144379</v>
      </c>
      <c r="F11" s="28">
        <f t="shared" si="6"/>
        <v>4.6679715818471745E-2</v>
      </c>
      <c r="G11" s="25">
        <v>123611</v>
      </c>
      <c r="H11" s="26">
        <f t="shared" si="7"/>
        <v>2.5289892337552411E-2</v>
      </c>
      <c r="I11" s="27">
        <v>57998</v>
      </c>
      <c r="J11" s="28">
        <f t="shared" si="8"/>
        <v>3.4533195390817228E-2</v>
      </c>
      <c r="K11" s="25">
        <v>15187</v>
      </c>
      <c r="L11" s="26">
        <f t="shared" si="9"/>
        <v>7.5631924633450254E-3</v>
      </c>
    </row>
    <row r="12" spans="2:18" outlineLevel="1">
      <c r="B12" s="24" t="s">
        <v>35</v>
      </c>
      <c r="C12" s="25">
        <v>458855</v>
      </c>
      <c r="D12" s="26">
        <f t="shared" si="5"/>
        <v>5.8227842262694063E-2</v>
      </c>
      <c r="E12" s="27">
        <v>169918</v>
      </c>
      <c r="F12" s="28">
        <f t="shared" si="6"/>
        <v>9.4007739011183533E-2</v>
      </c>
      <c r="G12" s="25">
        <v>137339</v>
      </c>
      <c r="H12" s="26">
        <f t="shared" si="7"/>
        <v>2.0455322247484808E-2</v>
      </c>
      <c r="I12" s="27">
        <v>59640</v>
      </c>
      <c r="J12" s="28">
        <f t="shared" si="8"/>
        <v>8.8182166511576954E-2</v>
      </c>
      <c r="K12" s="25">
        <v>13432</v>
      </c>
      <c r="L12" s="26">
        <f t="shared" si="9"/>
        <v>-3.2625135037810615E-2</v>
      </c>
    </row>
    <row r="13" spans="2:18" outlineLevel="1">
      <c r="B13" s="24" t="s">
        <v>36</v>
      </c>
      <c r="C13" s="25">
        <v>421231</v>
      </c>
      <c r="D13" s="26">
        <f t="shared" si="5"/>
        <v>0.15826855444313992</v>
      </c>
      <c r="E13" s="27">
        <v>150968</v>
      </c>
      <c r="F13" s="28">
        <f t="shared" si="6"/>
        <v>0.14045703493862138</v>
      </c>
      <c r="G13" s="25">
        <v>121257</v>
      </c>
      <c r="H13" s="26">
        <f t="shared" si="7"/>
        <v>0.17703530416719238</v>
      </c>
      <c r="I13" s="27">
        <v>57088</v>
      </c>
      <c r="J13" s="28">
        <f t="shared" si="8"/>
        <v>2.0905237933439347E-2</v>
      </c>
      <c r="K13" s="25">
        <v>13213</v>
      </c>
      <c r="L13" s="26">
        <f t="shared" si="9"/>
        <v>0.26367635807192036</v>
      </c>
    </row>
    <row r="14" spans="2:18" outlineLevel="1">
      <c r="B14" s="24" t="s">
        <v>37</v>
      </c>
      <c r="C14" s="25">
        <v>486850</v>
      </c>
      <c r="D14" s="26">
        <f t="shared" si="5"/>
        <v>4.6543622285564412E-2</v>
      </c>
      <c r="E14" s="27">
        <v>168963</v>
      </c>
      <c r="F14" s="28">
        <f t="shared" si="6"/>
        <v>2.250611217351306E-2</v>
      </c>
      <c r="G14" s="25">
        <v>143128</v>
      </c>
      <c r="H14" s="26">
        <f t="shared" si="7"/>
        <v>3.4311316664257907E-2</v>
      </c>
      <c r="I14" s="27">
        <v>75240</v>
      </c>
      <c r="J14" s="28">
        <f t="shared" si="8"/>
        <v>4.3348032282219728E-2</v>
      </c>
      <c r="K14" s="25">
        <v>8432</v>
      </c>
      <c r="L14" s="26">
        <f t="shared" si="9"/>
        <v>-0.13862498723056493</v>
      </c>
    </row>
    <row r="15" spans="2:18" outlineLevel="1">
      <c r="B15" s="24" t="s">
        <v>38</v>
      </c>
      <c r="C15" s="25">
        <v>490305</v>
      </c>
      <c r="D15" s="26">
        <f t="shared" si="5"/>
        <v>8.6526806113562227E-2</v>
      </c>
      <c r="E15" s="27">
        <v>178465</v>
      </c>
      <c r="F15" s="28">
        <f t="shared" si="6"/>
        <v>9.2390938416242685E-2</v>
      </c>
      <c r="G15" s="25">
        <v>142281</v>
      </c>
      <c r="H15" s="26">
        <f t="shared" si="7"/>
        <v>4.1542831207999731E-2</v>
      </c>
      <c r="I15" s="27">
        <v>69370</v>
      </c>
      <c r="J15" s="28">
        <f t="shared" si="8"/>
        <v>0.1180234338485342</v>
      </c>
      <c r="K15" s="25">
        <v>12036</v>
      </c>
      <c r="L15" s="26">
        <f t="shared" si="9"/>
        <v>0.13429459994345483</v>
      </c>
    </row>
    <row r="16" spans="2:18" outlineLevel="1">
      <c r="B16" s="24" t="s">
        <v>39</v>
      </c>
      <c r="C16" s="25">
        <v>384083</v>
      </c>
      <c r="D16" s="26">
        <f t="shared" si="5"/>
        <v>2.4377038643207172E-2</v>
      </c>
      <c r="E16" s="27">
        <v>140106</v>
      </c>
      <c r="F16" s="28">
        <f t="shared" si="6"/>
        <v>8.6960906770522151E-2</v>
      </c>
      <c r="G16" s="25">
        <v>116545</v>
      </c>
      <c r="H16" s="26">
        <f t="shared" si="7"/>
        <v>8.5239917683977318E-2</v>
      </c>
      <c r="I16" s="27">
        <v>56759</v>
      </c>
      <c r="J16" s="28">
        <f t="shared" si="8"/>
        <v>-0.12245087277168787</v>
      </c>
      <c r="K16" s="25">
        <v>12067</v>
      </c>
      <c r="L16" s="26">
        <f t="shared" si="9"/>
        <v>-4.849392840246014E-2</v>
      </c>
      <c r="N16" s="29"/>
      <c r="O16" s="29"/>
      <c r="P16" s="29"/>
    </row>
    <row r="17" spans="2:18" outlineLevel="1">
      <c r="B17" s="24" t="s">
        <v>40</v>
      </c>
      <c r="C17" s="25">
        <v>358180</v>
      </c>
      <c r="D17" s="26">
        <f t="shared" si="5"/>
        <v>-8.6272512641953902E-3</v>
      </c>
      <c r="E17" s="27">
        <v>129475</v>
      </c>
      <c r="F17" s="28">
        <f t="shared" si="6"/>
        <v>-2.2970291052603731E-2</v>
      </c>
      <c r="G17" s="25">
        <v>102109</v>
      </c>
      <c r="H17" s="26">
        <f t="shared" si="7"/>
        <v>4.2586254376646426E-3</v>
      </c>
      <c r="I17" s="27">
        <v>51400</v>
      </c>
      <c r="J17" s="28">
        <f t="shared" si="8"/>
        <v>-9.1936965585471042E-2</v>
      </c>
      <c r="K17" s="25">
        <v>13158</v>
      </c>
      <c r="L17" s="26">
        <f t="shared" si="9"/>
        <v>6.0530345772547678E-2</v>
      </c>
    </row>
    <row r="18" spans="2:18" outlineLevel="1">
      <c r="B18" s="24" t="s">
        <v>41</v>
      </c>
      <c r="C18" s="25">
        <v>474599</v>
      </c>
      <c r="D18" s="26">
        <f t="shared" si="5"/>
        <v>0.12318098019401291</v>
      </c>
      <c r="E18" s="27">
        <v>172615</v>
      </c>
      <c r="F18" s="28">
        <f t="shared" si="6"/>
        <v>0.10218950137602079</v>
      </c>
      <c r="G18" s="25">
        <v>140577</v>
      </c>
      <c r="H18" s="26">
        <f t="shared" si="7"/>
        <v>0.1159827573888399</v>
      </c>
      <c r="I18" s="27">
        <v>62145</v>
      </c>
      <c r="J18" s="28">
        <f t="shared" si="8"/>
        <v>3.9214046822742432E-2</v>
      </c>
      <c r="K18" s="25">
        <v>12591</v>
      </c>
      <c r="L18" s="26">
        <f t="shared" si="9"/>
        <v>-3.1758634378720174E-4</v>
      </c>
    </row>
    <row r="19" spans="2:18" outlineLevel="1">
      <c r="B19" s="24" t="s">
        <v>42</v>
      </c>
      <c r="C19" s="25">
        <v>454248</v>
      </c>
      <c r="D19" s="26">
        <f t="shared" si="5"/>
        <v>0.12337243205947157</v>
      </c>
      <c r="E19" s="27">
        <v>160253</v>
      </c>
      <c r="F19" s="28">
        <f t="shared" si="6"/>
        <v>0.14198063123089311</v>
      </c>
      <c r="G19" s="25">
        <v>131280</v>
      </c>
      <c r="H19" s="26">
        <f t="shared" si="7"/>
        <v>9.3835924611308297E-2</v>
      </c>
      <c r="I19" s="27">
        <v>66608</v>
      </c>
      <c r="J19" s="28">
        <f t="shared" si="8"/>
        <v>0.12437542201215401</v>
      </c>
      <c r="K19" s="25">
        <v>15944</v>
      </c>
      <c r="L19" s="26">
        <f t="shared" si="9"/>
        <v>9.4003019075065142E-2</v>
      </c>
    </row>
    <row r="20" spans="2:18" outlineLevel="1">
      <c r="B20" s="24" t="s">
        <v>43</v>
      </c>
      <c r="C20" s="25">
        <v>417629</v>
      </c>
      <c r="D20" s="26">
        <f>C20/C33-1</f>
        <v>0.13011064898375579</v>
      </c>
      <c r="E20" s="27">
        <v>145544</v>
      </c>
      <c r="F20" s="28">
        <f t="shared" si="6"/>
        <v>0.16046213093709882</v>
      </c>
      <c r="G20" s="25">
        <v>121950</v>
      </c>
      <c r="H20" s="26">
        <f t="shared" si="7"/>
        <v>0.11483892200241352</v>
      </c>
      <c r="I20" s="27">
        <v>56682</v>
      </c>
      <c r="J20" s="28">
        <f t="shared" si="8"/>
        <v>3.2665925777478177E-2</v>
      </c>
      <c r="K20" s="25">
        <v>13699</v>
      </c>
      <c r="L20" s="26">
        <f t="shared" si="9"/>
        <v>-0.18258845993197681</v>
      </c>
    </row>
    <row r="21" spans="2:18" outlineLevel="1">
      <c r="B21" s="24" t="s">
        <v>44</v>
      </c>
      <c r="C21" s="25">
        <v>385560</v>
      </c>
      <c r="D21" s="26">
        <f t="shared" si="5"/>
        <v>8.69355923157622E-3</v>
      </c>
      <c r="E21" s="27">
        <v>134928</v>
      </c>
      <c r="F21" s="28">
        <f t="shared" si="6"/>
        <v>2.5779818606171734E-2</v>
      </c>
      <c r="G21" s="25">
        <v>117890</v>
      </c>
      <c r="H21" s="26">
        <f t="shared" si="7"/>
        <v>4.3191944319023179E-3</v>
      </c>
      <c r="I21" s="27">
        <v>55722</v>
      </c>
      <c r="J21" s="28">
        <f t="shared" si="8"/>
        <v>-3.5283933518005517E-2</v>
      </c>
      <c r="K21" s="25">
        <v>12608</v>
      </c>
      <c r="L21" s="26">
        <f t="shared" si="9"/>
        <v>-4.3979375189566294E-2</v>
      </c>
    </row>
    <row r="22" spans="2:18" ht="15" customHeight="1">
      <c r="B22" s="35">
        <v>2011</v>
      </c>
      <c r="C22" s="36">
        <v>5160203</v>
      </c>
      <c r="D22" s="37">
        <f>C22/C35-1</f>
        <v>6.8072009231421982E-2</v>
      </c>
      <c r="E22" s="36">
        <v>1847559</v>
      </c>
      <c r="F22" s="37">
        <f>E22/E35-1</f>
        <v>7.9532885407226583E-2</v>
      </c>
      <c r="G22" s="36">
        <v>1515760</v>
      </c>
      <c r="H22" s="37">
        <f>G22/G35-1</f>
        <v>5.8131027973707283E-2</v>
      </c>
      <c r="I22" s="36">
        <v>727752</v>
      </c>
      <c r="J22" s="37">
        <f>I22/I35-1</f>
        <v>2.2629164980439764E-2</v>
      </c>
      <c r="K22" s="36">
        <v>154803</v>
      </c>
      <c r="L22" s="37">
        <f>K22/K35-1</f>
        <v>-4.2710028494793439E-3</v>
      </c>
      <c r="O22" s="21"/>
      <c r="P22" s="21"/>
      <c r="Q22" s="21"/>
      <c r="R22" s="21"/>
    </row>
    <row r="23" spans="2:18" hidden="1" outlineLevel="1">
      <c r="B23" s="24" t="s">
        <v>33</v>
      </c>
      <c r="C23" s="25">
        <v>406015</v>
      </c>
      <c r="D23" s="26">
        <f>C23/C36-1</f>
        <v>6.7008832719694489E-2</v>
      </c>
      <c r="E23" s="27">
        <v>141884</v>
      </c>
      <c r="F23" s="28">
        <f>E23/E36-1</f>
        <v>7.4284675898934616E-2</v>
      </c>
      <c r="G23" s="25">
        <v>117512</v>
      </c>
      <c r="H23" s="26">
        <f>G23/G36-1</f>
        <v>6.2802980970986244E-2</v>
      </c>
      <c r="I23" s="27">
        <v>57727</v>
      </c>
      <c r="J23" s="28">
        <f>I23/I36-1</f>
        <v>-8.4294348122650353E-2</v>
      </c>
      <c r="K23" s="25">
        <v>13448</v>
      </c>
      <c r="L23" s="26">
        <f>K23/K36-1</f>
        <v>2.7663151459575097E-2</v>
      </c>
    </row>
    <row r="24" spans="2:18" hidden="1" outlineLevel="1">
      <c r="B24" s="24" t="s">
        <v>34</v>
      </c>
      <c r="C24" s="25">
        <v>396639</v>
      </c>
      <c r="D24" s="26">
        <f t="shared" ref="D24:F74" si="10">C24/C37-1</f>
        <v>6.6801684767698877E-2</v>
      </c>
      <c r="E24" s="27">
        <v>137940</v>
      </c>
      <c r="F24" s="28">
        <f t="shared" si="10"/>
        <v>5.3725163665808484E-2</v>
      </c>
      <c r="G24" s="25">
        <v>120562</v>
      </c>
      <c r="H24" s="26">
        <f t="shared" ref="H24:H34" si="11">G24/G37-1</f>
        <v>0.13570594219827425</v>
      </c>
      <c r="I24" s="27">
        <v>56062</v>
      </c>
      <c r="J24" s="28">
        <f t="shared" ref="J24:J34" si="12">I24/I37-1</f>
        <v>-8.2124496545400993E-2</v>
      </c>
      <c r="K24" s="25">
        <v>15073</v>
      </c>
      <c r="L24" s="26">
        <f t="shared" ref="L24:L34" si="13">K24/K37-1</f>
        <v>7.7412437455325334E-2</v>
      </c>
    </row>
    <row r="25" spans="2:18" hidden="1" outlineLevel="1">
      <c r="B25" s="24" t="s">
        <v>35</v>
      </c>
      <c r="C25" s="25">
        <v>433607</v>
      </c>
      <c r="D25" s="26">
        <f t="shared" si="10"/>
        <v>7.0975693492495218E-2</v>
      </c>
      <c r="E25" s="27">
        <v>155317</v>
      </c>
      <c r="F25" s="28">
        <f t="shared" si="10"/>
        <v>6.8513600902599059E-2</v>
      </c>
      <c r="G25" s="25">
        <v>134586</v>
      </c>
      <c r="H25" s="26">
        <f t="shared" si="11"/>
        <v>0.10715695952615989</v>
      </c>
      <c r="I25" s="27">
        <v>54807</v>
      </c>
      <c r="J25" s="28">
        <f t="shared" si="12"/>
        <v>-6.4088114754098369E-2</v>
      </c>
      <c r="K25" s="25">
        <v>13885</v>
      </c>
      <c r="L25" s="26">
        <f t="shared" si="13"/>
        <v>8.4003435084706091E-2</v>
      </c>
    </row>
    <row r="26" spans="2:18" hidden="1" outlineLevel="1">
      <c r="B26" s="24" t="s">
        <v>36</v>
      </c>
      <c r="C26" s="25">
        <v>363673</v>
      </c>
      <c r="D26" s="26">
        <f t="shared" si="10"/>
        <v>2.6704195768659567E-2</v>
      </c>
      <c r="E26" s="27">
        <v>132375</v>
      </c>
      <c r="F26" s="28">
        <f t="shared" si="10"/>
        <v>6.244231309442605E-2</v>
      </c>
      <c r="G26" s="25">
        <v>103019</v>
      </c>
      <c r="H26" s="26">
        <f t="shared" si="11"/>
        <v>-1.918426414303942E-2</v>
      </c>
      <c r="I26" s="27">
        <v>55919</v>
      </c>
      <c r="J26" s="28">
        <f t="shared" si="12"/>
        <v>-2.0408520776399652E-2</v>
      </c>
      <c r="K26" s="25">
        <v>10456</v>
      </c>
      <c r="L26" s="26">
        <f t="shared" si="13"/>
        <v>-5.9965836554886298E-2</v>
      </c>
    </row>
    <row r="27" spans="2:18" hidden="1" outlineLevel="1">
      <c r="B27" s="24" t="s">
        <v>37</v>
      </c>
      <c r="C27" s="25">
        <v>465198</v>
      </c>
      <c r="D27" s="26">
        <f t="shared" si="10"/>
        <v>-5.5239406390156232E-3</v>
      </c>
      <c r="E27" s="27">
        <v>165244</v>
      </c>
      <c r="F27" s="28">
        <f t="shared" si="10"/>
        <v>-2.9460824621167614E-2</v>
      </c>
      <c r="G27" s="25">
        <v>138380</v>
      </c>
      <c r="H27" s="26">
        <f t="shared" si="11"/>
        <v>2.8083209509658147E-2</v>
      </c>
      <c r="I27" s="27">
        <v>72114</v>
      </c>
      <c r="J27" s="28">
        <f t="shared" si="12"/>
        <v>-0.17295716497505587</v>
      </c>
      <c r="K27" s="25">
        <v>9789</v>
      </c>
      <c r="L27" s="26">
        <f t="shared" si="13"/>
        <v>0.25871158544425876</v>
      </c>
    </row>
    <row r="28" spans="2:18" hidden="1" outlineLevel="1">
      <c r="B28" s="24" t="s">
        <v>38</v>
      </c>
      <c r="C28" s="25">
        <v>451259</v>
      </c>
      <c r="D28" s="26">
        <f t="shared" si="10"/>
        <v>3.9300314374877576E-2</v>
      </c>
      <c r="E28" s="27">
        <v>163371</v>
      </c>
      <c r="F28" s="28">
        <f t="shared" si="10"/>
        <v>7.2466717432975392E-2</v>
      </c>
      <c r="G28" s="25">
        <v>136606</v>
      </c>
      <c r="H28" s="26">
        <f t="shared" si="11"/>
        <v>6.2263314644748435E-2</v>
      </c>
      <c r="I28" s="27">
        <v>62047</v>
      </c>
      <c r="J28" s="28">
        <f t="shared" si="12"/>
        <v>-0.14973826294296599</v>
      </c>
      <c r="K28" s="25">
        <v>10611</v>
      </c>
      <c r="L28" s="26">
        <f t="shared" si="13"/>
        <v>-0.10756938603868793</v>
      </c>
    </row>
    <row r="29" spans="2:18" hidden="1" outlineLevel="1">
      <c r="B29" s="24" t="s">
        <v>39</v>
      </c>
      <c r="C29" s="25">
        <v>374943</v>
      </c>
      <c r="D29" s="26">
        <f t="shared" si="10"/>
        <v>7.1700518496075505E-2</v>
      </c>
      <c r="E29" s="27">
        <v>128897</v>
      </c>
      <c r="F29" s="28">
        <f t="shared" si="10"/>
        <v>6.1868239597320906E-2</v>
      </c>
      <c r="G29" s="25">
        <v>107391</v>
      </c>
      <c r="H29" s="26">
        <f t="shared" si="11"/>
        <v>6.1532530692129717E-2</v>
      </c>
      <c r="I29" s="27">
        <v>64679</v>
      </c>
      <c r="J29" s="28">
        <f t="shared" si="12"/>
        <v>4.2469860099284329E-2</v>
      </c>
      <c r="K29" s="25">
        <v>12682</v>
      </c>
      <c r="L29" s="26">
        <f t="shared" si="13"/>
        <v>-5.3333333333333011E-3</v>
      </c>
      <c r="N29" s="29"/>
      <c r="O29" s="29"/>
      <c r="P29" s="29"/>
    </row>
    <row r="30" spans="2:18" hidden="1" outlineLevel="1">
      <c r="B30" s="24" t="s">
        <v>40</v>
      </c>
      <c r="C30" s="25">
        <v>361297</v>
      </c>
      <c r="D30" s="26">
        <f t="shared" si="10"/>
        <v>3.1413702243550334E-2</v>
      </c>
      <c r="E30" s="27">
        <v>132519</v>
      </c>
      <c r="F30" s="28">
        <f t="shared" si="10"/>
        <v>6.9693667514227009E-2</v>
      </c>
      <c r="G30" s="25">
        <v>101676</v>
      </c>
      <c r="H30" s="26">
        <f t="shared" si="11"/>
        <v>1.1520324717960939E-2</v>
      </c>
      <c r="I30" s="27">
        <v>56604</v>
      </c>
      <c r="J30" s="28">
        <f t="shared" si="12"/>
        <v>8.6423492934657453E-3</v>
      </c>
      <c r="K30" s="25">
        <v>12407</v>
      </c>
      <c r="L30" s="26">
        <f t="shared" si="13"/>
        <v>-7.918955024491614E-2</v>
      </c>
    </row>
    <row r="31" spans="2:18" hidden="1" outlineLevel="1">
      <c r="B31" s="24" t="s">
        <v>41</v>
      </c>
      <c r="C31" s="25">
        <v>422549</v>
      </c>
      <c r="D31" s="26">
        <f t="shared" si="10"/>
        <v>9.8439404440409106E-3</v>
      </c>
      <c r="E31" s="27">
        <v>156611</v>
      </c>
      <c r="F31" s="28">
        <f t="shared" si="10"/>
        <v>9.4975074636257428E-2</v>
      </c>
      <c r="G31" s="25">
        <v>125967</v>
      </c>
      <c r="H31" s="26">
        <f t="shared" si="11"/>
        <v>1.8548915284662071E-2</v>
      </c>
      <c r="I31" s="27">
        <v>59800</v>
      </c>
      <c r="J31" s="28">
        <f t="shared" si="12"/>
        <v>-0.15080942913944906</v>
      </c>
      <c r="K31" s="25">
        <v>12595</v>
      </c>
      <c r="L31" s="26">
        <f t="shared" si="13"/>
        <v>-3.7005887300252338E-2</v>
      </c>
    </row>
    <row r="32" spans="2:18" hidden="1" outlineLevel="1">
      <c r="B32" s="24" t="s">
        <v>42</v>
      </c>
      <c r="C32" s="25">
        <v>404361</v>
      </c>
      <c r="D32" s="26">
        <f t="shared" si="10"/>
        <v>-1.2568741025816399E-2</v>
      </c>
      <c r="E32" s="27">
        <v>140329</v>
      </c>
      <c r="F32" s="28">
        <f t="shared" si="10"/>
        <v>3.8927675074590384E-2</v>
      </c>
      <c r="G32" s="25">
        <v>120018</v>
      </c>
      <c r="H32" s="26">
        <f t="shared" si="11"/>
        <v>-4.1397432927852029E-2</v>
      </c>
      <c r="I32" s="27">
        <v>59240</v>
      </c>
      <c r="J32" s="28">
        <f t="shared" si="12"/>
        <v>-9.1257727530718369E-2</v>
      </c>
      <c r="K32" s="25">
        <v>14574</v>
      </c>
      <c r="L32" s="26">
        <f t="shared" si="13"/>
        <v>-6.8932473008369022E-2</v>
      </c>
    </row>
    <row r="33" spans="2:17" hidden="1" outlineLevel="1">
      <c r="B33" s="24" t="s">
        <v>43</v>
      </c>
      <c r="C33" s="25">
        <v>369547</v>
      </c>
      <c r="D33" s="26">
        <f t="shared" si="10"/>
        <v>-4.1586484846284355E-2</v>
      </c>
      <c r="E33" s="27">
        <v>125419</v>
      </c>
      <c r="F33" s="28">
        <f t="shared" si="10"/>
        <v>-6.2582217172925114E-2</v>
      </c>
      <c r="G33" s="25">
        <v>109388</v>
      </c>
      <c r="H33" s="26">
        <f t="shared" si="11"/>
        <v>-4.6960218857272307E-2</v>
      </c>
      <c r="I33" s="27">
        <v>54889</v>
      </c>
      <c r="J33" s="28">
        <f t="shared" si="12"/>
        <v>-7.1534896309076723E-2</v>
      </c>
      <c r="K33" s="25">
        <v>16759</v>
      </c>
      <c r="L33" s="26">
        <f t="shared" si="13"/>
        <v>0.10460058001581851</v>
      </c>
    </row>
    <row r="34" spans="2:17" hidden="1" outlineLevel="1">
      <c r="B34" s="24" t="s">
        <v>44</v>
      </c>
      <c r="C34" s="25">
        <v>382237</v>
      </c>
      <c r="D34" s="26">
        <f t="shared" si="10"/>
        <v>3.9581855908386032E-3</v>
      </c>
      <c r="E34" s="27">
        <v>131537</v>
      </c>
      <c r="F34" s="28">
        <f t="shared" si="10"/>
        <v>-3.5256410256410242E-2</v>
      </c>
      <c r="G34" s="25">
        <v>117383</v>
      </c>
      <c r="H34" s="26">
        <f t="shared" si="11"/>
        <v>2.2963363195872777E-2</v>
      </c>
      <c r="I34" s="27">
        <v>57760</v>
      </c>
      <c r="J34" s="28">
        <f t="shared" si="12"/>
        <v>8.664009703691633E-4</v>
      </c>
      <c r="K34" s="25">
        <v>13188</v>
      </c>
      <c r="L34" s="26">
        <f t="shared" si="13"/>
        <v>-2.8150331613854052E-2</v>
      </c>
    </row>
    <row r="35" spans="2:17" collapsed="1">
      <c r="B35" s="38">
        <v>2010</v>
      </c>
      <c r="C35" s="39">
        <v>4831325</v>
      </c>
      <c r="D35" s="40">
        <f>C35/C48-1</f>
        <v>2.6242294141912259E-2</v>
      </c>
      <c r="E35" s="39">
        <v>1711443</v>
      </c>
      <c r="F35" s="40">
        <f>E35/E48-1</f>
        <v>3.7847681456564475E-2</v>
      </c>
      <c r="G35" s="39">
        <v>1432488</v>
      </c>
      <c r="H35" s="40">
        <f>G35/G48-1</f>
        <v>3.3093153690210819E-2</v>
      </c>
      <c r="I35" s="39">
        <v>711648</v>
      </c>
      <c r="J35" s="40">
        <f>I35/I48-1</f>
        <v>-7.6419928049711094E-2</v>
      </c>
      <c r="K35" s="39">
        <v>155467</v>
      </c>
      <c r="L35" s="40">
        <f>K35/K48-1</f>
        <v>7.0867314880191934E-3</v>
      </c>
    </row>
    <row r="36" spans="2:17" ht="15" hidden="1" customHeight="1" outlineLevel="1">
      <c r="B36" s="24" t="s">
        <v>33</v>
      </c>
      <c r="C36" s="25">
        <v>380517</v>
      </c>
      <c r="D36" s="26">
        <f t="shared" si="10"/>
        <v>-7.2369046545247118E-2</v>
      </c>
      <c r="E36" s="27">
        <v>132073</v>
      </c>
      <c r="F36" s="28">
        <f t="shared" si="10"/>
        <v>-6.8806757290315268E-2</v>
      </c>
      <c r="G36" s="25">
        <v>110568</v>
      </c>
      <c r="H36" s="26">
        <f t="shared" ref="H36:H74" si="14">G36/G49-1</f>
        <v>-6.6692552482083944E-2</v>
      </c>
      <c r="I36" s="27">
        <v>63041</v>
      </c>
      <c r="J36" s="28">
        <f t="shared" ref="J36:J74" si="15">I36/I49-1</f>
        <v>-9.4056275687638302E-2</v>
      </c>
      <c r="K36" s="25">
        <v>13086</v>
      </c>
      <c r="L36" s="26">
        <f t="shared" ref="L36:L74" si="16">K36/K49-1</f>
        <v>-0.18881725762459711</v>
      </c>
      <c r="N36" s="29"/>
      <c r="O36" s="29"/>
      <c r="P36" s="29"/>
    </row>
    <row r="37" spans="2:17" ht="15" hidden="1" customHeight="1" outlineLevel="1">
      <c r="B37" s="24" t="s">
        <v>34</v>
      </c>
      <c r="C37" s="25">
        <v>371802</v>
      </c>
      <c r="D37" s="26">
        <f t="shared" si="10"/>
        <v>-0.1388289248158614</v>
      </c>
      <c r="E37" s="27">
        <v>130907</v>
      </c>
      <c r="F37" s="28">
        <f t="shared" si="10"/>
        <v>-0.12197166849998664</v>
      </c>
      <c r="G37" s="25">
        <v>106156</v>
      </c>
      <c r="H37" s="26">
        <f t="shared" si="14"/>
        <v>-0.18952511833867769</v>
      </c>
      <c r="I37" s="27">
        <v>61078</v>
      </c>
      <c r="J37" s="28">
        <f t="shared" si="15"/>
        <v>-0.10979289035285889</v>
      </c>
      <c r="K37" s="25">
        <v>13990</v>
      </c>
      <c r="L37" s="26">
        <f t="shared" si="16"/>
        <v>-0.21593902370677576</v>
      </c>
      <c r="O37" s="29"/>
      <c r="P37" s="29"/>
      <c r="Q37" s="29"/>
    </row>
    <row r="38" spans="2:17" ht="15" hidden="1" customHeight="1" outlineLevel="1">
      <c r="B38" s="24" t="s">
        <v>35</v>
      </c>
      <c r="C38" s="25">
        <v>404871</v>
      </c>
      <c r="D38" s="26">
        <f t="shared" si="10"/>
        <v>-8.3705814324543937E-2</v>
      </c>
      <c r="E38" s="27">
        <v>145358</v>
      </c>
      <c r="F38" s="28">
        <f t="shared" si="10"/>
        <v>-9.402092955130481E-2</v>
      </c>
      <c r="G38" s="25">
        <v>121560</v>
      </c>
      <c r="H38" s="26">
        <f t="shared" si="14"/>
        <v>-6.9176225554007043E-2</v>
      </c>
      <c r="I38" s="27">
        <v>58560</v>
      </c>
      <c r="J38" s="28">
        <f t="shared" si="15"/>
        <v>-0.12160439197804007</v>
      </c>
      <c r="K38" s="25">
        <v>12809</v>
      </c>
      <c r="L38" s="26">
        <f t="shared" si="16"/>
        <v>-0.31524644499091203</v>
      </c>
    </row>
    <row r="39" spans="2:17" ht="15" hidden="1" customHeight="1" outlineLevel="1">
      <c r="B39" s="24" t="s">
        <v>36</v>
      </c>
      <c r="C39" s="25">
        <v>354214</v>
      </c>
      <c r="D39" s="26">
        <f t="shared" si="10"/>
        <v>-9.4912854949036563E-2</v>
      </c>
      <c r="E39" s="27">
        <v>124595</v>
      </c>
      <c r="F39" s="28">
        <f t="shared" si="10"/>
        <v>-9.3458963911525084E-2</v>
      </c>
      <c r="G39" s="25">
        <v>105034</v>
      </c>
      <c r="H39" s="26">
        <f t="shared" si="14"/>
        <v>-3.8475974257806467E-2</v>
      </c>
      <c r="I39" s="27">
        <v>57084</v>
      </c>
      <c r="J39" s="28">
        <f t="shared" si="15"/>
        <v>-0.18748576634024139</v>
      </c>
      <c r="K39" s="25">
        <v>11123</v>
      </c>
      <c r="L39" s="26">
        <f t="shared" si="16"/>
        <v>-0.2650323774283071</v>
      </c>
    </row>
    <row r="40" spans="2:17" ht="15" hidden="1" customHeight="1" outlineLevel="1">
      <c r="B40" s="24" t="s">
        <v>37</v>
      </c>
      <c r="C40" s="25">
        <v>467782</v>
      </c>
      <c r="D40" s="26">
        <f t="shared" si="10"/>
        <v>-0.12032194672458696</v>
      </c>
      <c r="E40" s="27">
        <v>170260</v>
      </c>
      <c r="F40" s="28">
        <f t="shared" si="10"/>
        <v>-9.4352067575186993E-2</v>
      </c>
      <c r="G40" s="25">
        <v>134600</v>
      </c>
      <c r="H40" s="26">
        <f t="shared" si="14"/>
        <v>-7.405496508788223E-2</v>
      </c>
      <c r="I40" s="27">
        <v>87195</v>
      </c>
      <c r="J40" s="28">
        <f t="shared" si="15"/>
        <v>-0.18687170113956397</v>
      </c>
      <c r="K40" s="25">
        <v>7777</v>
      </c>
      <c r="L40" s="26">
        <f t="shared" si="16"/>
        <v>-0.36813454663633405</v>
      </c>
    </row>
    <row r="41" spans="2:17" ht="15" hidden="1" customHeight="1" outlineLevel="1">
      <c r="B41" s="24" t="s">
        <v>38</v>
      </c>
      <c r="C41" s="25">
        <v>434195</v>
      </c>
      <c r="D41" s="26">
        <f t="shared" si="10"/>
        <v>-7.129030533126568E-2</v>
      </c>
      <c r="E41" s="27">
        <v>152332</v>
      </c>
      <c r="F41" s="28">
        <f t="shared" si="10"/>
        <v>-5.5440154272568876E-2</v>
      </c>
      <c r="G41" s="25">
        <v>128599</v>
      </c>
      <c r="H41" s="26">
        <f t="shared" si="14"/>
        <v>-3.1969347966818717E-2</v>
      </c>
      <c r="I41" s="27">
        <v>72974</v>
      </c>
      <c r="J41" s="28">
        <f t="shared" si="15"/>
        <v>-0.17509947549285587</v>
      </c>
      <c r="K41" s="25">
        <v>11890</v>
      </c>
      <c r="L41" s="26">
        <f t="shared" si="16"/>
        <v>-0.27220419905735449</v>
      </c>
      <c r="O41" s="21"/>
      <c r="P41" s="21"/>
      <c r="Q41" s="21"/>
    </row>
    <row r="42" spans="2:17" ht="15" hidden="1" customHeight="1" outlineLevel="1">
      <c r="B42" s="24" t="s">
        <v>39</v>
      </c>
      <c r="C42" s="25">
        <v>349858</v>
      </c>
      <c r="D42" s="26">
        <f t="shared" si="10"/>
        <v>-0.13063854424733679</v>
      </c>
      <c r="E42" s="27">
        <v>121387</v>
      </c>
      <c r="F42" s="28">
        <f t="shared" si="10"/>
        <v>-0.17064422019226166</v>
      </c>
      <c r="G42" s="25">
        <v>101166</v>
      </c>
      <c r="H42" s="26">
        <f t="shared" si="14"/>
        <v>-0.16294194060847766</v>
      </c>
      <c r="I42" s="27">
        <v>62044</v>
      </c>
      <c r="J42" s="28">
        <f t="shared" si="15"/>
        <v>-0.1513029204568771</v>
      </c>
      <c r="K42" s="25">
        <v>12750</v>
      </c>
      <c r="L42" s="26">
        <f t="shared" si="16"/>
        <v>-0.17422279792746109</v>
      </c>
    </row>
    <row r="43" spans="2:17" ht="15" hidden="1" customHeight="1" outlineLevel="1">
      <c r="B43" s="24" t="s">
        <v>40</v>
      </c>
      <c r="C43" s="25">
        <v>350293</v>
      </c>
      <c r="D43" s="26">
        <f t="shared" si="10"/>
        <v>-0.152212689231216</v>
      </c>
      <c r="E43" s="27">
        <v>123885</v>
      </c>
      <c r="F43" s="28">
        <f t="shared" si="10"/>
        <v>-0.19295788410800951</v>
      </c>
      <c r="G43" s="25">
        <v>100518</v>
      </c>
      <c r="H43" s="26">
        <f t="shared" si="14"/>
        <v>-0.11585891459231246</v>
      </c>
      <c r="I43" s="27">
        <v>56119</v>
      </c>
      <c r="J43" s="28">
        <f t="shared" si="15"/>
        <v>-0.2458340052679675</v>
      </c>
      <c r="K43" s="25">
        <v>13474</v>
      </c>
      <c r="L43" s="26">
        <f t="shared" si="16"/>
        <v>-0.22727533405975797</v>
      </c>
    </row>
    <row r="44" spans="2:17" ht="15" hidden="1" customHeight="1" outlineLevel="1">
      <c r="B44" s="24" t="s">
        <v>41</v>
      </c>
      <c r="C44" s="25">
        <v>418430</v>
      </c>
      <c r="D44" s="26">
        <f t="shared" si="10"/>
        <v>-1.4331682818470082E-2</v>
      </c>
      <c r="E44" s="27">
        <v>143027</v>
      </c>
      <c r="F44" s="28">
        <f t="shared" si="10"/>
        <v>-7.1385905909545411E-2</v>
      </c>
      <c r="G44" s="25">
        <v>123673</v>
      </c>
      <c r="H44" s="26">
        <f t="shared" si="14"/>
        <v>4.0475509414278799E-2</v>
      </c>
      <c r="I44" s="27">
        <v>70420</v>
      </c>
      <c r="J44" s="28">
        <f t="shared" si="15"/>
        <v>-8.3955563649608433E-2</v>
      </c>
      <c r="K44" s="25">
        <v>13079</v>
      </c>
      <c r="L44" s="26">
        <f t="shared" si="16"/>
        <v>-0.25657932132097994</v>
      </c>
    </row>
    <row r="45" spans="2:17" ht="15" hidden="1" customHeight="1" outlineLevel="1">
      <c r="B45" s="24" t="s">
        <v>42</v>
      </c>
      <c r="C45" s="25">
        <v>409508</v>
      </c>
      <c r="D45" s="26">
        <f t="shared" si="10"/>
        <v>-0.19401357652194617</v>
      </c>
      <c r="E45" s="27">
        <v>135071</v>
      </c>
      <c r="F45" s="28">
        <f t="shared" si="10"/>
        <v>-0.2637055934411574</v>
      </c>
      <c r="G45" s="25">
        <v>125201</v>
      </c>
      <c r="H45" s="26">
        <f t="shared" si="14"/>
        <v>-0.15002138507389728</v>
      </c>
      <c r="I45" s="27">
        <v>65189</v>
      </c>
      <c r="J45" s="28">
        <f t="shared" si="15"/>
        <v>-0.26371727393887368</v>
      </c>
      <c r="K45" s="25">
        <v>15653</v>
      </c>
      <c r="L45" s="26">
        <f t="shared" si="16"/>
        <v>-5.4256540390308694E-2</v>
      </c>
    </row>
    <row r="46" spans="2:17" ht="15" hidden="1" customHeight="1" outlineLevel="1">
      <c r="B46" s="24" t="s">
        <v>43</v>
      </c>
      <c r="C46" s="25">
        <v>385582</v>
      </c>
      <c r="D46" s="26">
        <f t="shared" si="10"/>
        <v>-0.16162881209259039</v>
      </c>
      <c r="E46" s="27">
        <v>133792</v>
      </c>
      <c r="F46" s="28">
        <f t="shared" si="10"/>
        <v>-0.20482128210919204</v>
      </c>
      <c r="G46" s="25">
        <v>114778</v>
      </c>
      <c r="H46" s="26">
        <f t="shared" si="14"/>
        <v>-0.16227775669284439</v>
      </c>
      <c r="I46" s="27">
        <v>59118</v>
      </c>
      <c r="J46" s="28">
        <f t="shared" si="15"/>
        <v>-0.13854807215923992</v>
      </c>
      <c r="K46" s="25">
        <v>15172</v>
      </c>
      <c r="L46" s="26">
        <f t="shared" si="16"/>
        <v>-0.21611986566778607</v>
      </c>
    </row>
    <row r="47" spans="2:17" ht="15" hidden="1" customHeight="1" outlineLevel="1">
      <c r="B47" s="24" t="s">
        <v>44</v>
      </c>
      <c r="C47" s="25">
        <v>380730</v>
      </c>
      <c r="D47" s="26">
        <f t="shared" si="10"/>
        <v>-7.081686992217151E-2</v>
      </c>
      <c r="E47" s="27">
        <v>136344</v>
      </c>
      <c r="F47" s="28">
        <f t="shared" si="10"/>
        <v>-7.3315616695325936E-2</v>
      </c>
      <c r="G47" s="25">
        <v>114748</v>
      </c>
      <c r="H47" s="26">
        <f t="shared" si="14"/>
        <v>-8.6466734071603102E-2</v>
      </c>
      <c r="I47" s="27">
        <v>57710</v>
      </c>
      <c r="J47" s="28">
        <f t="shared" si="15"/>
        <v>-0.12425263285683941</v>
      </c>
      <c r="K47" s="25">
        <v>13570</v>
      </c>
      <c r="L47" s="26">
        <f t="shared" si="16"/>
        <v>-0.20091861971499236</v>
      </c>
    </row>
    <row r="48" spans="2:17" collapsed="1">
      <c r="B48" s="38">
        <v>2009</v>
      </c>
      <c r="C48" s="39">
        <v>4707782</v>
      </c>
      <c r="D48" s="40">
        <f t="shared" si="10"/>
        <v>-0.11045141390545221</v>
      </c>
      <c r="E48" s="39">
        <v>1649031</v>
      </c>
      <c r="F48" s="40">
        <f t="shared" si="10"/>
        <v>-0.12786598265284532</v>
      </c>
      <c r="G48" s="39">
        <v>1386601</v>
      </c>
      <c r="H48" s="40">
        <f t="shared" si="14"/>
        <v>-9.4211475926005761E-2</v>
      </c>
      <c r="I48" s="39">
        <v>770532</v>
      </c>
      <c r="J48" s="40">
        <f t="shared" si="15"/>
        <v>-0.16088823451900369</v>
      </c>
      <c r="K48" s="39">
        <v>154373</v>
      </c>
      <c r="L48" s="40">
        <f t="shared" si="16"/>
        <v>-0.22743196308640867</v>
      </c>
    </row>
    <row r="49" spans="2:12" ht="15" hidden="1" customHeight="1" outlineLevel="1">
      <c r="B49" s="24" t="s">
        <v>33</v>
      </c>
      <c r="C49" s="25">
        <v>410203</v>
      </c>
      <c r="D49" s="26">
        <f t="shared" si="10"/>
        <v>-6.4181358592495297E-2</v>
      </c>
      <c r="E49" s="27">
        <v>141832</v>
      </c>
      <c r="F49" s="28">
        <f t="shared" si="10"/>
        <v>-5.1887107771702023E-2</v>
      </c>
      <c r="G49" s="25">
        <v>118469</v>
      </c>
      <c r="H49" s="26">
        <f t="shared" si="14"/>
        <v>-8.6831516795905506E-2</v>
      </c>
      <c r="I49" s="27">
        <v>69586</v>
      </c>
      <c r="J49" s="28">
        <f t="shared" si="15"/>
        <v>-0.11733218326652795</v>
      </c>
      <c r="K49" s="25">
        <v>16132</v>
      </c>
      <c r="L49" s="26">
        <f t="shared" si="16"/>
        <v>-4.5104770924588644E-2</v>
      </c>
    </row>
    <row r="50" spans="2:12" ht="15" hidden="1" customHeight="1" outlineLevel="1">
      <c r="B50" s="24" t="s">
        <v>34</v>
      </c>
      <c r="C50" s="25">
        <v>431740</v>
      </c>
      <c r="D50" s="26">
        <f t="shared" si="10"/>
        <v>-5.6367888444473602E-2</v>
      </c>
      <c r="E50" s="27">
        <v>149092</v>
      </c>
      <c r="F50" s="28">
        <f t="shared" si="10"/>
        <v>-0.10064182993919502</v>
      </c>
      <c r="G50" s="25">
        <v>130980</v>
      </c>
      <c r="H50" s="26">
        <f t="shared" si="14"/>
        <v>-5.6934639034388335E-3</v>
      </c>
      <c r="I50" s="27">
        <v>68611</v>
      </c>
      <c r="J50" s="28">
        <f t="shared" si="15"/>
        <v>-9.9096614932114857E-2</v>
      </c>
      <c r="K50" s="25">
        <v>17843</v>
      </c>
      <c r="L50" s="26">
        <f t="shared" si="16"/>
        <v>-5.6375271034956875E-2</v>
      </c>
    </row>
    <row r="51" spans="2:12" ht="15" hidden="1" customHeight="1" outlineLevel="1">
      <c r="B51" s="24" t="s">
        <v>35</v>
      </c>
      <c r="C51" s="25">
        <v>441857</v>
      </c>
      <c r="D51" s="26">
        <f t="shared" si="10"/>
        <v>-5.4131060229822059E-2</v>
      </c>
      <c r="E51" s="27">
        <v>160443</v>
      </c>
      <c r="F51" s="28">
        <f t="shared" si="10"/>
        <v>-6.0896591687299217E-2</v>
      </c>
      <c r="G51" s="25">
        <v>130594</v>
      </c>
      <c r="H51" s="26">
        <f t="shared" si="14"/>
        <v>-1.7691393498111996E-2</v>
      </c>
      <c r="I51" s="27">
        <v>66667</v>
      </c>
      <c r="J51" s="28">
        <f t="shared" si="15"/>
        <v>-0.15801106367930484</v>
      </c>
      <c r="K51" s="25">
        <v>18706</v>
      </c>
      <c r="L51" s="26">
        <f t="shared" si="16"/>
        <v>7.8404243053153522E-2</v>
      </c>
    </row>
    <row r="52" spans="2:12" ht="15" hidden="1" customHeight="1" outlineLevel="1">
      <c r="B52" s="24" t="s">
        <v>36</v>
      </c>
      <c r="C52" s="25">
        <v>391359</v>
      </c>
      <c r="D52" s="26">
        <f t="shared" si="10"/>
        <v>-4.4741254951926934E-2</v>
      </c>
      <c r="E52" s="27">
        <v>137440</v>
      </c>
      <c r="F52" s="28">
        <f t="shared" si="10"/>
        <v>-3.4648423507266157E-2</v>
      </c>
      <c r="G52" s="25">
        <v>109237</v>
      </c>
      <c r="H52" s="26">
        <f t="shared" si="14"/>
        <v>-6.2497725701393669E-3</v>
      </c>
      <c r="I52" s="27">
        <v>70256</v>
      </c>
      <c r="J52" s="28">
        <f t="shared" si="15"/>
        <v>-0.13965221650746995</v>
      </c>
      <c r="K52" s="25">
        <v>15134</v>
      </c>
      <c r="L52" s="26">
        <f t="shared" si="16"/>
        <v>7.6004265908282909E-2</v>
      </c>
    </row>
    <row r="53" spans="2:12" ht="13.5" hidden="1" customHeight="1" outlineLevel="1">
      <c r="B53" s="24" t="s">
        <v>37</v>
      </c>
      <c r="C53" s="25">
        <v>531765</v>
      </c>
      <c r="D53" s="26">
        <f t="shared" si="10"/>
        <v>6.0027393528467865E-3</v>
      </c>
      <c r="E53" s="27">
        <v>187998</v>
      </c>
      <c r="F53" s="28">
        <f t="shared" si="10"/>
        <v>1.26910936102822E-2</v>
      </c>
      <c r="G53" s="25">
        <v>145365</v>
      </c>
      <c r="H53" s="26">
        <f t="shared" si="14"/>
        <v>4.7388823241202305E-2</v>
      </c>
      <c r="I53" s="27">
        <v>107234</v>
      </c>
      <c r="J53" s="28">
        <f t="shared" si="15"/>
        <v>-6.2992057181304184E-2</v>
      </c>
      <c r="K53" s="25">
        <v>12308</v>
      </c>
      <c r="L53" s="26">
        <f t="shared" si="16"/>
        <v>0.23487508778970612</v>
      </c>
    </row>
    <row r="54" spans="2:12" ht="13.5" hidden="1" customHeight="1" outlineLevel="1">
      <c r="B54" s="24" t="s">
        <v>38</v>
      </c>
      <c r="C54" s="25">
        <v>467525</v>
      </c>
      <c r="D54" s="26">
        <f t="shared" si="10"/>
        <v>2.8873029458640342E-3</v>
      </c>
      <c r="E54" s="27">
        <v>161273</v>
      </c>
      <c r="F54" s="28">
        <f t="shared" si="10"/>
        <v>5.9506359196352943E-3</v>
      </c>
      <c r="G54" s="25">
        <v>132846</v>
      </c>
      <c r="H54" s="26">
        <f t="shared" si="14"/>
        <v>6.1799638729478801E-2</v>
      </c>
      <c r="I54" s="27">
        <v>88464</v>
      </c>
      <c r="J54" s="28">
        <f t="shared" si="15"/>
        <v>-0.11488203629960181</v>
      </c>
      <c r="K54" s="25">
        <v>16337</v>
      </c>
      <c r="L54" s="26">
        <f t="shared" si="16"/>
        <v>0.13767409470752079</v>
      </c>
    </row>
    <row r="55" spans="2:12" ht="15" hidden="1" customHeight="1" outlineLevel="1">
      <c r="B55" s="24" t="s">
        <v>39</v>
      </c>
      <c r="C55" s="25">
        <v>402431</v>
      </c>
      <c r="D55" s="26">
        <f t="shared" si="10"/>
        <v>-2.1998478673481037E-2</v>
      </c>
      <c r="E55" s="27">
        <v>146363</v>
      </c>
      <c r="F55" s="28">
        <f t="shared" si="10"/>
        <v>1.2850677480519934E-2</v>
      </c>
      <c r="G55" s="25">
        <v>120859</v>
      </c>
      <c r="H55" s="26">
        <f t="shared" si="14"/>
        <v>8.3237729896389778E-2</v>
      </c>
      <c r="I55" s="27">
        <v>73105</v>
      </c>
      <c r="J55" s="28">
        <f t="shared" si="15"/>
        <v>-0.11287876029948907</v>
      </c>
      <c r="K55" s="25">
        <v>15440</v>
      </c>
      <c r="L55" s="26">
        <f t="shared" si="16"/>
        <v>0.17227241667299364</v>
      </c>
    </row>
    <row r="56" spans="2:12" ht="15" hidden="1" customHeight="1" outlineLevel="1">
      <c r="B56" s="24" t="s">
        <v>40</v>
      </c>
      <c r="C56" s="25">
        <v>413185</v>
      </c>
      <c r="D56" s="26">
        <f t="shared" si="10"/>
        <v>0.20972440587551566</v>
      </c>
      <c r="E56" s="27">
        <v>153505</v>
      </c>
      <c r="F56" s="28">
        <f t="shared" si="10"/>
        <v>0.32186036098098647</v>
      </c>
      <c r="G56" s="25">
        <v>113690</v>
      </c>
      <c r="H56" s="26">
        <f t="shared" si="14"/>
        <v>0.16663759222583652</v>
      </c>
      <c r="I56" s="27">
        <v>74412</v>
      </c>
      <c r="J56" s="28">
        <f t="shared" si="15"/>
        <v>0.20277369195209083</v>
      </c>
      <c r="K56" s="25">
        <v>17437</v>
      </c>
      <c r="L56" s="26">
        <f t="shared" si="16"/>
        <v>0.18409615645796551</v>
      </c>
    </row>
    <row r="57" spans="2:12" ht="15" hidden="1" customHeight="1" outlineLevel="1">
      <c r="B57" s="24" t="s">
        <v>41</v>
      </c>
      <c r="C57" s="25">
        <v>424514</v>
      </c>
      <c r="D57" s="26">
        <f t="shared" si="10"/>
        <v>-3.1314106294082933E-2</v>
      </c>
      <c r="E57" s="27">
        <v>154022</v>
      </c>
      <c r="F57" s="28">
        <f t="shared" si="10"/>
        <v>-4.3288134119298549E-2</v>
      </c>
      <c r="G57" s="25">
        <v>118862</v>
      </c>
      <c r="H57" s="26">
        <f t="shared" si="14"/>
        <v>4.3509560514810364E-2</v>
      </c>
      <c r="I57" s="27">
        <v>76874</v>
      </c>
      <c r="J57" s="28">
        <f t="shared" si="15"/>
        <v>-4.4972296071756901E-2</v>
      </c>
      <c r="K57" s="25">
        <v>17593</v>
      </c>
      <c r="L57" s="26">
        <f t="shared" si="16"/>
        <v>0.13561838368190027</v>
      </c>
    </row>
    <row r="58" spans="2:12" ht="15" hidden="1" customHeight="1" outlineLevel="1">
      <c r="B58" s="24" t="s">
        <v>42</v>
      </c>
      <c r="C58" s="25">
        <v>508083</v>
      </c>
      <c r="D58" s="26">
        <f t="shared" si="10"/>
        <v>3.8962924489140738E-2</v>
      </c>
      <c r="E58" s="27">
        <v>183447</v>
      </c>
      <c r="F58" s="28">
        <f t="shared" si="10"/>
        <v>5.2170621332828571E-2</v>
      </c>
      <c r="G58" s="25">
        <v>147299</v>
      </c>
      <c r="H58" s="26">
        <f t="shared" si="14"/>
        <v>6.5538668537822087E-2</v>
      </c>
      <c r="I58" s="27">
        <v>88538</v>
      </c>
      <c r="J58" s="28">
        <f t="shared" si="15"/>
        <v>0.10897066559783553</v>
      </c>
      <c r="K58" s="25">
        <v>16551</v>
      </c>
      <c r="L58" s="26">
        <f t="shared" si="16"/>
        <v>-0.12916973587288227</v>
      </c>
    </row>
    <row r="59" spans="2:12" ht="15" hidden="1" customHeight="1" outlineLevel="1">
      <c r="B59" s="24" t="s">
        <v>43</v>
      </c>
      <c r="C59" s="25">
        <v>459918</v>
      </c>
      <c r="D59" s="26">
        <f t="shared" si="10"/>
        <v>8.5003986921011743E-2</v>
      </c>
      <c r="E59" s="27">
        <v>168254</v>
      </c>
      <c r="F59" s="28">
        <f t="shared" si="10"/>
        <v>0.11124026655923291</v>
      </c>
      <c r="G59" s="25">
        <v>137012</v>
      </c>
      <c r="H59" s="26">
        <f t="shared" si="14"/>
        <v>9.899735301195145E-2</v>
      </c>
      <c r="I59" s="27">
        <v>68626</v>
      </c>
      <c r="J59" s="28">
        <f t="shared" si="15"/>
        <v>6.2020732225855912E-3</v>
      </c>
      <c r="K59" s="25">
        <v>19355</v>
      </c>
      <c r="L59" s="26">
        <f t="shared" si="16"/>
        <v>0.27151491262646177</v>
      </c>
    </row>
    <row r="60" spans="2:12" ht="15" hidden="1" customHeight="1" outlineLevel="1">
      <c r="B60" s="24" t="s">
        <v>44</v>
      </c>
      <c r="C60" s="25">
        <v>409747</v>
      </c>
      <c r="D60" s="26">
        <f t="shared" si="10"/>
        <v>6.4378104075888398E-3</v>
      </c>
      <c r="E60" s="27">
        <v>147131</v>
      </c>
      <c r="F60" s="28">
        <f t="shared" si="10"/>
        <v>6.0652060939252461E-3</v>
      </c>
      <c r="G60" s="25">
        <v>125609</v>
      </c>
      <c r="H60" s="26">
        <f t="shared" si="14"/>
        <v>3.8176708818910665E-2</v>
      </c>
      <c r="I60" s="27">
        <v>65898</v>
      </c>
      <c r="J60" s="28">
        <f t="shared" si="15"/>
        <v>-6.3481053695019218E-3</v>
      </c>
      <c r="K60" s="25">
        <v>16982</v>
      </c>
      <c r="L60" s="26">
        <f t="shared" si="16"/>
        <v>0.17060729303095057</v>
      </c>
    </row>
    <row r="61" spans="2:12" collapsed="1">
      <c r="B61" s="38">
        <v>2008</v>
      </c>
      <c r="C61" s="39">
        <v>5292327</v>
      </c>
      <c r="D61" s="40">
        <f t="shared" si="10"/>
        <v>2.5655529758368267E-3</v>
      </c>
      <c r="E61" s="39">
        <v>1890800</v>
      </c>
      <c r="F61" s="40">
        <f t="shared" si="10"/>
        <v>1.2106957459176781E-2</v>
      </c>
      <c r="G61" s="39">
        <v>1530822</v>
      </c>
      <c r="H61" s="40">
        <f t="shared" si="14"/>
        <v>3.780039374562727E-2</v>
      </c>
      <c r="I61" s="39">
        <v>918271</v>
      </c>
      <c r="J61" s="40">
        <f t="shared" si="15"/>
        <v>-5.2693096088199387E-2</v>
      </c>
      <c r="K61" s="39">
        <v>199818</v>
      </c>
      <c r="L61" s="40">
        <f t="shared" si="16"/>
        <v>8.7948166498788449E-2</v>
      </c>
    </row>
    <row r="62" spans="2:12" ht="15" hidden="1" customHeight="1" outlineLevel="1">
      <c r="B62" s="24" t="s">
        <v>33</v>
      </c>
      <c r="C62" s="25">
        <v>438336</v>
      </c>
      <c r="D62" s="26">
        <f t="shared" si="10"/>
        <v>-3.96487545817239E-2</v>
      </c>
      <c r="E62" s="27">
        <v>149594</v>
      </c>
      <c r="F62" s="28">
        <f t="shared" si="10"/>
        <v>-6.4154295616488111E-2</v>
      </c>
      <c r="G62" s="25">
        <v>129734</v>
      </c>
      <c r="H62" s="26">
        <f t="shared" si="14"/>
        <v>-2.2218537555960816E-2</v>
      </c>
      <c r="I62" s="27">
        <v>78836</v>
      </c>
      <c r="J62" s="28">
        <f t="shared" si="15"/>
        <v>3.436241258511874E-2</v>
      </c>
      <c r="K62" s="25">
        <v>16894</v>
      </c>
      <c r="L62" s="26">
        <f t="shared" si="16"/>
        <v>3.8623804147601692E-3</v>
      </c>
    </row>
    <row r="63" spans="2:12" ht="15" hidden="1" customHeight="1" outlineLevel="1">
      <c r="B63" s="24" t="s">
        <v>34</v>
      </c>
      <c r="C63" s="25">
        <v>457530</v>
      </c>
      <c r="D63" s="26">
        <f t="shared" si="10"/>
        <v>5.778234000790694E-2</v>
      </c>
      <c r="E63" s="27">
        <v>165776</v>
      </c>
      <c r="F63" s="28">
        <f t="shared" si="10"/>
        <v>8.8654811001076972E-2</v>
      </c>
      <c r="G63" s="25">
        <v>131730</v>
      </c>
      <c r="H63" s="26">
        <f t="shared" si="14"/>
        <v>7.21000073247553E-2</v>
      </c>
      <c r="I63" s="27">
        <v>76158</v>
      </c>
      <c r="J63" s="28">
        <f t="shared" si="15"/>
        <v>3.5895482800364586E-2</v>
      </c>
      <c r="K63" s="25">
        <v>18909</v>
      </c>
      <c r="L63" s="26">
        <f t="shared" si="16"/>
        <v>4.5447006137004475E-2</v>
      </c>
    </row>
    <row r="64" spans="2:12" ht="15" hidden="1" customHeight="1" outlineLevel="1">
      <c r="B64" s="24" t="s">
        <v>35</v>
      </c>
      <c r="C64" s="25">
        <v>467144</v>
      </c>
      <c r="D64" s="26">
        <f t="shared" si="10"/>
        <v>-4.2374670725582431E-2</v>
      </c>
      <c r="E64" s="27">
        <v>170847</v>
      </c>
      <c r="F64" s="28">
        <f t="shared" si="10"/>
        <v>-3.4004104918551881E-2</v>
      </c>
      <c r="G64" s="25">
        <v>132946</v>
      </c>
      <c r="H64" s="26">
        <f t="shared" si="14"/>
        <v>-8.5439511302505378E-2</v>
      </c>
      <c r="I64" s="27">
        <v>79178</v>
      </c>
      <c r="J64" s="28">
        <f t="shared" si="15"/>
        <v>1.6699137211244608E-3</v>
      </c>
      <c r="K64" s="25">
        <v>17346</v>
      </c>
      <c r="L64" s="26">
        <f t="shared" si="16"/>
        <v>0.10266353060835298</v>
      </c>
    </row>
    <row r="65" spans="2:14" ht="15" hidden="1" customHeight="1" outlineLevel="1">
      <c r="B65" s="24" t="s">
        <v>36</v>
      </c>
      <c r="C65" s="25">
        <v>409689</v>
      </c>
      <c r="D65" s="26">
        <f t="shared" si="10"/>
        <v>-0.11690873113384459</v>
      </c>
      <c r="E65" s="27">
        <v>142373</v>
      </c>
      <c r="F65" s="28">
        <f t="shared" si="10"/>
        <v>-0.12996211195306773</v>
      </c>
      <c r="G65" s="25">
        <v>109924</v>
      </c>
      <c r="H65" s="26">
        <f t="shared" si="14"/>
        <v>-0.12626977187822908</v>
      </c>
      <c r="I65" s="27">
        <v>81660</v>
      </c>
      <c r="J65" s="28">
        <f t="shared" si="15"/>
        <v>-0.10450707314398511</v>
      </c>
      <c r="K65" s="25">
        <v>14065</v>
      </c>
      <c r="L65" s="26">
        <f t="shared" si="16"/>
        <v>-2.3467333194473361E-2</v>
      </c>
    </row>
    <row r="66" spans="2:14" ht="15" hidden="1" customHeight="1" outlineLevel="1">
      <c r="B66" s="24" t="s">
        <v>37</v>
      </c>
      <c r="C66" s="25">
        <v>528592</v>
      </c>
      <c r="D66" s="26">
        <f t="shared" si="10"/>
        <v>-8.2683081957001248E-3</v>
      </c>
      <c r="E66" s="27">
        <v>185642</v>
      </c>
      <c r="F66" s="28">
        <f t="shared" si="10"/>
        <v>1.8695640244738909E-2</v>
      </c>
      <c r="G66" s="25">
        <v>138788</v>
      </c>
      <c r="H66" s="26">
        <f t="shared" si="14"/>
        <v>-3.8484720422881646E-2</v>
      </c>
      <c r="I66" s="27">
        <v>114443</v>
      </c>
      <c r="J66" s="28">
        <f t="shared" si="15"/>
        <v>1.3406653738189389E-2</v>
      </c>
      <c r="K66" s="25">
        <v>9967</v>
      </c>
      <c r="L66" s="26">
        <f t="shared" si="16"/>
        <v>-0.1125456326239872</v>
      </c>
    </row>
    <row r="67" spans="2:14" ht="15" hidden="1" customHeight="1" outlineLevel="1">
      <c r="B67" s="24" t="s">
        <v>38</v>
      </c>
      <c r="C67" s="25">
        <v>466179</v>
      </c>
      <c r="D67" s="26">
        <f t="shared" si="10"/>
        <v>-4.1072023630761123E-2</v>
      </c>
      <c r="E67" s="27">
        <v>160319</v>
      </c>
      <c r="F67" s="28">
        <f t="shared" si="10"/>
        <v>-4.5686155457932975E-2</v>
      </c>
      <c r="G67" s="25">
        <v>125114</v>
      </c>
      <c r="H67" s="26">
        <f t="shared" si="14"/>
        <v>-2.0051067562698699E-2</v>
      </c>
      <c r="I67" s="27">
        <v>99946</v>
      </c>
      <c r="J67" s="28">
        <f t="shared" si="15"/>
        <v>-3.1343283582089598E-2</v>
      </c>
      <c r="K67" s="25">
        <v>14360</v>
      </c>
      <c r="L67" s="26">
        <f t="shared" si="16"/>
        <v>-2.6968423905678329E-2</v>
      </c>
    </row>
    <row r="68" spans="2:14" ht="15" hidden="1" customHeight="1" outlineLevel="1" thickBot="1">
      <c r="B68" s="24" t="s">
        <v>39</v>
      </c>
      <c r="C68" s="25">
        <v>411483</v>
      </c>
      <c r="D68" s="26">
        <f t="shared" si="10"/>
        <v>-3.2075724679442752E-2</v>
      </c>
      <c r="E68" s="27">
        <v>144506</v>
      </c>
      <c r="F68" s="28">
        <f t="shared" si="10"/>
        <v>-4.3272732087763721E-2</v>
      </c>
      <c r="G68" s="25">
        <v>111572</v>
      </c>
      <c r="H68" s="26">
        <f t="shared" si="14"/>
        <v>-2.6031391308902307E-2</v>
      </c>
      <c r="I68" s="27">
        <v>82407</v>
      </c>
      <c r="J68" s="28">
        <f t="shared" si="15"/>
        <v>2.8737282316958934E-2</v>
      </c>
      <c r="K68" s="25">
        <v>13171</v>
      </c>
      <c r="L68" s="26">
        <f t="shared" si="16"/>
        <v>-0.1635867149298279</v>
      </c>
    </row>
    <row r="69" spans="2:14" ht="16.5" hidden="1" customHeight="1" outlineLevel="1" thickBot="1">
      <c r="B69" s="24" t="s">
        <v>40</v>
      </c>
      <c r="C69" s="25">
        <v>341553</v>
      </c>
      <c r="D69" s="26">
        <f t="shared" si="10"/>
        <v>-9.2574880844212726E-2</v>
      </c>
      <c r="E69" s="27">
        <v>116128</v>
      </c>
      <c r="F69" s="28">
        <f t="shared" si="10"/>
        <v>-0.12235674662555363</v>
      </c>
      <c r="G69" s="25">
        <v>97451</v>
      </c>
      <c r="H69" s="26">
        <f t="shared" si="14"/>
        <v>-5.3726792511458066E-2</v>
      </c>
      <c r="I69" s="27">
        <v>61867</v>
      </c>
      <c r="J69" s="28">
        <f t="shared" si="15"/>
        <v>-0.10985295387183103</v>
      </c>
      <c r="K69" s="25">
        <v>14726</v>
      </c>
      <c r="L69" s="26">
        <f t="shared" si="16"/>
        <v>-1.6948003525184552E-3</v>
      </c>
      <c r="N69" s="41" t="s">
        <v>45</v>
      </c>
    </row>
    <row r="70" spans="2:14" ht="15" hidden="1" customHeight="1" outlineLevel="1">
      <c r="B70" s="24" t="s">
        <v>41</v>
      </c>
      <c r="C70" s="25">
        <v>438237</v>
      </c>
      <c r="D70" s="26">
        <f t="shared" si="10"/>
        <v>-8.0464135463768294E-2</v>
      </c>
      <c r="E70" s="27">
        <v>160991</v>
      </c>
      <c r="F70" s="28">
        <f t="shared" si="10"/>
        <v>-7.4987646660001572E-2</v>
      </c>
      <c r="G70" s="25">
        <v>113906</v>
      </c>
      <c r="H70" s="26">
        <f t="shared" si="14"/>
        <v>-0.14106460150965594</v>
      </c>
      <c r="I70" s="27">
        <v>80494</v>
      </c>
      <c r="J70" s="28">
        <f t="shared" si="15"/>
        <v>-5.4646669876801335E-2</v>
      </c>
      <c r="K70" s="25">
        <v>15492</v>
      </c>
      <c r="L70" s="26">
        <f t="shared" si="16"/>
        <v>0.11863672467326158</v>
      </c>
    </row>
    <row r="71" spans="2:14" ht="15" hidden="1" customHeight="1" outlineLevel="1">
      <c r="B71" s="24" t="s">
        <v>42</v>
      </c>
      <c r="C71" s="25">
        <v>489029</v>
      </c>
      <c r="D71" s="26">
        <f t="shared" si="10"/>
        <v>4.1072006403596983E-2</v>
      </c>
      <c r="E71" s="27">
        <v>174351</v>
      </c>
      <c r="F71" s="28">
        <f t="shared" si="10"/>
        <v>3.9356419412336363E-2</v>
      </c>
      <c r="G71" s="25">
        <v>138239</v>
      </c>
      <c r="H71" s="26">
        <f t="shared" si="14"/>
        <v>2.4425127646487743E-2</v>
      </c>
      <c r="I71" s="27">
        <v>79838</v>
      </c>
      <c r="J71" s="28">
        <f t="shared" si="15"/>
        <v>1.7446380099147341E-2</v>
      </c>
      <c r="K71" s="25">
        <v>19006</v>
      </c>
      <c r="L71" s="26">
        <f t="shared" si="16"/>
        <v>9.0481381605370448E-2</v>
      </c>
    </row>
    <row r="72" spans="2:14" ht="15" hidden="1" customHeight="1" outlineLevel="1">
      <c r="B72" s="24" t="s">
        <v>43</v>
      </c>
      <c r="C72" s="25">
        <v>423886</v>
      </c>
      <c r="D72" s="26">
        <f t="shared" si="10"/>
        <v>5.3911999867177762E-3</v>
      </c>
      <c r="E72" s="27">
        <v>151411</v>
      </c>
      <c r="F72" s="28">
        <f t="shared" si="10"/>
        <v>4.4180569836478334E-3</v>
      </c>
      <c r="G72" s="25">
        <v>124670</v>
      </c>
      <c r="H72" s="26">
        <f t="shared" si="14"/>
        <v>4.8625188200758673E-2</v>
      </c>
      <c r="I72" s="27">
        <v>68203</v>
      </c>
      <c r="J72" s="28">
        <f t="shared" si="15"/>
        <v>-3.6667184564753708E-2</v>
      </c>
      <c r="K72" s="25">
        <v>15222</v>
      </c>
      <c r="L72" s="26">
        <f t="shared" si="16"/>
        <v>-2.9951567677797608E-2</v>
      </c>
    </row>
    <row r="73" spans="2:14" ht="15" hidden="1" customHeight="1" outlineLevel="1">
      <c r="B73" s="24" t="s">
        <v>44</v>
      </c>
      <c r="C73" s="25">
        <v>407126</v>
      </c>
      <c r="D73" s="26">
        <f t="shared" si="10"/>
        <v>-3.4573850028218667E-2</v>
      </c>
      <c r="E73" s="27">
        <v>146244</v>
      </c>
      <c r="F73" s="28">
        <f t="shared" si="10"/>
        <v>-4.2078235124584085E-2</v>
      </c>
      <c r="G73" s="25">
        <v>120990</v>
      </c>
      <c r="H73" s="26">
        <f t="shared" si="14"/>
        <v>-6.7686901844745462E-2</v>
      </c>
      <c r="I73" s="27">
        <v>66319</v>
      </c>
      <c r="J73" s="28">
        <f t="shared" si="15"/>
        <v>-6.6302005635665573E-4</v>
      </c>
      <c r="K73" s="25">
        <v>14507</v>
      </c>
      <c r="L73" s="26">
        <f t="shared" si="16"/>
        <v>1.6893312771624869E-2</v>
      </c>
    </row>
    <row r="74" spans="2:14" collapsed="1">
      <c r="B74" s="38">
        <v>2007</v>
      </c>
      <c r="C74" s="39">
        <v>5278784</v>
      </c>
      <c r="D74" s="40">
        <f t="shared" si="10"/>
        <v>-3.1595778619496917E-2</v>
      </c>
      <c r="E74" s="39">
        <v>1868182</v>
      </c>
      <c r="F74" s="40">
        <f t="shared" si="10"/>
        <v>-3.2741212548908383E-2</v>
      </c>
      <c r="G74" s="39">
        <v>1475064</v>
      </c>
      <c r="H74" s="40">
        <f t="shared" si="14"/>
        <v>-3.7480513904377344E-2</v>
      </c>
      <c r="I74" s="39">
        <v>969349</v>
      </c>
      <c r="J74" s="40">
        <f t="shared" si="15"/>
        <v>-1.7351839799851221E-2</v>
      </c>
      <c r="K74" s="39">
        <v>183665</v>
      </c>
      <c r="L74" s="40">
        <f t="shared" si="16"/>
        <v>4.8803707330951074E-3</v>
      </c>
    </row>
    <row r="75" spans="2:14" ht="15" hidden="1" customHeight="1" outlineLevel="1">
      <c r="B75" s="24" t="s">
        <v>33</v>
      </c>
      <c r="C75" s="25">
        <v>456433</v>
      </c>
      <c r="D75" s="25"/>
      <c r="E75" s="27">
        <v>159849</v>
      </c>
      <c r="F75" s="28"/>
      <c r="G75" s="25">
        <v>132682</v>
      </c>
      <c r="H75" s="25"/>
      <c r="I75" s="27">
        <v>76217</v>
      </c>
      <c r="J75" s="28"/>
      <c r="K75" s="25">
        <v>16829</v>
      </c>
      <c r="L75" s="25"/>
    </row>
    <row r="76" spans="2:14" ht="15" hidden="1" customHeight="1" outlineLevel="1">
      <c r="B76" s="24" t="s">
        <v>34</v>
      </c>
      <c r="C76" s="25">
        <v>432537</v>
      </c>
      <c r="D76" s="25"/>
      <c r="E76" s="27">
        <v>152276</v>
      </c>
      <c r="F76" s="28"/>
      <c r="G76" s="25">
        <v>122871</v>
      </c>
      <c r="H76" s="25"/>
      <c r="I76" s="27">
        <v>73519</v>
      </c>
      <c r="J76" s="28"/>
      <c r="K76" s="25">
        <v>18087</v>
      </c>
      <c r="L76" s="25"/>
    </row>
    <row r="77" spans="2:14" ht="15" hidden="1" customHeight="1" outlineLevel="1">
      <c r="B77" s="24" t="s">
        <v>35</v>
      </c>
      <c r="C77" s="25">
        <v>487815</v>
      </c>
      <c r="D77" s="25"/>
      <c r="E77" s="27">
        <v>176861</v>
      </c>
      <c r="F77" s="28"/>
      <c r="G77" s="25">
        <v>145366</v>
      </c>
      <c r="H77" s="25"/>
      <c r="I77" s="27">
        <v>79046</v>
      </c>
      <c r="J77" s="28"/>
      <c r="K77" s="25">
        <v>15731</v>
      </c>
      <c r="L77" s="25"/>
    </row>
    <row r="78" spans="2:14" ht="15" hidden="1" customHeight="1" outlineLevel="1">
      <c r="B78" s="24" t="s">
        <v>36</v>
      </c>
      <c r="C78" s="25">
        <v>463926</v>
      </c>
      <c r="D78" s="25"/>
      <c r="E78" s="27">
        <v>163640</v>
      </c>
      <c r="F78" s="28"/>
      <c r="G78" s="25">
        <v>125810</v>
      </c>
      <c r="H78" s="25"/>
      <c r="I78" s="27">
        <v>91190</v>
      </c>
      <c r="J78" s="28"/>
      <c r="K78" s="25">
        <v>14403</v>
      </c>
      <c r="L78" s="25"/>
    </row>
    <row r="79" spans="2:14" ht="15" hidden="1" customHeight="1" outlineLevel="1">
      <c r="B79" s="24" t="s">
        <v>37</v>
      </c>
      <c r="C79" s="25">
        <v>532999</v>
      </c>
      <c r="D79" s="25"/>
      <c r="E79" s="27">
        <v>182235</v>
      </c>
      <c r="F79" s="28"/>
      <c r="G79" s="25">
        <v>144343</v>
      </c>
      <c r="H79" s="25"/>
      <c r="I79" s="27">
        <v>112929</v>
      </c>
      <c r="J79" s="28"/>
      <c r="K79" s="25">
        <v>11231</v>
      </c>
      <c r="L79" s="25"/>
    </row>
    <row r="80" spans="2:14" ht="15" hidden="1" customHeight="1" outlineLevel="1">
      <c r="B80" s="24" t="s">
        <v>38</v>
      </c>
      <c r="C80" s="25">
        <v>486146</v>
      </c>
      <c r="D80" s="25"/>
      <c r="E80" s="27">
        <v>167994</v>
      </c>
      <c r="F80" s="28"/>
      <c r="G80" s="25">
        <v>127674</v>
      </c>
      <c r="H80" s="25"/>
      <c r="I80" s="27">
        <v>103180</v>
      </c>
      <c r="J80" s="28"/>
      <c r="K80" s="25">
        <v>14758</v>
      </c>
      <c r="L80" s="25"/>
    </row>
    <row r="81" spans="2:12" ht="15" hidden="1" customHeight="1" outlineLevel="1">
      <c r="B81" s="24" t="s">
        <v>39</v>
      </c>
      <c r="C81" s="25">
        <v>425119</v>
      </c>
      <c r="D81" s="25"/>
      <c r="E81" s="27">
        <v>151042</v>
      </c>
      <c r="F81" s="28"/>
      <c r="G81" s="25">
        <v>114554</v>
      </c>
      <c r="H81" s="25"/>
      <c r="I81" s="27">
        <v>80105</v>
      </c>
      <c r="J81" s="28"/>
      <c r="K81" s="25">
        <v>15747</v>
      </c>
      <c r="L81" s="25"/>
    </row>
    <row r="82" spans="2:12" ht="15" hidden="1" customHeight="1" outlineLevel="1">
      <c r="B82" s="24" t="s">
        <v>40</v>
      </c>
      <c r="C82" s="25">
        <v>376398</v>
      </c>
      <c r="D82" s="25"/>
      <c r="E82" s="27">
        <v>132318</v>
      </c>
      <c r="F82" s="28"/>
      <c r="G82" s="25">
        <v>102984</v>
      </c>
      <c r="H82" s="25"/>
      <c r="I82" s="27">
        <v>69502</v>
      </c>
      <c r="J82" s="28"/>
      <c r="K82" s="25">
        <v>14751</v>
      </c>
      <c r="L82" s="25"/>
    </row>
    <row r="83" spans="2:12" ht="15" hidden="1" customHeight="1" outlineLevel="1">
      <c r="B83" s="24" t="s">
        <v>41</v>
      </c>
      <c r="C83" s="25">
        <v>476585</v>
      </c>
      <c r="D83" s="25"/>
      <c r="E83" s="27">
        <v>174042</v>
      </c>
      <c r="F83" s="28"/>
      <c r="G83" s="25">
        <v>132613</v>
      </c>
      <c r="H83" s="25"/>
      <c r="I83" s="27">
        <v>85147</v>
      </c>
      <c r="J83" s="28"/>
      <c r="K83" s="25">
        <v>13849</v>
      </c>
      <c r="L83" s="25"/>
    </row>
    <row r="84" spans="2:12" ht="15" hidden="1" customHeight="1" outlineLevel="1">
      <c r="B84" s="24" t="s">
        <v>42</v>
      </c>
      <c r="C84" s="25">
        <v>469736</v>
      </c>
      <c r="D84" s="25"/>
      <c r="E84" s="27">
        <v>167749</v>
      </c>
      <c r="F84" s="28"/>
      <c r="G84" s="25">
        <v>134943</v>
      </c>
      <c r="H84" s="25"/>
      <c r="I84" s="27">
        <v>78469</v>
      </c>
      <c r="J84" s="28"/>
      <c r="K84" s="25">
        <v>17429</v>
      </c>
      <c r="L84" s="25"/>
    </row>
    <row r="85" spans="2:12" ht="15" hidden="1" customHeight="1" outlineLevel="1">
      <c r="B85" s="24" t="s">
        <v>43</v>
      </c>
      <c r="C85" s="25">
        <v>421613</v>
      </c>
      <c r="D85" s="25"/>
      <c r="E85" s="27">
        <v>150745</v>
      </c>
      <c r="F85" s="28"/>
      <c r="G85" s="25">
        <v>118889</v>
      </c>
      <c r="H85" s="25"/>
      <c r="I85" s="27">
        <v>70799</v>
      </c>
      <c r="J85" s="28"/>
      <c r="K85" s="25">
        <v>15692</v>
      </c>
      <c r="L85" s="25"/>
    </row>
    <row r="86" spans="2:12" ht="15" hidden="1" customHeight="1" outlineLevel="1">
      <c r="B86" s="24" t="s">
        <v>44</v>
      </c>
      <c r="C86" s="25">
        <v>421706</v>
      </c>
      <c r="D86" s="25"/>
      <c r="E86" s="27">
        <v>152668</v>
      </c>
      <c r="F86" s="28"/>
      <c r="G86" s="25">
        <v>129774</v>
      </c>
      <c r="H86" s="25"/>
      <c r="I86" s="27">
        <v>66363</v>
      </c>
      <c r="J86" s="28"/>
      <c r="K86" s="25">
        <v>14266</v>
      </c>
      <c r="L86" s="25"/>
    </row>
    <row r="87" spans="2:12" collapsed="1">
      <c r="B87" s="38">
        <v>2006</v>
      </c>
      <c r="C87" s="39">
        <v>5451013</v>
      </c>
      <c r="D87" s="39"/>
      <c r="E87" s="39">
        <v>1931419</v>
      </c>
      <c r="F87" s="40"/>
      <c r="G87" s="39">
        <v>1532503</v>
      </c>
      <c r="H87" s="39"/>
      <c r="I87" s="39">
        <v>986466</v>
      </c>
      <c r="J87" s="40"/>
      <c r="K87" s="39">
        <v>182773</v>
      </c>
      <c r="L87" s="39"/>
    </row>
    <row r="88" spans="2:12" ht="15" customHeight="1">
      <c r="B88" s="42" t="s">
        <v>46</v>
      </c>
      <c r="C88" s="42"/>
      <c r="D88" s="42"/>
      <c r="E88" s="42"/>
      <c r="F88" s="42"/>
      <c r="G88" s="42"/>
      <c r="H88" s="42"/>
      <c r="I88" s="43"/>
      <c r="J88" s="43"/>
      <c r="K88" s="43"/>
      <c r="L88" s="43"/>
    </row>
  </sheetData>
  <mergeCells count="7">
    <mergeCell ref="B88:H88"/>
    <mergeCell ref="B5:L5"/>
    <mergeCell ref="C6:D6"/>
    <mergeCell ref="E6:F6"/>
    <mergeCell ref="G6:H6"/>
    <mergeCell ref="I6:J6"/>
    <mergeCell ref="K6:L6"/>
  </mergeCells>
  <hyperlinks>
    <hyperlink ref="N6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63">
    <tabColor rgb="FF000099"/>
    <pageSetUpPr fitToPage="1"/>
  </sheetPr>
  <dimension ref="B1:L29"/>
  <sheetViews>
    <sheetView showGridLines="0" showRowColHeaders="0" zoomScaleNormal="100" workbookViewId="0"/>
  </sheetViews>
  <sheetFormatPr baseColWidth="10" defaultRowHeight="12.75"/>
  <cols>
    <col min="1" max="1" width="15.7109375" style="44" customWidth="1"/>
    <col min="2" max="2" width="21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5" t="s">
        <v>47</v>
      </c>
      <c r="C5" s="45"/>
      <c r="D5" s="45"/>
      <c r="E5" s="45"/>
      <c r="F5" s="45"/>
      <c r="G5" s="45"/>
    </row>
    <row r="6" spans="2:7" ht="42" customHeight="1">
      <c r="B6" s="46" t="s">
        <v>48</v>
      </c>
      <c r="C6" s="47" t="str">
        <f>actualizaciones!A3</f>
        <v>enero 2011</v>
      </c>
      <c r="D6" s="48" t="s">
        <v>49</v>
      </c>
      <c r="E6" s="47" t="str">
        <f>actualizaciones!A2</f>
        <v>enero 2012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52</v>
      </c>
      <c r="C8" s="53">
        <v>385560</v>
      </c>
      <c r="D8" s="54">
        <f>C8/C8</f>
        <v>1</v>
      </c>
      <c r="E8" s="53">
        <v>401065</v>
      </c>
      <c r="F8" s="54">
        <f>E8/E8</f>
        <v>1</v>
      </c>
      <c r="G8" s="54">
        <f>(E8-C8)/C8</f>
        <v>4.0214233841684821E-2</v>
      </c>
    </row>
    <row r="9" spans="2:7" ht="15" customHeight="1">
      <c r="B9" s="52" t="s">
        <v>53</v>
      </c>
      <c r="C9" s="53">
        <v>240856</v>
      </c>
      <c r="D9" s="54">
        <f>C9/C8</f>
        <v>0.62469135802469133</v>
      </c>
      <c r="E9" s="53">
        <v>261955</v>
      </c>
      <c r="F9" s="54">
        <f>E9/E8</f>
        <v>0.65314849213967807</v>
      </c>
      <c r="G9" s="54">
        <f>(E9-C9)/C9</f>
        <v>8.7600059786760553E-2</v>
      </c>
    </row>
    <row r="10" spans="2:7" ht="15" customHeight="1">
      <c r="B10" s="55" t="s">
        <v>54</v>
      </c>
      <c r="C10" s="53">
        <v>144704</v>
      </c>
      <c r="D10" s="54">
        <f>C10/C8</f>
        <v>0.37530864197530867</v>
      </c>
      <c r="E10" s="53">
        <v>139110</v>
      </c>
      <c r="F10" s="54">
        <f>E10/E8</f>
        <v>0.34685150786032187</v>
      </c>
      <c r="G10" s="54">
        <f>(E10-C10)/C10</f>
        <v>-3.865822644847413E-2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52</v>
      </c>
      <c r="C12" s="59">
        <v>134928</v>
      </c>
      <c r="D12" s="60">
        <f>C12/C12</f>
        <v>1</v>
      </c>
      <c r="E12" s="59">
        <v>145640</v>
      </c>
      <c r="F12" s="60">
        <f>E12/E12</f>
        <v>1</v>
      </c>
      <c r="G12" s="61">
        <f>(E12-C12)/C12</f>
        <v>7.9390489742677581E-2</v>
      </c>
    </row>
    <row r="13" spans="2:7" ht="15" customHeight="1">
      <c r="B13" s="58" t="s">
        <v>53</v>
      </c>
      <c r="C13" s="59">
        <v>91354</v>
      </c>
      <c r="D13" s="60">
        <f>C13/C12</f>
        <v>0.67705739357286854</v>
      </c>
      <c r="E13" s="59">
        <v>103383</v>
      </c>
      <c r="F13" s="60">
        <f>E13/E12</f>
        <v>0.70985306234550949</v>
      </c>
      <c r="G13" s="61">
        <f>(E13-C13)/C13</f>
        <v>0.13167458458305056</v>
      </c>
    </row>
    <row r="14" spans="2:7" ht="15" customHeight="1">
      <c r="B14" s="58" t="s">
        <v>54</v>
      </c>
      <c r="C14" s="59">
        <v>43574</v>
      </c>
      <c r="D14" s="60">
        <f>C14/C12</f>
        <v>0.32294260642713152</v>
      </c>
      <c r="E14" s="59">
        <v>42257</v>
      </c>
      <c r="F14" s="60">
        <f>E14/E12</f>
        <v>0.29014693765449051</v>
      </c>
      <c r="G14" s="61">
        <f>(E14-C14)/C14</f>
        <v>-3.0224445770413548E-2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52</v>
      </c>
      <c r="C16" s="59">
        <v>117890</v>
      </c>
      <c r="D16" s="60">
        <f>C16/C16</f>
        <v>1</v>
      </c>
      <c r="E16" s="59">
        <v>112481</v>
      </c>
      <c r="F16" s="60">
        <f>E16/E16</f>
        <v>1</v>
      </c>
      <c r="G16" s="61">
        <f>(E16-C16)/C16</f>
        <v>-4.5881754177623205E-2</v>
      </c>
    </row>
    <row r="17" spans="2:12" ht="15" customHeight="1">
      <c r="B17" s="58" t="s">
        <v>53</v>
      </c>
      <c r="C17" s="59">
        <v>56601</v>
      </c>
      <c r="D17" s="60">
        <f>C17/C16</f>
        <v>0.48011705827466283</v>
      </c>
      <c r="E17" s="59">
        <v>54504</v>
      </c>
      <c r="F17" s="60">
        <f>E17/E16</f>
        <v>0.48456183711026751</v>
      </c>
      <c r="G17" s="61">
        <f>(E17-C17)/C17</f>
        <v>-3.7048815391954204E-2</v>
      </c>
    </row>
    <row r="18" spans="2:12" ht="15" customHeight="1">
      <c r="B18" s="58" t="s">
        <v>54</v>
      </c>
      <c r="C18" s="59">
        <v>61289</v>
      </c>
      <c r="D18" s="60">
        <f>C18/C16</f>
        <v>0.51988294172533722</v>
      </c>
      <c r="E18" s="59">
        <v>57977</v>
      </c>
      <c r="F18" s="60">
        <f>E18/E16</f>
        <v>0.51543816288973254</v>
      </c>
      <c r="G18" s="61">
        <f>(E18-C18)/C18</f>
        <v>-5.4039060842891874E-2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52</v>
      </c>
      <c r="C20" s="59">
        <v>55722</v>
      </c>
      <c r="D20" s="60">
        <f>C20/C20</f>
        <v>1</v>
      </c>
      <c r="E20" s="59">
        <v>56917</v>
      </c>
      <c r="F20" s="60">
        <f>E20/E20</f>
        <v>1</v>
      </c>
      <c r="G20" s="61">
        <f>(E20-C20)/C20</f>
        <v>2.1445748537382004E-2</v>
      </c>
    </row>
    <row r="21" spans="2:12" ht="15" customHeight="1">
      <c r="B21" s="58" t="s">
        <v>53</v>
      </c>
      <c r="C21" s="59">
        <v>40997</v>
      </c>
      <c r="D21" s="60">
        <f>C21/C20</f>
        <v>0.73574171781343101</v>
      </c>
      <c r="E21" s="59">
        <v>43787</v>
      </c>
      <c r="F21" s="60">
        <f>E21/E20</f>
        <v>0.76931321046436041</v>
      </c>
      <c r="G21" s="61">
        <f>(E21-C21)/C21</f>
        <v>6.8053760031221794E-2</v>
      </c>
    </row>
    <row r="22" spans="2:12" ht="15" customHeight="1">
      <c r="B22" s="62" t="s">
        <v>54</v>
      </c>
      <c r="C22" s="59">
        <v>14725</v>
      </c>
      <c r="D22" s="60">
        <f>C22/C20</f>
        <v>0.26425828218656905</v>
      </c>
      <c r="E22" s="59">
        <v>13130</v>
      </c>
      <c r="F22" s="60">
        <f>E22/E20</f>
        <v>0.23068678953563962</v>
      </c>
      <c r="G22" s="61">
        <f>(E22-C22)/C22</f>
        <v>-0.10831918505942276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52</v>
      </c>
      <c r="C24" s="59">
        <v>12608</v>
      </c>
      <c r="D24" s="60">
        <f>C24/C24</f>
        <v>1</v>
      </c>
      <c r="E24" s="59">
        <v>14950</v>
      </c>
      <c r="F24" s="60">
        <f>E24/E24</f>
        <v>1</v>
      </c>
      <c r="G24" s="61">
        <f>(E24-C24)/C24</f>
        <v>0.18575507614213199</v>
      </c>
    </row>
    <row r="25" spans="2:12" ht="15" customHeight="1">
      <c r="B25" s="58" t="s">
        <v>53</v>
      </c>
      <c r="C25" s="59">
        <v>12608</v>
      </c>
      <c r="D25" s="60">
        <f>C25/C24</f>
        <v>1</v>
      </c>
      <c r="E25" s="59">
        <v>14950</v>
      </c>
      <c r="F25" s="60">
        <f>E25/E24</f>
        <v>1</v>
      </c>
      <c r="G25" s="61">
        <f>(E25-C25)/C25</f>
        <v>0.18575507614213199</v>
      </c>
    </row>
    <row r="26" spans="2:12" ht="15" customHeight="1">
      <c r="B26" s="62" t="s">
        <v>54</v>
      </c>
      <c r="C26" s="59">
        <v>0</v>
      </c>
      <c r="D26" s="60">
        <f>C26/C24</f>
        <v>0</v>
      </c>
      <c r="E26" s="59">
        <v>0</v>
      </c>
      <c r="F26" s="60">
        <f>E26/E24</f>
        <v>0</v>
      </c>
      <c r="G26" s="6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61</v>
      </c>
      <c r="C5" s="45"/>
      <c r="D5" s="45"/>
      <c r="E5" s="45"/>
      <c r="F5" s="45"/>
      <c r="G5" s="45"/>
      <c r="H5" s="66"/>
      <c r="I5" s="45" t="s">
        <v>62</v>
      </c>
      <c r="J5" s="45"/>
      <c r="K5" s="45"/>
      <c r="L5" s="45"/>
      <c r="M5" s="45"/>
      <c r="N5" s="45"/>
    </row>
    <row r="6" spans="2:14" ht="42.75" customHeight="1">
      <c r="B6" s="67" t="s">
        <v>63</v>
      </c>
      <c r="C6" s="47" t="str">
        <f>actualizaciones!$A$3</f>
        <v>enero 2011</v>
      </c>
      <c r="D6" s="68" t="s">
        <v>49</v>
      </c>
      <c r="E6" s="47" t="str">
        <f>actualizaciones!$A$2</f>
        <v>enero 2012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enero 2011</v>
      </c>
      <c r="K6" s="68" t="s">
        <v>49</v>
      </c>
      <c r="L6" s="47" t="str">
        <f>actualizaciones!$A$2</f>
        <v>enero 2012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65</v>
      </c>
      <c r="C8" s="71">
        <v>134928</v>
      </c>
      <c r="D8" s="54">
        <f>C8/$C$8</f>
        <v>1</v>
      </c>
      <c r="E8" s="71">
        <v>145640</v>
      </c>
      <c r="F8" s="54">
        <f>E8/$E$8</f>
        <v>1</v>
      </c>
      <c r="G8" s="54">
        <f>(E8-C8)/C8</f>
        <v>7.9390489742677581E-2</v>
      </c>
      <c r="H8" s="66"/>
      <c r="I8" s="70" t="s">
        <v>65</v>
      </c>
      <c r="J8" s="71">
        <v>117890</v>
      </c>
      <c r="K8" s="54">
        <f>J8/$C$8</f>
        <v>0.8737252460571564</v>
      </c>
      <c r="L8" s="71">
        <v>112481</v>
      </c>
      <c r="M8" s="54">
        <f>L8/$E$8</f>
        <v>0.77232216424059319</v>
      </c>
      <c r="N8" s="54">
        <f>(L8-J8)/J8</f>
        <v>-4.5881754177623205E-2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91354</v>
      </c>
      <c r="D10" s="74">
        <f>C10/$C$8</f>
        <v>0.67705739357286854</v>
      </c>
      <c r="E10" s="73">
        <v>103383</v>
      </c>
      <c r="F10" s="74">
        <f>E10/$E$8</f>
        <v>0.70985306234550949</v>
      </c>
      <c r="G10" s="74">
        <f>(E10-C10)/C10</f>
        <v>0.13167458458305056</v>
      </c>
      <c r="H10" s="66"/>
      <c r="I10" s="72" t="s">
        <v>67</v>
      </c>
      <c r="J10" s="73">
        <v>56601</v>
      </c>
      <c r="K10" s="74">
        <f>J10/$C$8</f>
        <v>0.41949039487726786</v>
      </c>
      <c r="L10" s="73">
        <v>54504</v>
      </c>
      <c r="M10" s="74">
        <f>L10/$E$8</f>
        <v>0.37423784674539962</v>
      </c>
      <c r="N10" s="74">
        <f>(L10-J10)/J10</f>
        <v>-3.7048815391954204E-2</v>
      </c>
    </row>
    <row r="11" spans="2:14" ht="15" customHeight="1">
      <c r="B11" s="75" t="s">
        <v>68</v>
      </c>
      <c r="C11" s="76">
        <v>12806</v>
      </c>
      <c r="D11" s="60">
        <f>C11/$C$8</f>
        <v>9.4909877860785016E-2</v>
      </c>
      <c r="E11" s="76">
        <v>17810</v>
      </c>
      <c r="F11" s="60">
        <f>E11/$E$8</f>
        <v>0.12228783301290855</v>
      </c>
      <c r="G11" s="61">
        <f>(E11-C11)/C11</f>
        <v>0.39075433390598158</v>
      </c>
      <c r="H11" s="66"/>
      <c r="I11" s="75" t="s">
        <v>68</v>
      </c>
      <c r="J11" s="76">
        <v>7076</v>
      </c>
      <c r="K11" s="60">
        <f>J11/$C$8</f>
        <v>5.2442784299774697E-2</v>
      </c>
      <c r="L11" s="76">
        <v>7383</v>
      </c>
      <c r="M11" s="60">
        <f>L11/$E$8</f>
        <v>5.0693490799230981E-2</v>
      </c>
      <c r="N11" s="61">
        <f>(L11-J11)/J11</f>
        <v>4.3386093838326735E-2</v>
      </c>
    </row>
    <row r="12" spans="2:14" ht="15" customHeight="1">
      <c r="B12" s="75" t="s">
        <v>69</v>
      </c>
      <c r="C12" s="76">
        <v>63016</v>
      </c>
      <c r="D12" s="60">
        <f>C12/$C$8</f>
        <v>0.46703427012925414</v>
      </c>
      <c r="E12" s="76">
        <v>69292</v>
      </c>
      <c r="F12" s="60">
        <f>E12/$E$8</f>
        <v>0.47577588574567425</v>
      </c>
      <c r="G12" s="61">
        <f>(E12-C12)/C12</f>
        <v>9.9593753967246415E-2</v>
      </c>
      <c r="H12" s="66"/>
      <c r="I12" s="75" t="s">
        <v>69</v>
      </c>
      <c r="J12" s="76">
        <v>30968</v>
      </c>
      <c r="K12" s="60">
        <f>J12/$C$8</f>
        <v>0.2295150005929088</v>
      </c>
      <c r="L12" s="76">
        <v>30800</v>
      </c>
      <c r="M12" s="60">
        <f>L12/$E$8</f>
        <v>0.21148036253776434</v>
      </c>
      <c r="N12" s="61">
        <f>(L12-J12)/J12</f>
        <v>-5.4249547920433997E-3</v>
      </c>
    </row>
    <row r="13" spans="2:14" ht="15" customHeight="1">
      <c r="B13" s="75" t="s">
        <v>70</v>
      </c>
      <c r="C13" s="76">
        <v>14588</v>
      </c>
      <c r="D13" s="60">
        <f>C13/$C$8</f>
        <v>0.10811692161745523</v>
      </c>
      <c r="E13" s="76">
        <v>14534</v>
      </c>
      <c r="F13" s="60">
        <f>E13/$E$8</f>
        <v>9.9794012633891788E-2</v>
      </c>
      <c r="G13" s="61">
        <f>(E13-C13)/C13</f>
        <v>-3.7016726076227035E-3</v>
      </c>
      <c r="H13" s="66"/>
      <c r="I13" s="75" t="s">
        <v>70</v>
      </c>
      <c r="J13" s="76">
        <v>16772</v>
      </c>
      <c r="K13" s="60">
        <f>J13/$C$8</f>
        <v>0.12430333214751571</v>
      </c>
      <c r="L13" s="76">
        <v>15195</v>
      </c>
      <c r="M13" s="60">
        <f>L13/$E$8</f>
        <v>0.10433260093380939</v>
      </c>
      <c r="N13" s="61">
        <f>(L13-J13)/J13</f>
        <v>-9.4025757214404967E-2</v>
      </c>
    </row>
    <row r="14" spans="2:14" ht="15" customHeight="1">
      <c r="B14" s="75" t="s">
        <v>71</v>
      </c>
      <c r="C14" s="76">
        <v>944</v>
      </c>
      <c r="D14" s="60">
        <f>C14/$C$8</f>
        <v>6.9963239653741257E-3</v>
      </c>
      <c r="E14" s="76">
        <v>1747</v>
      </c>
      <c r="F14" s="60">
        <f>E14/$E$8</f>
        <v>1.199533095303488E-2</v>
      </c>
      <c r="G14" s="61">
        <f>(E14-C14)/C14</f>
        <v>0.85063559322033899</v>
      </c>
      <c r="H14" s="66"/>
      <c r="I14" s="75" t="s">
        <v>71</v>
      </c>
      <c r="J14" s="76">
        <v>1785</v>
      </c>
      <c r="K14" s="60">
        <f>J14/$C$8</f>
        <v>1.3229277837068659E-2</v>
      </c>
      <c r="L14" s="76">
        <v>1126</v>
      </c>
      <c r="M14" s="60">
        <f>L14/$E$8</f>
        <v>7.7313924745948913E-3</v>
      </c>
      <c r="N14" s="61">
        <f>(L14-J14)/J14</f>
        <v>-0.36918767507002803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43574</v>
      </c>
      <c r="D16" s="74">
        <f>C16/$C$8</f>
        <v>0.32294260642713152</v>
      </c>
      <c r="E16" s="73">
        <v>42257</v>
      </c>
      <c r="F16" s="74">
        <f>E16/$E$8</f>
        <v>0.29014693765449051</v>
      </c>
      <c r="G16" s="74">
        <f>(E16-C16)/C16</f>
        <v>-3.0224445770413548E-2</v>
      </c>
      <c r="H16" s="66"/>
      <c r="I16" s="72" t="s">
        <v>73</v>
      </c>
      <c r="J16" s="73">
        <v>61289</v>
      </c>
      <c r="K16" s="74">
        <f>J16/$C$8</f>
        <v>0.45423485117988854</v>
      </c>
      <c r="L16" s="73">
        <v>57977</v>
      </c>
      <c r="M16" s="74">
        <f>L16/$E$8</f>
        <v>0.39808431749519363</v>
      </c>
      <c r="N16" s="74">
        <f>(L16-J16)/J16</f>
        <v>-5.4039060842891874E-2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75</v>
      </c>
      <c r="C19" s="45"/>
      <c r="D19" s="45"/>
      <c r="E19" s="45"/>
      <c r="F19" s="45"/>
      <c r="G19" s="45"/>
      <c r="H19" s="66"/>
      <c r="I19" s="45" t="s">
        <v>76</v>
      </c>
      <c r="J19" s="45"/>
      <c r="K19" s="45"/>
      <c r="L19" s="45"/>
      <c r="M19" s="45"/>
      <c r="N19" s="45"/>
      <c r="P19" s="41" t="s">
        <v>45</v>
      </c>
    </row>
    <row r="20" spans="2:16" ht="42.75" customHeight="1">
      <c r="B20" s="67" t="s">
        <v>63</v>
      </c>
      <c r="C20" s="47" t="str">
        <f>actualizaciones!$A$3</f>
        <v>enero 2011</v>
      </c>
      <c r="D20" s="68" t="s">
        <v>49</v>
      </c>
      <c r="E20" s="47" t="str">
        <f>actualizaciones!$A$2</f>
        <v>enero 2012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enero 2011</v>
      </c>
      <c r="K20" s="68" t="s">
        <v>49</v>
      </c>
      <c r="L20" s="47" t="str">
        <f>actualizaciones!$A$2</f>
        <v>enero 2012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65</v>
      </c>
      <c r="C22" s="71">
        <v>55722</v>
      </c>
      <c r="D22" s="54">
        <f>C22/$C$8</f>
        <v>0.41297580932052652</v>
      </c>
      <c r="E22" s="71">
        <v>56917</v>
      </c>
      <c r="F22" s="54">
        <f>E22/$E$8</f>
        <v>0.39080609722603682</v>
      </c>
      <c r="G22" s="54">
        <f>(E22-C22)/C22</f>
        <v>2.1445748537382004E-2</v>
      </c>
      <c r="H22" s="66"/>
      <c r="I22" s="70" t="s">
        <v>65</v>
      </c>
      <c r="J22" s="71">
        <v>12608</v>
      </c>
      <c r="K22" s="54">
        <f>J22/$C$8</f>
        <v>9.3442428554488324E-2</v>
      </c>
      <c r="L22" s="71">
        <v>14950</v>
      </c>
      <c r="M22" s="54">
        <f>L22/$E$8</f>
        <v>0.102650370777259</v>
      </c>
      <c r="N22" s="54">
        <f>(L22-J22)/J22</f>
        <v>0.18575507614213199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40997</v>
      </c>
      <c r="D24" s="74">
        <f>C24/$C$8</f>
        <v>0.30384353136487607</v>
      </c>
      <c r="E24" s="73">
        <v>43787</v>
      </c>
      <c r="F24" s="74">
        <f>E24/$E$8</f>
        <v>0.30065229332600935</v>
      </c>
      <c r="G24" s="74">
        <f>(E24-C24)/C24</f>
        <v>6.8053760031221794E-2</v>
      </c>
      <c r="H24" s="66"/>
      <c r="I24" s="72" t="s">
        <v>67</v>
      </c>
      <c r="J24" s="73">
        <v>12608</v>
      </c>
      <c r="K24" s="74">
        <f>J24/$C$8</f>
        <v>9.3442428554488324E-2</v>
      </c>
      <c r="L24" s="73">
        <v>14950</v>
      </c>
      <c r="M24" s="74">
        <f>L24/$E$8</f>
        <v>0.102650370777259</v>
      </c>
      <c r="N24" s="74">
        <f>(L24-J24)/J24</f>
        <v>0.18575507614213199</v>
      </c>
    </row>
    <row r="25" spans="2:16" ht="15" customHeight="1">
      <c r="B25" s="75" t="s">
        <v>77</v>
      </c>
      <c r="C25" s="76">
        <v>32797</v>
      </c>
      <c r="D25" s="60">
        <f>C25/$C$8</f>
        <v>0.24307037827582118</v>
      </c>
      <c r="E25" s="76">
        <v>36102</v>
      </c>
      <c r="F25" s="60">
        <f>E25/$E$8</f>
        <v>0.24788519637462236</v>
      </c>
      <c r="G25" s="61">
        <f>(E25-C25)/C25</f>
        <v>0.10077141201939202</v>
      </c>
      <c r="H25" s="66"/>
      <c r="I25" s="75" t="s">
        <v>77</v>
      </c>
      <c r="J25" s="76">
        <v>4304</v>
      </c>
      <c r="K25" s="60">
        <f>J25/$C$8</f>
        <v>3.1898494011621016E-2</v>
      </c>
      <c r="L25" s="76">
        <v>4620</v>
      </c>
      <c r="M25" s="60">
        <f>L25/$E$8</f>
        <v>3.1722054380664652E-2</v>
      </c>
      <c r="N25" s="61">
        <f>(L25-J25)/J25</f>
        <v>7.342007434944238E-2</v>
      </c>
    </row>
    <row r="26" spans="2:16" ht="15" customHeight="1">
      <c r="B26" s="75" t="s">
        <v>70</v>
      </c>
      <c r="C26" s="76">
        <v>6577</v>
      </c>
      <c r="D26" s="60">
        <f>C26/$C$8</f>
        <v>4.8744515593501722E-2</v>
      </c>
      <c r="E26" s="76">
        <v>6254</v>
      </c>
      <c r="F26" s="60">
        <f>E26/$E$8</f>
        <v>4.2941499588025268E-2</v>
      </c>
      <c r="G26" s="61">
        <f>(E26-C26)/C26</f>
        <v>-4.9110536718868787E-2</v>
      </c>
      <c r="H26" s="66"/>
      <c r="I26" s="75" t="s">
        <v>70</v>
      </c>
      <c r="J26" s="76">
        <v>3732</v>
      </c>
      <c r="K26" s="60">
        <f>J26/$C$8</f>
        <v>2.7659196015652792E-2</v>
      </c>
      <c r="L26" s="76">
        <v>4357</v>
      </c>
      <c r="M26" s="60">
        <f>L26/$E$8</f>
        <v>2.9916231804449328E-2</v>
      </c>
      <c r="N26" s="61">
        <f>(L26-J26)/J26</f>
        <v>0.167470525187567</v>
      </c>
    </row>
    <row r="27" spans="2:16" ht="15" customHeight="1">
      <c r="B27" s="75" t="s">
        <v>71</v>
      </c>
      <c r="C27" s="76">
        <v>1623</v>
      </c>
      <c r="D27" s="60">
        <f>C27/$C$8</f>
        <v>1.2028637495553184E-2</v>
      </c>
      <c r="E27" s="76">
        <v>1431</v>
      </c>
      <c r="F27" s="60">
        <f>E27/$E$8</f>
        <v>9.8255973633617141E-3</v>
      </c>
      <c r="G27" s="61">
        <f>(E27-C27)/C27</f>
        <v>-0.11829944547134935</v>
      </c>
      <c r="H27" s="66"/>
      <c r="I27" s="75" t="s">
        <v>78</v>
      </c>
      <c r="J27" s="76">
        <v>3885</v>
      </c>
      <c r="K27" s="60">
        <f>J27/$C$8</f>
        <v>2.8793134115972962E-2</v>
      </c>
      <c r="L27" s="76">
        <v>5196</v>
      </c>
      <c r="M27" s="60">
        <f>L27/$E$8</f>
        <v>3.5677011809942323E-2</v>
      </c>
      <c r="N27" s="61">
        <f>(L27-J27)/J27</f>
        <v>0.33745173745173745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687</v>
      </c>
      <c r="K28" s="60">
        <f>J28/$C$8</f>
        <v>5.0916044112415508E-3</v>
      </c>
      <c r="L28" s="76">
        <v>777</v>
      </c>
      <c r="M28" s="60">
        <f>L28/$E$8</f>
        <v>5.3350727822026912E-3</v>
      </c>
      <c r="N28" s="61">
        <f>(L28-J28)/J28</f>
        <v>0.13100436681222707</v>
      </c>
    </row>
    <row r="29" spans="2:16" ht="15" customHeight="1">
      <c r="B29" s="72" t="s">
        <v>73</v>
      </c>
      <c r="C29" s="73">
        <v>14725</v>
      </c>
      <c r="D29" s="74">
        <f>C29/$C$8</f>
        <v>0.10913227795565042</v>
      </c>
      <c r="E29" s="73">
        <v>13130</v>
      </c>
      <c r="F29" s="74">
        <f>E29/$E$8</f>
        <v>9.015380390002746E-2</v>
      </c>
      <c r="G29" s="74">
        <f>(E29-C29)/C29</f>
        <v>-0.10831918505942276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80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42" customHeight="1">
      <c r="B36" s="67" t="s">
        <v>63</v>
      </c>
      <c r="C36" s="47" t="str">
        <f>actualizaciones!$A$3</f>
        <v>enero 2011</v>
      </c>
      <c r="D36" s="68" t="s">
        <v>49</v>
      </c>
      <c r="E36" s="47" t="str">
        <f>actualizaciones!$A$2</f>
        <v>enero 2012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65</v>
      </c>
      <c r="C38" s="71">
        <v>385560</v>
      </c>
      <c r="D38" s="54">
        <f>C38/$C$38</f>
        <v>1</v>
      </c>
      <c r="E38" s="71">
        <v>401065</v>
      </c>
      <c r="F38" s="54">
        <f>E38/$E$38</f>
        <v>1</v>
      </c>
      <c r="G38" s="54">
        <f>E38/C38-1</f>
        <v>4.0214233841684877E-2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240856</v>
      </c>
      <c r="D40" s="74">
        <f t="shared" ref="D40:D45" si="0">C40/$C$38</f>
        <v>0.62469135802469133</v>
      </c>
      <c r="E40" s="73">
        <v>261955</v>
      </c>
      <c r="F40" s="74">
        <f t="shared" ref="F40:F45" si="1">E40/$E$38</f>
        <v>0.65314849213967807</v>
      </c>
      <c r="G40" s="74">
        <f t="shared" ref="G40:G45" si="2">E40/C40-1</f>
        <v>8.7600059786760553E-2</v>
      </c>
      <c r="H40" s="66"/>
      <c r="I40" s="66"/>
    </row>
    <row r="41" spans="2:14" ht="15" customHeight="1">
      <c r="B41" s="75" t="s">
        <v>68</v>
      </c>
      <c r="C41" s="76">
        <v>28965</v>
      </c>
      <c r="D41" s="60">
        <f t="shared" si="0"/>
        <v>7.5124494242141307E-2</v>
      </c>
      <c r="E41" s="76">
        <v>38065</v>
      </c>
      <c r="F41" s="60">
        <f t="shared" si="1"/>
        <v>9.4909802650443201E-2</v>
      </c>
      <c r="G41" s="61">
        <f t="shared" si="2"/>
        <v>0.31417227688589677</v>
      </c>
      <c r="H41" s="66"/>
      <c r="I41" s="66"/>
    </row>
    <row r="42" spans="2:14" ht="15" customHeight="1">
      <c r="B42" s="75" t="s">
        <v>69</v>
      </c>
      <c r="C42" s="76">
        <v>148801</v>
      </c>
      <c r="D42" s="60">
        <f t="shared" si="0"/>
        <v>0.38593474426807761</v>
      </c>
      <c r="E42" s="76">
        <v>161537</v>
      </c>
      <c r="F42" s="60">
        <f t="shared" si="1"/>
        <v>0.40277012454340316</v>
      </c>
      <c r="G42" s="61">
        <f t="shared" si="2"/>
        <v>8.5590822642320985E-2</v>
      </c>
      <c r="H42" s="66"/>
      <c r="I42" s="66"/>
    </row>
    <row r="43" spans="2:14" ht="15" customHeight="1">
      <c r="B43" s="75" t="s">
        <v>70</v>
      </c>
      <c r="C43" s="76">
        <v>49865</v>
      </c>
      <c r="D43" s="60">
        <f t="shared" si="0"/>
        <v>0.12933136217449942</v>
      </c>
      <c r="E43" s="76">
        <v>48217</v>
      </c>
      <c r="F43" s="60">
        <f t="shared" si="1"/>
        <v>0.12022240783912833</v>
      </c>
      <c r="G43" s="61">
        <f t="shared" si="2"/>
        <v>-3.3049232928908046E-2</v>
      </c>
      <c r="H43" s="66"/>
      <c r="I43" s="66"/>
    </row>
    <row r="44" spans="2:14" ht="15" customHeight="1">
      <c r="B44" s="75" t="s">
        <v>78</v>
      </c>
      <c r="C44" s="76">
        <v>9901</v>
      </c>
      <c r="D44" s="60">
        <f t="shared" si="0"/>
        <v>2.5679531071687935E-2</v>
      </c>
      <c r="E44" s="76">
        <v>10792</v>
      </c>
      <c r="F44" s="60">
        <f t="shared" si="1"/>
        <v>2.6908356500816577E-2</v>
      </c>
      <c r="G44" s="61">
        <f t="shared" si="2"/>
        <v>8.9990910009090097E-2</v>
      </c>
      <c r="H44" s="66"/>
      <c r="I44" s="66"/>
    </row>
    <row r="45" spans="2:14" ht="15" customHeight="1">
      <c r="B45" s="75" t="s">
        <v>79</v>
      </c>
      <c r="C45" s="76">
        <v>3324</v>
      </c>
      <c r="D45" s="60">
        <f t="shared" si="0"/>
        <v>8.6212262682850913E-3</v>
      </c>
      <c r="E45" s="76">
        <v>3344</v>
      </c>
      <c r="F45" s="60">
        <f t="shared" si="1"/>
        <v>8.3378006058868262E-3</v>
      </c>
      <c r="G45" s="61">
        <f t="shared" si="2"/>
        <v>6.0168471720818406E-3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144704</v>
      </c>
      <c r="D47" s="74">
        <f>C47/$C$38</f>
        <v>0.37530864197530867</v>
      </c>
      <c r="E47" s="73">
        <v>139110</v>
      </c>
      <c r="F47" s="74">
        <f>E47/$E$38</f>
        <v>0.34685150786032187</v>
      </c>
      <c r="G47" s="74">
        <f>E47/C47-1</f>
        <v>-3.8658226448474164E-2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2">
    <tabColor rgb="FF000099"/>
    <pageSetUpPr fitToPage="1"/>
  </sheetPr>
  <dimension ref="B1:R88"/>
  <sheetViews>
    <sheetView showGridLines="0" showRowColHeaders="0" zoomScaleNormal="100" workbookViewId="0"/>
  </sheetViews>
  <sheetFormatPr baseColWidth="10" defaultRowHeight="15" outlineLevelRow="1"/>
  <cols>
    <col min="1" max="1" width="15.7109375" style="79" customWidth="1"/>
    <col min="2" max="2" width="13" style="79" customWidth="1"/>
    <col min="3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81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80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81"/>
      <c r="O6" s="81"/>
      <c r="P6" s="81"/>
    </row>
    <row r="7" spans="2:18" ht="30" customHeight="1">
      <c r="B7" s="80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81"/>
      <c r="O7" s="81"/>
      <c r="P7" s="81"/>
    </row>
    <row r="8" spans="2:18">
      <c r="B8" s="82" t="s">
        <v>44</v>
      </c>
      <c r="C8" s="83">
        <v>3606245</v>
      </c>
      <c r="D8" s="84">
        <f t="shared" ref="D8:D9" si="0">C8/C21-1</f>
        <v>5.5713345581820617E-2</v>
      </c>
      <c r="E8" s="85">
        <v>1383431</v>
      </c>
      <c r="F8" s="86">
        <f t="shared" ref="F8" si="1">E8/E21-1</f>
        <v>9.1925191303627196E-2</v>
      </c>
      <c r="G8" s="83">
        <v>1085621</v>
      </c>
      <c r="H8" s="84">
        <f t="shared" ref="H8" si="2">G8/G21-1</f>
        <v>-2.7543735499879096E-2</v>
      </c>
      <c r="I8" s="85">
        <v>551141</v>
      </c>
      <c r="J8" s="86">
        <f t="shared" ref="J8" si="3">I8/I21-1</f>
        <v>5.9566630844148927E-2</v>
      </c>
      <c r="K8" s="83">
        <v>32842</v>
      </c>
      <c r="L8" s="84">
        <f t="shared" ref="L8" si="4">K8/K21-1</f>
        <v>0.14173474708847555</v>
      </c>
    </row>
    <row r="9" spans="2:18">
      <c r="B9" s="30" t="str">
        <f>actualizaciones!$A$2</f>
        <v>enero 2012</v>
      </c>
      <c r="C9" s="31">
        <v>3606245</v>
      </c>
      <c r="D9" s="32">
        <v>5.5713345581820617E-2</v>
      </c>
      <c r="E9" s="33">
        <v>1383431</v>
      </c>
      <c r="F9" s="34">
        <v>9.1925191303627196E-2</v>
      </c>
      <c r="G9" s="31">
        <v>1085621</v>
      </c>
      <c r="H9" s="32">
        <v>-2.7543735499879096E-2</v>
      </c>
      <c r="I9" s="33">
        <v>551141</v>
      </c>
      <c r="J9" s="34">
        <v>5.9566630844148927E-2</v>
      </c>
      <c r="K9" s="31">
        <v>32842</v>
      </c>
      <c r="L9" s="32">
        <v>0.14173474708847555</v>
      </c>
      <c r="O9" s="81"/>
      <c r="P9" s="81"/>
      <c r="Q9" s="81"/>
      <c r="R9" s="81"/>
    </row>
    <row r="10" spans="2:18" outlineLevel="1">
      <c r="B10" s="82" t="s">
        <v>33</v>
      </c>
      <c r="C10" s="83">
        <v>3276850</v>
      </c>
      <c r="D10" s="84">
        <f t="shared" ref="D10:D21" si="5">C10/C23-1</f>
        <v>7.8053742633071854E-2</v>
      </c>
      <c r="E10" s="85">
        <v>1228866</v>
      </c>
      <c r="F10" s="86">
        <f t="shared" ref="F10:F21" si="6">E10/E23-1</f>
        <v>8.1070666976331696E-2</v>
      </c>
      <c r="G10" s="83">
        <v>1036319</v>
      </c>
      <c r="H10" s="84">
        <f t="shared" ref="H10:H21" si="7">G10/G23-1</f>
        <v>6.5918490564485177E-2</v>
      </c>
      <c r="I10" s="85">
        <v>491652</v>
      </c>
      <c r="J10" s="86">
        <f t="shared" ref="J10:J21" si="8">I10/I23-1</f>
        <v>0.10035540674825216</v>
      </c>
      <c r="K10" s="83">
        <v>28750</v>
      </c>
      <c r="L10" s="84">
        <f t="shared" ref="L10:L21" si="9">K10/K23-1</f>
        <v>6.229875402491869E-3</v>
      </c>
    </row>
    <row r="11" spans="2:18" outlineLevel="1">
      <c r="B11" s="82" t="s">
        <v>34</v>
      </c>
      <c r="C11" s="83">
        <v>3458609</v>
      </c>
      <c r="D11" s="84">
        <f t="shared" si="5"/>
        <v>7.3821046229201492E-2</v>
      </c>
      <c r="E11" s="85">
        <v>1294980</v>
      </c>
      <c r="F11" s="86">
        <f t="shared" si="6"/>
        <v>6.3632488355302996E-2</v>
      </c>
      <c r="G11" s="83">
        <v>1099561</v>
      </c>
      <c r="H11" s="84">
        <f t="shared" si="7"/>
        <v>6.2478379595362732E-2</v>
      </c>
      <c r="I11" s="85">
        <v>484244</v>
      </c>
      <c r="J11" s="86">
        <f t="shared" si="8"/>
        <v>8.7509376165002539E-2</v>
      </c>
      <c r="K11" s="83">
        <v>30132</v>
      </c>
      <c r="L11" s="84">
        <f t="shared" si="9"/>
        <v>-9.4348926657681353E-3</v>
      </c>
    </row>
    <row r="12" spans="2:18" outlineLevel="1">
      <c r="B12" s="82" t="s">
        <v>35</v>
      </c>
      <c r="C12" s="83">
        <v>3346622</v>
      </c>
      <c r="D12" s="84">
        <f t="shared" si="5"/>
        <v>9.3253241664349895E-2</v>
      </c>
      <c r="E12" s="85">
        <v>1339844</v>
      </c>
      <c r="F12" s="86">
        <f t="shared" si="6"/>
        <v>0.1422389466989713</v>
      </c>
      <c r="G12" s="83">
        <v>1076645</v>
      </c>
      <c r="H12" s="84">
        <f t="shared" si="7"/>
        <v>2.38414034580543E-2</v>
      </c>
      <c r="I12" s="85">
        <v>362475</v>
      </c>
      <c r="J12" s="86">
        <f t="shared" si="8"/>
        <v>5.8253192495664408E-2</v>
      </c>
      <c r="K12" s="83">
        <v>27556</v>
      </c>
      <c r="L12" s="84">
        <f t="shared" si="9"/>
        <v>-1.5786841917279859E-2</v>
      </c>
    </row>
    <row r="13" spans="2:18" outlineLevel="1">
      <c r="B13" s="82" t="s">
        <v>36</v>
      </c>
      <c r="C13" s="83">
        <v>3189974</v>
      </c>
      <c r="D13" s="84">
        <f t="shared" si="5"/>
        <v>0.15137034038610553</v>
      </c>
      <c r="E13" s="85">
        <v>1254561</v>
      </c>
      <c r="F13" s="86">
        <f t="shared" si="6"/>
        <v>0.16173382078406973</v>
      </c>
      <c r="G13" s="83">
        <v>1016923</v>
      </c>
      <c r="H13" s="84">
        <f t="shared" si="7"/>
        <v>0.13699285663972494</v>
      </c>
      <c r="I13" s="85">
        <v>395215</v>
      </c>
      <c r="J13" s="86">
        <f t="shared" si="8"/>
        <v>0.14596260684999818</v>
      </c>
      <c r="K13" s="83">
        <v>26763</v>
      </c>
      <c r="L13" s="84">
        <f t="shared" si="9"/>
        <v>0.18483265450681774</v>
      </c>
    </row>
    <row r="14" spans="2:18" outlineLevel="1">
      <c r="B14" s="82" t="s">
        <v>37</v>
      </c>
      <c r="C14" s="83">
        <v>3858837</v>
      </c>
      <c r="D14" s="84">
        <f t="shared" si="5"/>
        <v>7.0787629618920489E-2</v>
      </c>
      <c r="E14" s="85">
        <v>1461141</v>
      </c>
      <c r="F14" s="86">
        <f t="shared" si="6"/>
        <v>5.1947210449053927E-2</v>
      </c>
      <c r="G14" s="83">
        <v>1221327</v>
      </c>
      <c r="H14" s="84">
        <f t="shared" si="7"/>
        <v>4.8292667435151593E-2</v>
      </c>
      <c r="I14" s="85">
        <v>496356</v>
      </c>
      <c r="J14" s="86">
        <f t="shared" si="8"/>
        <v>0.1115102113937656</v>
      </c>
      <c r="K14" s="83">
        <v>18819</v>
      </c>
      <c r="L14" s="84">
        <f t="shared" si="9"/>
        <v>-0.16800035368495514</v>
      </c>
    </row>
    <row r="15" spans="2:18" outlineLevel="1">
      <c r="B15" s="82" t="s">
        <v>38</v>
      </c>
      <c r="C15" s="83">
        <v>3554722</v>
      </c>
      <c r="D15" s="84">
        <f t="shared" si="5"/>
        <v>9.2600105979740999E-2</v>
      </c>
      <c r="E15" s="85">
        <v>1396810</v>
      </c>
      <c r="F15" s="86">
        <f t="shared" si="6"/>
        <v>6.9248828986478994E-2</v>
      </c>
      <c r="G15" s="83">
        <v>1146555</v>
      </c>
      <c r="H15" s="84">
        <f t="shared" si="7"/>
        <v>6.3812711140224465E-2</v>
      </c>
      <c r="I15" s="85">
        <v>413348</v>
      </c>
      <c r="J15" s="86">
        <f t="shared" si="8"/>
        <v>0.11183198304337072</v>
      </c>
      <c r="K15" s="83">
        <v>24013</v>
      </c>
      <c r="L15" s="84">
        <f t="shared" si="9"/>
        <v>4.7048050928752083E-2</v>
      </c>
    </row>
    <row r="16" spans="2:18" outlineLevel="1">
      <c r="B16" s="82" t="s">
        <v>39</v>
      </c>
      <c r="C16" s="83">
        <v>2885529</v>
      </c>
      <c r="D16" s="84">
        <f t="shared" si="5"/>
        <v>8.4266846831139386E-2</v>
      </c>
      <c r="E16" s="85">
        <v>1128843</v>
      </c>
      <c r="F16" s="86">
        <f t="shared" si="6"/>
        <v>0.13264756316467019</v>
      </c>
      <c r="G16" s="83">
        <v>943805</v>
      </c>
      <c r="H16" s="84">
        <f t="shared" si="7"/>
        <v>0.1211775271502189</v>
      </c>
      <c r="I16" s="85">
        <v>374950</v>
      </c>
      <c r="J16" s="86">
        <f t="shared" si="8"/>
        <v>-8.8200962988181475E-2</v>
      </c>
      <c r="K16" s="83">
        <v>25250</v>
      </c>
      <c r="L16" s="84">
        <f t="shared" si="9"/>
        <v>-3.3566808282619487E-2</v>
      </c>
      <c r="N16" s="87"/>
      <c r="O16" s="87"/>
      <c r="P16" s="87"/>
    </row>
    <row r="17" spans="2:18" outlineLevel="1">
      <c r="B17" s="82" t="s">
        <v>40</v>
      </c>
      <c r="C17" s="83">
        <v>2621208</v>
      </c>
      <c r="D17" s="84">
        <f t="shared" si="5"/>
        <v>6.6137585505909424E-2</v>
      </c>
      <c r="E17" s="85">
        <v>1030395</v>
      </c>
      <c r="F17" s="86">
        <f t="shared" si="6"/>
        <v>8.1722744212902265E-2</v>
      </c>
      <c r="G17" s="83">
        <v>818155</v>
      </c>
      <c r="H17" s="84">
        <f t="shared" si="7"/>
        <v>7.9202122116682094E-2</v>
      </c>
      <c r="I17" s="85">
        <v>337728</v>
      </c>
      <c r="J17" s="86">
        <f t="shared" si="8"/>
        <v>-0.10121593246771221</v>
      </c>
      <c r="K17" s="83">
        <v>26636</v>
      </c>
      <c r="L17" s="84">
        <f t="shared" si="9"/>
        <v>5.2140938536893611E-2</v>
      </c>
    </row>
    <row r="18" spans="2:18" outlineLevel="1">
      <c r="B18" s="82" t="s">
        <v>41</v>
      </c>
      <c r="C18" s="83">
        <v>3387557</v>
      </c>
      <c r="D18" s="84">
        <f t="shared" si="5"/>
        <v>0.25249552067072734</v>
      </c>
      <c r="E18" s="85">
        <v>1290783</v>
      </c>
      <c r="F18" s="86">
        <f t="shared" si="6"/>
        <v>0.21625113071008584</v>
      </c>
      <c r="G18" s="83">
        <v>1065250</v>
      </c>
      <c r="H18" s="84">
        <f t="shared" si="7"/>
        <v>0.29587412655468404</v>
      </c>
      <c r="I18" s="85">
        <v>434718</v>
      </c>
      <c r="J18" s="86">
        <f t="shared" si="8"/>
        <v>0.15690026373146759</v>
      </c>
      <c r="K18" s="83">
        <v>26724</v>
      </c>
      <c r="L18" s="84">
        <f t="shared" si="9"/>
        <v>-2.9981851179673336E-2</v>
      </c>
    </row>
    <row r="19" spans="2:18" outlineLevel="1">
      <c r="B19" s="82" t="s">
        <v>42</v>
      </c>
      <c r="C19" s="83">
        <v>3657065</v>
      </c>
      <c r="D19" s="84">
        <f t="shared" si="5"/>
        <v>0.1506685054381256</v>
      </c>
      <c r="E19" s="85">
        <v>1346616</v>
      </c>
      <c r="F19" s="86">
        <f t="shared" si="6"/>
        <v>0.18307587286610039</v>
      </c>
      <c r="G19" s="83">
        <v>1159384</v>
      </c>
      <c r="H19" s="84">
        <f t="shared" si="7"/>
        <v>0.14445458987507953</v>
      </c>
      <c r="I19" s="85">
        <v>553005</v>
      </c>
      <c r="J19" s="86">
        <f t="shared" si="8"/>
        <v>0.13452748280785842</v>
      </c>
      <c r="K19" s="83">
        <v>34319</v>
      </c>
      <c r="L19" s="84">
        <f t="shared" si="9"/>
        <v>0.20565606885649035</v>
      </c>
    </row>
    <row r="20" spans="2:18" outlineLevel="1">
      <c r="B20" s="82" t="s">
        <v>43</v>
      </c>
      <c r="C20" s="83">
        <v>3577582</v>
      </c>
      <c r="D20" s="84">
        <f>C20/C33-1</f>
        <v>0.17311309370786399</v>
      </c>
      <c r="E20" s="85">
        <v>1316062</v>
      </c>
      <c r="F20" s="86">
        <f t="shared" si="6"/>
        <v>0.21722683285284727</v>
      </c>
      <c r="G20" s="83">
        <v>1123275</v>
      </c>
      <c r="H20" s="84">
        <f t="shared" si="7"/>
        <v>0.19382149351636246</v>
      </c>
      <c r="I20" s="85">
        <v>533909</v>
      </c>
      <c r="J20" s="86">
        <f t="shared" si="8"/>
        <v>2.1569505353630447E-2</v>
      </c>
      <c r="K20" s="83">
        <v>31753</v>
      </c>
      <c r="L20" s="84">
        <f t="shared" si="9"/>
        <v>-8.3104732753891075E-2</v>
      </c>
    </row>
    <row r="21" spans="2:18" outlineLevel="1">
      <c r="B21" s="82" t="s">
        <v>44</v>
      </c>
      <c r="C21" s="83">
        <v>3415932</v>
      </c>
      <c r="D21" s="84">
        <f t="shared" si="5"/>
        <v>5.8338344739510717E-2</v>
      </c>
      <c r="E21" s="85">
        <v>1266965</v>
      </c>
      <c r="F21" s="86">
        <f t="shared" si="6"/>
        <v>8.9998322371392492E-2</v>
      </c>
      <c r="G21" s="83">
        <v>1116370</v>
      </c>
      <c r="H21" s="84">
        <f t="shared" si="7"/>
        <v>9.1681620160079857E-2</v>
      </c>
      <c r="I21" s="85">
        <v>520157</v>
      </c>
      <c r="J21" s="86">
        <f t="shared" si="8"/>
        <v>-4.7212839694320885E-2</v>
      </c>
      <c r="K21" s="83">
        <v>28765</v>
      </c>
      <c r="L21" s="84">
        <f t="shared" si="9"/>
        <v>4.1892127770990495E-3</v>
      </c>
    </row>
    <row r="22" spans="2:18" ht="15" customHeight="1">
      <c r="B22" s="35">
        <v>2011</v>
      </c>
      <c r="C22" s="88">
        <v>40230487</v>
      </c>
      <c r="D22" s="89">
        <f>C22/C35-1</f>
        <v>0.11043781800147245</v>
      </c>
      <c r="E22" s="88">
        <v>15355866</v>
      </c>
      <c r="F22" s="89">
        <f>E22/E35-1</f>
        <v>0.12129901828523426</v>
      </c>
      <c r="G22" s="88">
        <v>12823569</v>
      </c>
      <c r="H22" s="89">
        <f>G22/G35-1</f>
        <v>0.10600887286283589</v>
      </c>
      <c r="I22" s="88">
        <v>5397757</v>
      </c>
      <c r="J22" s="89">
        <f>I22/I35-1</f>
        <v>5.4957801742654633E-2</v>
      </c>
      <c r="K22" s="88">
        <v>329480</v>
      </c>
      <c r="L22" s="89">
        <f>K22/K35-1</f>
        <v>1.1096653818771118E-2</v>
      </c>
      <c r="O22" s="81"/>
      <c r="P22" s="81"/>
      <c r="Q22" s="81"/>
      <c r="R22" s="81"/>
    </row>
    <row r="23" spans="2:18" hidden="1" outlineLevel="1">
      <c r="B23" s="82" t="s">
        <v>33</v>
      </c>
      <c r="C23" s="83">
        <v>3039598</v>
      </c>
      <c r="D23" s="84">
        <f>C23/C36-1</f>
        <v>6.4640757384912817E-3</v>
      </c>
      <c r="E23" s="85">
        <v>1136712</v>
      </c>
      <c r="F23" s="86">
        <f>E23/E36-1</f>
        <v>2.0222028557298932E-2</v>
      </c>
      <c r="G23" s="83">
        <v>972231</v>
      </c>
      <c r="H23" s="84">
        <f>G23/G36-1</f>
        <v>6.1057422090288416E-2</v>
      </c>
      <c r="I23" s="85">
        <v>446812</v>
      </c>
      <c r="J23" s="86">
        <f>I23/I36-1</f>
        <v>-0.11982854058568837</v>
      </c>
      <c r="K23" s="83">
        <v>28572</v>
      </c>
      <c r="L23" s="84">
        <f>K23/K36-1</f>
        <v>-0.20800532209779354</v>
      </c>
    </row>
    <row r="24" spans="2:18" hidden="1" outlineLevel="1">
      <c r="B24" s="82" t="s">
        <v>34</v>
      </c>
      <c r="C24" s="83">
        <v>3220843</v>
      </c>
      <c r="D24" s="84">
        <f t="shared" ref="D24:F74" si="10">C24/C37-1</f>
        <v>7.4448105062862036E-2</v>
      </c>
      <c r="E24" s="85">
        <v>1217507</v>
      </c>
      <c r="F24" s="86">
        <f t="shared" si="10"/>
        <v>6.7316374423827874E-2</v>
      </c>
      <c r="G24" s="83">
        <v>1034902</v>
      </c>
      <c r="H24" s="84">
        <f t="shared" ref="H24:H34" si="11">G24/G37-1</f>
        <v>0.16204480864867787</v>
      </c>
      <c r="I24" s="85">
        <v>445278</v>
      </c>
      <c r="J24" s="86">
        <f t="shared" ref="J24:J34" si="12">I24/I37-1</f>
        <v>-8.6603609868368459E-2</v>
      </c>
      <c r="K24" s="83">
        <v>30419</v>
      </c>
      <c r="L24" s="84">
        <f t="shared" ref="L24:L34" si="13">K24/K37-1</f>
        <v>9.8000288766965094E-2</v>
      </c>
    </row>
    <row r="25" spans="2:18" hidden="1" outlineLevel="1">
      <c r="B25" s="82" t="s">
        <v>35</v>
      </c>
      <c r="C25" s="83">
        <v>3061159</v>
      </c>
      <c r="D25" s="84">
        <f t="shared" si="10"/>
        <v>6.3841048647435006E-2</v>
      </c>
      <c r="E25" s="85">
        <v>1172998</v>
      </c>
      <c r="F25" s="86">
        <f t="shared" si="10"/>
        <v>6.7908343628545698E-2</v>
      </c>
      <c r="G25" s="83">
        <v>1051574</v>
      </c>
      <c r="H25" s="84">
        <f t="shared" si="11"/>
        <v>0.12665906685123351</v>
      </c>
      <c r="I25" s="85">
        <v>342522</v>
      </c>
      <c r="J25" s="86">
        <f t="shared" si="12"/>
        <v>-8.60523198104447E-2</v>
      </c>
      <c r="K25" s="83">
        <v>27998</v>
      </c>
      <c r="L25" s="84">
        <f t="shared" si="13"/>
        <v>-3.3551950293406962E-2</v>
      </c>
    </row>
    <row r="26" spans="2:18" hidden="1" outlineLevel="1">
      <c r="B26" s="82" t="s">
        <v>36</v>
      </c>
      <c r="C26" s="83">
        <v>2770589</v>
      </c>
      <c r="D26" s="84">
        <f t="shared" si="10"/>
        <v>1.9562233433795928E-2</v>
      </c>
      <c r="E26" s="85">
        <v>1079904</v>
      </c>
      <c r="F26" s="86">
        <f t="shared" si="10"/>
        <v>2.1019749033726942E-2</v>
      </c>
      <c r="G26" s="83">
        <v>894397</v>
      </c>
      <c r="H26" s="84">
        <f t="shared" si="11"/>
        <v>5.5148941190349854E-2</v>
      </c>
      <c r="I26" s="85">
        <v>344876</v>
      </c>
      <c r="J26" s="86">
        <f t="shared" si="12"/>
        <v>-0.11994488108604673</v>
      </c>
      <c r="K26" s="83">
        <v>22588</v>
      </c>
      <c r="L26" s="84">
        <f t="shared" si="13"/>
        <v>-0.12656123119755613</v>
      </c>
    </row>
    <row r="27" spans="2:18" hidden="1" outlineLevel="1">
      <c r="B27" s="82" t="s">
        <v>37</v>
      </c>
      <c r="C27" s="83">
        <v>3603737</v>
      </c>
      <c r="D27" s="84">
        <f t="shared" si="10"/>
        <v>9.482941182402671E-3</v>
      </c>
      <c r="E27" s="85">
        <v>1388987</v>
      </c>
      <c r="F27" s="86">
        <f t="shared" si="10"/>
        <v>-5.6241109416018675E-3</v>
      </c>
      <c r="G27" s="83">
        <v>1165063</v>
      </c>
      <c r="H27" s="84">
        <f t="shared" si="11"/>
        <v>6.6312834692007883E-2</v>
      </c>
      <c r="I27" s="85">
        <v>446560</v>
      </c>
      <c r="J27" s="86">
        <f t="shared" si="12"/>
        <v>-0.20802333933369399</v>
      </c>
      <c r="K27" s="83">
        <v>22619</v>
      </c>
      <c r="L27" s="84">
        <f t="shared" si="13"/>
        <v>5.7753460531238199E-2</v>
      </c>
    </row>
    <row r="28" spans="2:18" hidden="1" outlineLevel="1">
      <c r="B28" s="82" t="s">
        <v>38</v>
      </c>
      <c r="C28" s="83">
        <v>3253452</v>
      </c>
      <c r="D28" s="84">
        <f t="shared" si="10"/>
        <v>2.3377128292525029E-2</v>
      </c>
      <c r="E28" s="85">
        <v>1306347</v>
      </c>
      <c r="F28" s="86">
        <f t="shared" si="10"/>
        <v>6.2691066817865959E-2</v>
      </c>
      <c r="G28" s="83">
        <v>1077779</v>
      </c>
      <c r="H28" s="84">
        <f t="shared" si="11"/>
        <v>5.9954800081823967E-2</v>
      </c>
      <c r="I28" s="85">
        <v>371772</v>
      </c>
      <c r="J28" s="86">
        <f t="shared" si="12"/>
        <v>-0.18210977890221103</v>
      </c>
      <c r="K28" s="83">
        <v>22934</v>
      </c>
      <c r="L28" s="84">
        <f t="shared" si="13"/>
        <v>-0.15869405722670582</v>
      </c>
    </row>
    <row r="29" spans="2:18" hidden="1" outlineLevel="1">
      <c r="B29" s="82" t="s">
        <v>39</v>
      </c>
      <c r="C29" s="83">
        <v>2661272</v>
      </c>
      <c r="D29" s="84">
        <f t="shared" si="10"/>
        <v>3.607557089287261E-2</v>
      </c>
      <c r="E29" s="85">
        <v>996641</v>
      </c>
      <c r="F29" s="86">
        <f t="shared" si="10"/>
        <v>2.8320468678580957E-2</v>
      </c>
      <c r="G29" s="83">
        <v>841798</v>
      </c>
      <c r="H29" s="84">
        <f t="shared" si="11"/>
        <v>3.9864019359453051E-2</v>
      </c>
      <c r="I29" s="85">
        <v>411220</v>
      </c>
      <c r="J29" s="86">
        <f t="shared" si="12"/>
        <v>1.8269521248408971E-2</v>
      </c>
      <c r="K29" s="83">
        <v>26127</v>
      </c>
      <c r="L29" s="84">
        <f t="shared" si="13"/>
        <v>-7.0279695395345509E-2</v>
      </c>
      <c r="N29" s="87"/>
      <c r="O29" s="87"/>
      <c r="P29" s="87"/>
    </row>
    <row r="30" spans="2:18" hidden="1" outlineLevel="1">
      <c r="B30" s="82" t="s">
        <v>40</v>
      </c>
      <c r="C30" s="83">
        <v>2458602</v>
      </c>
      <c r="D30" s="84">
        <f t="shared" si="10"/>
        <v>1.4648129592242709E-2</v>
      </c>
      <c r="E30" s="85">
        <v>952550</v>
      </c>
      <c r="F30" s="86">
        <f t="shared" si="10"/>
        <v>5.6023396480771925E-2</v>
      </c>
      <c r="G30" s="83">
        <v>758111</v>
      </c>
      <c r="H30" s="84">
        <f t="shared" si="11"/>
        <v>1.3876573919904711E-2</v>
      </c>
      <c r="I30" s="85">
        <v>375761</v>
      </c>
      <c r="J30" s="86">
        <f t="shared" si="12"/>
        <v>-6.123107523355098E-3</v>
      </c>
      <c r="K30" s="83">
        <v>25316</v>
      </c>
      <c r="L30" s="84">
        <f t="shared" si="13"/>
        <v>-0.16008095285491519</v>
      </c>
    </row>
    <row r="31" spans="2:18" hidden="1" outlineLevel="1">
      <c r="B31" s="82" t="s">
        <v>41</v>
      </c>
      <c r="C31" s="83">
        <v>2704646</v>
      </c>
      <c r="D31" s="84">
        <f t="shared" si="10"/>
        <v>-7.3257212835748375E-2</v>
      </c>
      <c r="E31" s="85">
        <v>1061280</v>
      </c>
      <c r="F31" s="86">
        <f t="shared" si="10"/>
        <v>-3.62592387094548E-2</v>
      </c>
      <c r="G31" s="83">
        <v>822032</v>
      </c>
      <c r="H31" s="84">
        <f t="shared" si="11"/>
        <v>-8.4832298150475771E-2</v>
      </c>
      <c r="I31" s="85">
        <v>375761</v>
      </c>
      <c r="J31" s="86">
        <f t="shared" si="12"/>
        <v>-0.16679749170702285</v>
      </c>
      <c r="K31" s="83">
        <v>27550</v>
      </c>
      <c r="L31" s="84">
        <f t="shared" si="13"/>
        <v>-7.6649797231625127E-2</v>
      </c>
    </row>
    <row r="32" spans="2:18" hidden="1" outlineLevel="1">
      <c r="B32" s="82" t="s">
        <v>42</v>
      </c>
      <c r="C32" s="83">
        <v>3178209</v>
      </c>
      <c r="D32" s="84">
        <f t="shared" si="10"/>
        <v>-3.2647373846854788E-2</v>
      </c>
      <c r="E32" s="85">
        <v>1138233</v>
      </c>
      <c r="F32" s="86">
        <f t="shared" si="10"/>
        <v>-1.7154822554183546E-2</v>
      </c>
      <c r="G32" s="83">
        <v>1013045</v>
      </c>
      <c r="H32" s="84">
        <f t="shared" si="11"/>
        <v>-2.182026045654728E-2</v>
      </c>
      <c r="I32" s="85">
        <v>487432</v>
      </c>
      <c r="J32" s="86">
        <f t="shared" si="12"/>
        <v>-0.10964006174023433</v>
      </c>
      <c r="K32" s="83">
        <v>28465</v>
      </c>
      <c r="L32" s="84">
        <f t="shared" si="13"/>
        <v>-0.22362535457124155</v>
      </c>
    </row>
    <row r="33" spans="2:17" hidden="1" outlineLevel="1">
      <c r="B33" s="82" t="s">
        <v>43</v>
      </c>
      <c r="C33" s="83">
        <v>3049648</v>
      </c>
      <c r="D33" s="84">
        <f t="shared" si="10"/>
        <v>-3.0898829095330149E-2</v>
      </c>
      <c r="E33" s="85">
        <v>1081197</v>
      </c>
      <c r="F33" s="86">
        <f t="shared" si="10"/>
        <v>-2.5021980350693696E-2</v>
      </c>
      <c r="G33" s="83">
        <v>940907</v>
      </c>
      <c r="H33" s="84">
        <f t="shared" si="11"/>
        <v>-6.0253586820276928E-2</v>
      </c>
      <c r="I33" s="85">
        <v>522636</v>
      </c>
      <c r="J33" s="86">
        <f t="shared" si="12"/>
        <v>-1.6238661453931491E-2</v>
      </c>
      <c r="K33" s="83">
        <v>34631</v>
      </c>
      <c r="L33" s="84">
        <f t="shared" si="13"/>
        <v>-0.11819825325287092</v>
      </c>
    </row>
    <row r="34" spans="2:17" hidden="1" outlineLevel="1">
      <c r="B34" s="82" t="s">
        <v>44</v>
      </c>
      <c r="C34" s="83">
        <v>3227637</v>
      </c>
      <c r="D34" s="84">
        <f t="shared" si="10"/>
        <v>-5.6395205550938021E-2</v>
      </c>
      <c r="E34" s="85">
        <v>1162355</v>
      </c>
      <c r="F34" s="86">
        <f t="shared" si="10"/>
        <v>-6.4817630768884138E-2</v>
      </c>
      <c r="G34" s="83">
        <v>1022615</v>
      </c>
      <c r="H34" s="84">
        <f t="shared" si="11"/>
        <v>-5.5476328141885189E-2</v>
      </c>
      <c r="I34" s="85">
        <v>545932</v>
      </c>
      <c r="J34" s="86">
        <f t="shared" si="12"/>
        <v>-8.1423600594961676E-2</v>
      </c>
      <c r="K34" s="83">
        <v>28645</v>
      </c>
      <c r="L34" s="84">
        <f t="shared" si="13"/>
        <v>-0.13141696230934841</v>
      </c>
    </row>
    <row r="35" spans="2:17" collapsed="1">
      <c r="B35" s="38">
        <v>2010</v>
      </c>
      <c r="C35" s="90">
        <v>36229392</v>
      </c>
      <c r="D35" s="91">
        <f>C35/C48-1</f>
        <v>2.8979059372828964E-3</v>
      </c>
      <c r="E35" s="90">
        <v>13694711</v>
      </c>
      <c r="F35" s="91">
        <f>E35/E48-1</f>
        <v>1.2961071591193862E-2</v>
      </c>
      <c r="G35" s="90">
        <v>11594454</v>
      </c>
      <c r="H35" s="91">
        <f>G35/G48-1</f>
        <v>2.8574515770976694E-2</v>
      </c>
      <c r="I35" s="90">
        <v>5116562</v>
      </c>
      <c r="J35" s="91">
        <f>I35/I48-1</f>
        <v>-0.10016953504486348</v>
      </c>
      <c r="K35" s="90">
        <v>325864</v>
      </c>
      <c r="L35" s="91">
        <f>K35/K48-1</f>
        <v>-0.10538612110879586</v>
      </c>
    </row>
    <row r="36" spans="2:17" ht="15" hidden="1" customHeight="1" outlineLevel="1">
      <c r="B36" s="82" t="s">
        <v>33</v>
      </c>
      <c r="C36" s="83">
        <v>3020076</v>
      </c>
      <c r="D36" s="84">
        <f t="shared" si="10"/>
        <v>-0.10062421660235699</v>
      </c>
      <c r="E36" s="85">
        <v>1114181</v>
      </c>
      <c r="F36" s="86">
        <f t="shared" si="10"/>
        <v>-9.2075037504899426E-2</v>
      </c>
      <c r="G36" s="83">
        <v>916285</v>
      </c>
      <c r="H36" s="84">
        <f t="shared" ref="H36:H74" si="14">G36/G49-1</f>
        <v>-0.12024590887968012</v>
      </c>
      <c r="I36" s="85">
        <v>507642</v>
      </c>
      <c r="J36" s="86">
        <f t="shared" ref="J36:J74" si="15">I36/I49-1</f>
        <v>-0.12698887673607528</v>
      </c>
      <c r="K36" s="83">
        <v>36076</v>
      </c>
      <c r="L36" s="84">
        <f t="shared" ref="L36:L74" si="16">K36/K49-1</f>
        <v>-5.4810312303500308E-2</v>
      </c>
      <c r="N36" s="87"/>
      <c r="O36" s="87"/>
      <c r="P36" s="87"/>
    </row>
    <row r="37" spans="2:17" ht="15" hidden="1" customHeight="1" outlineLevel="1">
      <c r="B37" s="82" t="s">
        <v>34</v>
      </c>
      <c r="C37" s="83">
        <v>2997672</v>
      </c>
      <c r="D37" s="84">
        <f t="shared" si="10"/>
        <v>-0.11885319628502189</v>
      </c>
      <c r="E37" s="85">
        <v>1140718</v>
      </c>
      <c r="F37" s="86">
        <f t="shared" si="10"/>
        <v>-9.1916617178084081E-2</v>
      </c>
      <c r="G37" s="83">
        <v>890587</v>
      </c>
      <c r="H37" s="84">
        <f t="shared" si="14"/>
        <v>-0.16278385482275881</v>
      </c>
      <c r="I37" s="85">
        <v>487497</v>
      </c>
      <c r="J37" s="86">
        <f t="shared" si="15"/>
        <v>-0.11267867121220665</v>
      </c>
      <c r="K37" s="83">
        <v>27704</v>
      </c>
      <c r="L37" s="84">
        <f t="shared" si="16"/>
        <v>-0.34725036520427877</v>
      </c>
      <c r="O37" s="87"/>
      <c r="P37" s="87"/>
      <c r="Q37" s="87"/>
    </row>
    <row r="38" spans="2:17" ht="15" hidden="1" customHeight="1" outlineLevel="1">
      <c r="B38" s="82" t="s">
        <v>35</v>
      </c>
      <c r="C38" s="83">
        <v>2877459</v>
      </c>
      <c r="D38" s="84">
        <f t="shared" si="10"/>
        <v>-0.12571846305344481</v>
      </c>
      <c r="E38" s="85">
        <v>1098407</v>
      </c>
      <c r="F38" s="86">
        <f t="shared" si="10"/>
        <v>-0.14627355913207107</v>
      </c>
      <c r="G38" s="83">
        <v>933356</v>
      </c>
      <c r="H38" s="84">
        <f t="shared" si="14"/>
        <v>-9.4199361231962486E-2</v>
      </c>
      <c r="I38" s="85">
        <v>374772</v>
      </c>
      <c r="J38" s="86">
        <f t="shared" si="15"/>
        <v>-0.21729922998043105</v>
      </c>
      <c r="K38" s="83">
        <v>28970</v>
      </c>
      <c r="L38" s="84">
        <f t="shared" si="16"/>
        <v>-0.32806049079185418</v>
      </c>
    </row>
    <row r="39" spans="2:17" ht="15" hidden="1" customHeight="1" outlineLevel="1">
      <c r="B39" s="82" t="s">
        <v>36</v>
      </c>
      <c r="C39" s="83">
        <v>2717430</v>
      </c>
      <c r="D39" s="84">
        <f t="shared" si="10"/>
        <v>-0.11981197986997827</v>
      </c>
      <c r="E39" s="85">
        <v>1057672</v>
      </c>
      <c r="F39" s="86">
        <f t="shared" si="10"/>
        <v>-0.1130276103356781</v>
      </c>
      <c r="G39" s="83">
        <v>847650</v>
      </c>
      <c r="H39" s="84">
        <f t="shared" si="14"/>
        <v>-9.9423095311454213E-2</v>
      </c>
      <c r="I39" s="85">
        <v>391880</v>
      </c>
      <c r="J39" s="86">
        <f t="shared" si="15"/>
        <v>-0.22710382858540357</v>
      </c>
      <c r="K39" s="83">
        <v>25861</v>
      </c>
      <c r="L39" s="84">
        <f t="shared" si="16"/>
        <v>-0.24259020618556704</v>
      </c>
    </row>
    <row r="40" spans="2:17" ht="15" hidden="1" customHeight="1" outlineLevel="1">
      <c r="B40" s="82" t="s">
        <v>37</v>
      </c>
      <c r="C40" s="83">
        <v>3569884</v>
      </c>
      <c r="D40" s="84">
        <f t="shared" si="10"/>
        <v>-0.14115038584531348</v>
      </c>
      <c r="E40" s="85">
        <v>1396843</v>
      </c>
      <c r="F40" s="86">
        <f t="shared" si="10"/>
        <v>-0.12639381489850454</v>
      </c>
      <c r="G40" s="83">
        <v>1092609</v>
      </c>
      <c r="H40" s="84">
        <f t="shared" si="14"/>
        <v>-0.11538875696384754</v>
      </c>
      <c r="I40" s="85">
        <v>563855</v>
      </c>
      <c r="J40" s="86">
        <f t="shared" si="15"/>
        <v>-0.24445590856101518</v>
      </c>
      <c r="K40" s="83">
        <v>21384</v>
      </c>
      <c r="L40" s="84">
        <f t="shared" si="16"/>
        <v>-0.32942393928941016</v>
      </c>
    </row>
    <row r="41" spans="2:17" ht="15" hidden="1" customHeight="1" outlineLevel="1">
      <c r="B41" s="82" t="s">
        <v>38</v>
      </c>
      <c r="C41" s="83">
        <v>3179133</v>
      </c>
      <c r="D41" s="84">
        <f t="shared" si="10"/>
        <v>-0.16385121540279957</v>
      </c>
      <c r="E41" s="85">
        <v>1229282</v>
      </c>
      <c r="F41" s="86">
        <f t="shared" si="10"/>
        <v>-0.17766683546607032</v>
      </c>
      <c r="G41" s="83">
        <v>1016816</v>
      </c>
      <c r="H41" s="84">
        <f t="shared" si="14"/>
        <v>-0.13327628003395919</v>
      </c>
      <c r="I41" s="85">
        <v>454550</v>
      </c>
      <c r="J41" s="86">
        <f t="shared" si="15"/>
        <v>-0.24326043128578301</v>
      </c>
      <c r="K41" s="83">
        <v>27260</v>
      </c>
      <c r="L41" s="84">
        <f t="shared" si="16"/>
        <v>-0.35486924624304816</v>
      </c>
      <c r="O41" s="81"/>
      <c r="P41" s="81"/>
      <c r="Q41" s="81"/>
    </row>
    <row r="42" spans="2:17" ht="15" hidden="1" customHeight="1" outlineLevel="1">
      <c r="B42" s="82" t="s">
        <v>39</v>
      </c>
      <c r="C42" s="83">
        <v>2568608</v>
      </c>
      <c r="D42" s="84">
        <f t="shared" si="10"/>
        <v>-0.16802419155012427</v>
      </c>
      <c r="E42" s="85">
        <v>969193</v>
      </c>
      <c r="F42" s="86">
        <f t="shared" si="10"/>
        <v>-0.20338817271116283</v>
      </c>
      <c r="G42" s="83">
        <v>809527</v>
      </c>
      <c r="H42" s="84">
        <f t="shared" si="14"/>
        <v>-0.18128786859779866</v>
      </c>
      <c r="I42" s="85">
        <v>403842</v>
      </c>
      <c r="J42" s="86">
        <f t="shared" si="15"/>
        <v>-0.20322858134983268</v>
      </c>
      <c r="K42" s="83">
        <v>28102</v>
      </c>
      <c r="L42" s="84">
        <f t="shared" si="16"/>
        <v>-0.28193990188062146</v>
      </c>
    </row>
    <row r="43" spans="2:17" ht="15" hidden="1" customHeight="1" outlineLevel="1">
      <c r="B43" s="82" t="s">
        <v>40</v>
      </c>
      <c r="C43" s="83">
        <v>2423108</v>
      </c>
      <c r="D43" s="84">
        <f t="shared" si="10"/>
        <v>-0.18381636922596034</v>
      </c>
      <c r="E43" s="85">
        <v>902016</v>
      </c>
      <c r="F43" s="86">
        <f t="shared" si="10"/>
        <v>-0.24811887179820602</v>
      </c>
      <c r="G43" s="83">
        <v>747735</v>
      </c>
      <c r="H43" s="84">
        <f t="shared" si="14"/>
        <v>-0.15025961495845819</v>
      </c>
      <c r="I43" s="85">
        <v>378076</v>
      </c>
      <c r="J43" s="86">
        <f t="shared" si="15"/>
        <v>-0.25850731047196918</v>
      </c>
      <c r="K43" s="83">
        <v>30141</v>
      </c>
      <c r="L43" s="84">
        <f t="shared" si="16"/>
        <v>-0.36440892412804182</v>
      </c>
    </row>
    <row r="44" spans="2:17" ht="15" hidden="1" customHeight="1" outlineLevel="1">
      <c r="B44" s="82" t="s">
        <v>41</v>
      </c>
      <c r="C44" s="83">
        <v>2918443</v>
      </c>
      <c r="D44" s="84">
        <f t="shared" si="10"/>
        <v>-0.13583689398582843</v>
      </c>
      <c r="E44" s="85">
        <v>1101209</v>
      </c>
      <c r="F44" s="86">
        <f t="shared" si="10"/>
        <v>-0.16406812804258264</v>
      </c>
      <c r="G44" s="83">
        <v>898231</v>
      </c>
      <c r="H44" s="84">
        <f t="shared" si="14"/>
        <v>-8.3659359930302601E-2</v>
      </c>
      <c r="I44" s="85">
        <v>450984</v>
      </c>
      <c r="J44" s="86">
        <f t="shared" si="15"/>
        <v>-0.26445855052419376</v>
      </c>
      <c r="K44" s="83">
        <v>29837</v>
      </c>
      <c r="L44" s="84">
        <f t="shared" si="16"/>
        <v>-0.29333049121311161</v>
      </c>
    </row>
    <row r="45" spans="2:17" ht="15" hidden="1" customHeight="1" outlineLevel="1">
      <c r="B45" s="82" t="s">
        <v>42</v>
      </c>
      <c r="C45" s="83">
        <v>3285471</v>
      </c>
      <c r="D45" s="84">
        <f t="shared" si="10"/>
        <v>-0.17517913745897196</v>
      </c>
      <c r="E45" s="85">
        <v>1158100</v>
      </c>
      <c r="F45" s="86">
        <f t="shared" si="10"/>
        <v>-0.23331495125217727</v>
      </c>
      <c r="G45" s="83">
        <v>1035643</v>
      </c>
      <c r="H45" s="84">
        <f t="shared" si="14"/>
        <v>-0.16210452223089711</v>
      </c>
      <c r="I45" s="85">
        <v>547455</v>
      </c>
      <c r="J45" s="86">
        <f t="shared" si="15"/>
        <v>-0.17383614503649758</v>
      </c>
      <c r="K45" s="83">
        <v>36664</v>
      </c>
      <c r="L45" s="84">
        <f t="shared" si="16"/>
        <v>-0.23743760399334446</v>
      </c>
    </row>
    <row r="46" spans="2:17" ht="15" hidden="1" customHeight="1" outlineLevel="1">
      <c r="B46" s="82" t="s">
        <v>43</v>
      </c>
      <c r="C46" s="83">
        <v>3146883</v>
      </c>
      <c r="D46" s="84">
        <f t="shared" si="10"/>
        <v>-0.16047434562851515</v>
      </c>
      <c r="E46" s="85">
        <v>1108945</v>
      </c>
      <c r="F46" s="86">
        <f t="shared" si="10"/>
        <v>-0.20602548433773582</v>
      </c>
      <c r="G46" s="83">
        <v>1001235</v>
      </c>
      <c r="H46" s="84">
        <f t="shared" si="14"/>
        <v>-0.16602043561664603</v>
      </c>
      <c r="I46" s="85">
        <v>531263</v>
      </c>
      <c r="J46" s="86">
        <f t="shared" si="15"/>
        <v>-0.16080813186639598</v>
      </c>
      <c r="K46" s="83">
        <v>39273</v>
      </c>
      <c r="L46" s="84">
        <f t="shared" si="16"/>
        <v>-0.1910646975220911</v>
      </c>
    </row>
    <row r="47" spans="2:17" ht="15" hidden="1" customHeight="1" outlineLevel="1">
      <c r="B47" s="82" t="s">
        <v>44</v>
      </c>
      <c r="C47" s="83">
        <v>3420539</v>
      </c>
      <c r="D47" s="84">
        <f t="shared" si="10"/>
        <v>-9.9811253323199511E-2</v>
      </c>
      <c r="E47" s="85">
        <v>1242918</v>
      </c>
      <c r="F47" s="86">
        <f t="shared" si="10"/>
        <v>-0.14317681089085155</v>
      </c>
      <c r="G47" s="83">
        <v>1082678</v>
      </c>
      <c r="H47" s="84">
        <f t="shared" si="14"/>
        <v>-0.10436098286529238</v>
      </c>
      <c r="I47" s="85">
        <v>594324</v>
      </c>
      <c r="J47" s="86">
        <f t="shared" si="15"/>
        <v>-6.7863041156349002E-2</v>
      </c>
      <c r="K47" s="83">
        <v>32979</v>
      </c>
      <c r="L47" s="84">
        <f t="shared" si="16"/>
        <v>-0.23347433990330979</v>
      </c>
    </row>
    <row r="48" spans="2:17" collapsed="1">
      <c r="B48" s="38">
        <v>2009</v>
      </c>
      <c r="C48" s="90">
        <v>36124706</v>
      </c>
      <c r="D48" s="91">
        <f t="shared" si="10"/>
        <v>-0.1411573422777006</v>
      </c>
      <c r="E48" s="90">
        <v>13519484</v>
      </c>
      <c r="F48" s="91">
        <f t="shared" si="10"/>
        <v>-0.16276246416833373</v>
      </c>
      <c r="G48" s="90">
        <v>11272352</v>
      </c>
      <c r="H48" s="91">
        <f t="shared" si="14"/>
        <v>-0.13153237221397163</v>
      </c>
      <c r="I48" s="90">
        <v>5686140</v>
      </c>
      <c r="J48" s="91">
        <f t="shared" si="15"/>
        <v>-0.1907996498579807</v>
      </c>
      <c r="K48" s="90">
        <v>364251</v>
      </c>
      <c r="L48" s="91">
        <f t="shared" si="16"/>
        <v>-0.27214579024668051</v>
      </c>
    </row>
    <row r="49" spans="2:12" ht="15" hidden="1" customHeight="1" outlineLevel="1">
      <c r="B49" s="82" t="s">
        <v>33</v>
      </c>
      <c r="C49" s="83">
        <v>3357969</v>
      </c>
      <c r="D49" s="84">
        <f t="shared" si="10"/>
        <v>-7.3087376260990933E-2</v>
      </c>
      <c r="E49" s="85">
        <v>1227173</v>
      </c>
      <c r="F49" s="86">
        <f t="shared" si="10"/>
        <v>-9.7680844634016717E-2</v>
      </c>
      <c r="G49" s="83">
        <v>1041524</v>
      </c>
      <c r="H49" s="84">
        <f t="shared" si="14"/>
        <v>-7.734611347096787E-2</v>
      </c>
      <c r="I49" s="85">
        <v>581484</v>
      </c>
      <c r="J49" s="86">
        <f t="shared" si="15"/>
        <v>-7.5771350825550421E-2</v>
      </c>
      <c r="K49" s="83">
        <v>38168</v>
      </c>
      <c r="L49" s="84">
        <f t="shared" si="16"/>
        <v>-8.4261036468330164E-2</v>
      </c>
    </row>
    <row r="50" spans="2:12" ht="15" hidden="1" customHeight="1" outlineLevel="1">
      <c r="B50" s="82" t="s">
        <v>34</v>
      </c>
      <c r="C50" s="83">
        <v>3402012</v>
      </c>
      <c r="D50" s="84">
        <f t="shared" si="10"/>
        <v>-6.7762877199155191E-2</v>
      </c>
      <c r="E50" s="85">
        <v>1256182</v>
      </c>
      <c r="F50" s="86">
        <f t="shared" si="10"/>
        <v>-9.2129046432750328E-2</v>
      </c>
      <c r="G50" s="83">
        <v>1063748</v>
      </c>
      <c r="H50" s="84">
        <f t="shared" si="14"/>
        <v>-5.7954817169829753E-2</v>
      </c>
      <c r="I50" s="85">
        <v>549403</v>
      </c>
      <c r="J50" s="86">
        <f t="shared" si="15"/>
        <v>-9.6544556686010696E-2</v>
      </c>
      <c r="K50" s="83">
        <v>42442</v>
      </c>
      <c r="L50" s="84">
        <f t="shared" si="16"/>
        <v>-1.911299082483997E-2</v>
      </c>
    </row>
    <row r="51" spans="2:12" ht="15" hidden="1" customHeight="1" outlineLevel="1">
      <c r="B51" s="82" t="s">
        <v>35</v>
      </c>
      <c r="C51" s="83">
        <v>3291227</v>
      </c>
      <c r="D51" s="84">
        <f t="shared" si="10"/>
        <v>-4.4851448513034131E-2</v>
      </c>
      <c r="E51" s="85">
        <v>1286603</v>
      </c>
      <c r="F51" s="86">
        <f t="shared" si="10"/>
        <v>-6.4076357689890395E-2</v>
      </c>
      <c r="G51" s="83">
        <v>1030421</v>
      </c>
      <c r="H51" s="84">
        <f t="shared" si="14"/>
        <v>-6.7350550603041404E-3</v>
      </c>
      <c r="I51" s="85">
        <v>478819</v>
      </c>
      <c r="J51" s="86">
        <f t="shared" si="15"/>
        <v>-7.7478695959601773E-2</v>
      </c>
      <c r="K51" s="83">
        <v>43114</v>
      </c>
      <c r="L51" s="84">
        <f t="shared" si="16"/>
        <v>-1.1894666880572058E-2</v>
      </c>
    </row>
    <row r="52" spans="2:12" ht="15" hidden="1" customHeight="1" outlineLevel="1">
      <c r="B52" s="82" t="s">
        <v>36</v>
      </c>
      <c r="C52" s="83">
        <v>3087329</v>
      </c>
      <c r="D52" s="84">
        <f t="shared" si="10"/>
        <v>-4.1075012121172594E-2</v>
      </c>
      <c r="E52" s="85">
        <v>1192452</v>
      </c>
      <c r="F52" s="86">
        <f t="shared" si="10"/>
        <v>-4.1001741144490844E-2</v>
      </c>
      <c r="G52" s="83">
        <v>941230</v>
      </c>
      <c r="H52" s="84">
        <f t="shared" si="14"/>
        <v>-6.6907985689711458E-3</v>
      </c>
      <c r="I52" s="85">
        <v>507028</v>
      </c>
      <c r="J52" s="86">
        <f t="shared" si="15"/>
        <v>-9.5819958627576862E-2</v>
      </c>
      <c r="K52" s="83">
        <v>34144</v>
      </c>
      <c r="L52" s="84">
        <f t="shared" si="16"/>
        <v>-7.4562948909066229E-2</v>
      </c>
    </row>
    <row r="53" spans="2:12" ht="13.5" hidden="1" customHeight="1" outlineLevel="1">
      <c r="B53" s="82" t="s">
        <v>37</v>
      </c>
      <c r="C53" s="83">
        <v>4156588</v>
      </c>
      <c r="D53" s="84">
        <f t="shared" si="10"/>
        <v>-1.7439634036220064E-2</v>
      </c>
      <c r="E53" s="85">
        <v>1598939</v>
      </c>
      <c r="F53" s="86">
        <f t="shared" si="10"/>
        <v>-2.3279694132551931E-2</v>
      </c>
      <c r="G53" s="83">
        <v>1235129</v>
      </c>
      <c r="H53" s="84">
        <f t="shared" si="14"/>
        <v>1.4205606862704112E-2</v>
      </c>
      <c r="I53" s="85">
        <v>746290</v>
      </c>
      <c r="J53" s="86">
        <f t="shared" si="15"/>
        <v>-3.5677690040457399E-2</v>
      </c>
      <c r="K53" s="83">
        <v>31889</v>
      </c>
      <c r="L53" s="84">
        <f t="shared" si="16"/>
        <v>0.17706333973128596</v>
      </c>
    </row>
    <row r="54" spans="2:12" ht="13.5" hidden="1" customHeight="1" outlineLevel="1">
      <c r="B54" s="82" t="s">
        <v>38</v>
      </c>
      <c r="C54" s="83">
        <v>3802114</v>
      </c>
      <c r="D54" s="84">
        <f t="shared" si="10"/>
        <v>3.2414452282811146E-2</v>
      </c>
      <c r="E54" s="85">
        <v>1494871</v>
      </c>
      <c r="F54" s="86">
        <f t="shared" si="10"/>
        <v>5.8478364463779631E-2</v>
      </c>
      <c r="G54" s="83">
        <v>1173172</v>
      </c>
      <c r="H54" s="84">
        <f t="shared" si="14"/>
        <v>5.9619947559663711E-2</v>
      </c>
      <c r="I54" s="85">
        <v>600669</v>
      </c>
      <c r="J54" s="86">
        <f t="shared" si="15"/>
        <v>-8.5029474934881E-2</v>
      </c>
      <c r="K54" s="83">
        <v>42255</v>
      </c>
      <c r="L54" s="84">
        <f t="shared" si="16"/>
        <v>7.318584914656201E-3</v>
      </c>
    </row>
    <row r="55" spans="2:12" ht="15" hidden="1" customHeight="1" outlineLevel="1">
      <c r="B55" s="82" t="s">
        <v>39</v>
      </c>
      <c r="C55" s="83">
        <v>3087359</v>
      </c>
      <c r="D55" s="84">
        <f t="shared" si="10"/>
        <v>5.3191050247438643E-2</v>
      </c>
      <c r="E55" s="85">
        <v>1216644</v>
      </c>
      <c r="F55" s="86">
        <f t="shared" si="10"/>
        <v>0.10804253505426176</v>
      </c>
      <c r="G55" s="83">
        <v>988781</v>
      </c>
      <c r="H55" s="84">
        <f t="shared" si="14"/>
        <v>0.1353905793382042</v>
      </c>
      <c r="I55" s="85">
        <v>506848</v>
      </c>
      <c r="J55" s="86">
        <f t="shared" si="15"/>
        <v>-2.2996349112722636E-2</v>
      </c>
      <c r="K55" s="83">
        <v>39136</v>
      </c>
      <c r="L55" s="84">
        <f t="shared" si="16"/>
        <v>-7.4230023182097704E-2</v>
      </c>
    </row>
    <row r="56" spans="2:12" ht="15" hidden="1" customHeight="1" outlineLevel="1">
      <c r="B56" s="82" t="s">
        <v>40</v>
      </c>
      <c r="C56" s="83">
        <v>2968827</v>
      </c>
      <c r="D56" s="84">
        <f t="shared" si="10"/>
        <v>9.5694103058083568E-2</v>
      </c>
      <c r="E56" s="85">
        <v>1199679</v>
      </c>
      <c r="F56" s="86">
        <f t="shared" si="10"/>
        <v>0.19350856074096923</v>
      </c>
      <c r="G56" s="83">
        <v>879957</v>
      </c>
      <c r="H56" s="84">
        <f t="shared" si="14"/>
        <v>4.3191420753884824E-2</v>
      </c>
      <c r="I56" s="85">
        <v>509885</v>
      </c>
      <c r="J56" s="86">
        <f t="shared" si="15"/>
        <v>0.18899488616887061</v>
      </c>
      <c r="K56" s="83">
        <v>47422</v>
      </c>
      <c r="L56" s="84">
        <f t="shared" si="16"/>
        <v>8.0227790432801926E-2</v>
      </c>
    </row>
    <row r="57" spans="2:12" ht="15" hidden="1" customHeight="1" outlineLevel="1">
      <c r="B57" s="82" t="s">
        <v>41</v>
      </c>
      <c r="C57" s="83">
        <v>3377190</v>
      </c>
      <c r="D57" s="84">
        <f t="shared" si="10"/>
        <v>2.2995041009888029E-2</v>
      </c>
      <c r="E57" s="85">
        <v>1317343</v>
      </c>
      <c r="F57" s="86">
        <f t="shared" si="10"/>
        <v>1.5665862775091188E-2</v>
      </c>
      <c r="G57" s="83">
        <v>980237</v>
      </c>
      <c r="H57" s="84">
        <f t="shared" si="14"/>
        <v>6.3934607720127046E-2</v>
      </c>
      <c r="I57" s="85">
        <v>613132</v>
      </c>
      <c r="J57" s="86">
        <f t="shared" si="15"/>
        <v>0.10866361563512017</v>
      </c>
      <c r="K57" s="83">
        <v>42222</v>
      </c>
      <c r="L57" s="84">
        <f t="shared" si="16"/>
        <v>-4.9760313280669766E-2</v>
      </c>
    </row>
    <row r="58" spans="2:12" ht="15" hidden="1" customHeight="1" outlineLevel="1">
      <c r="B58" s="82" t="s">
        <v>42</v>
      </c>
      <c r="C58" s="83">
        <v>3983254</v>
      </c>
      <c r="D58" s="84">
        <f t="shared" si="10"/>
        <v>3.0876709520935686E-2</v>
      </c>
      <c r="E58" s="85">
        <v>1510529</v>
      </c>
      <c r="F58" s="86">
        <f t="shared" si="10"/>
        <v>6.5267447166076353E-2</v>
      </c>
      <c r="G58" s="83">
        <v>1236005</v>
      </c>
      <c r="H58" s="84">
        <f t="shared" si="14"/>
        <v>6.4159244415554317E-2</v>
      </c>
      <c r="I58" s="85">
        <v>662647</v>
      </c>
      <c r="J58" s="86">
        <f t="shared" si="15"/>
        <v>-2.3091211982721793E-2</v>
      </c>
      <c r="K58" s="83">
        <v>48080</v>
      </c>
      <c r="L58" s="84">
        <f t="shared" si="16"/>
        <v>-2.9294785084088781E-2</v>
      </c>
    </row>
    <row r="59" spans="2:12" ht="15" hidden="1" customHeight="1" outlineLevel="1">
      <c r="B59" s="82" t="s">
        <v>43</v>
      </c>
      <c r="C59" s="83">
        <v>3748406</v>
      </c>
      <c r="D59" s="84">
        <f t="shared" si="10"/>
        <v>5.9235601833850238E-2</v>
      </c>
      <c r="E59" s="85">
        <v>1396701</v>
      </c>
      <c r="F59" s="86">
        <f t="shared" si="10"/>
        <v>8.3445489163613606E-2</v>
      </c>
      <c r="G59" s="83">
        <v>1200551</v>
      </c>
      <c r="H59" s="84">
        <f t="shared" si="14"/>
        <v>0.1040351437023932</v>
      </c>
      <c r="I59" s="85">
        <v>633065</v>
      </c>
      <c r="J59" s="86">
        <f t="shared" si="15"/>
        <v>1.6640356638718545E-2</v>
      </c>
      <c r="K59" s="83">
        <v>48549</v>
      </c>
      <c r="L59" s="84">
        <f t="shared" si="16"/>
        <v>0.20675598419129537</v>
      </c>
    </row>
    <row r="60" spans="2:12" ht="15" hidden="1" customHeight="1" outlineLevel="1">
      <c r="B60" s="82" t="s">
        <v>44</v>
      </c>
      <c r="C60" s="83">
        <v>3799802</v>
      </c>
      <c r="D60" s="84">
        <f t="shared" si="10"/>
        <v>1.5006585866151667E-2</v>
      </c>
      <c r="E60" s="85">
        <v>1450612</v>
      </c>
      <c r="F60" s="86">
        <f t="shared" si="10"/>
        <v>3.2811757979732681E-2</v>
      </c>
      <c r="G60" s="83">
        <v>1208833</v>
      </c>
      <c r="H60" s="84">
        <f t="shared" si="14"/>
        <v>6.4048926605690282E-2</v>
      </c>
      <c r="I60" s="85">
        <v>637593</v>
      </c>
      <c r="J60" s="86">
        <f t="shared" si="15"/>
        <v>-8.9654175494007227E-3</v>
      </c>
      <c r="K60" s="83">
        <v>43024</v>
      </c>
      <c r="L60" s="84">
        <f t="shared" si="16"/>
        <v>0.10741036266762771</v>
      </c>
    </row>
    <row r="61" spans="2:12" collapsed="1">
      <c r="B61" s="38">
        <v>2008</v>
      </c>
      <c r="C61" s="90">
        <v>42062077</v>
      </c>
      <c r="D61" s="91">
        <f t="shared" si="10"/>
        <v>2.9322277811290043E-3</v>
      </c>
      <c r="E61" s="90">
        <v>16147728</v>
      </c>
      <c r="F61" s="91">
        <f t="shared" si="10"/>
        <v>1.411494936624913E-2</v>
      </c>
      <c r="G61" s="90">
        <v>12979588</v>
      </c>
      <c r="H61" s="91">
        <f t="shared" si="14"/>
        <v>3.1050786105855765E-2</v>
      </c>
      <c r="I61" s="90">
        <v>7026863</v>
      </c>
      <c r="J61" s="91">
        <f t="shared" si="15"/>
        <v>-2.3026275085405223E-2</v>
      </c>
      <c r="K61" s="90">
        <v>500445</v>
      </c>
      <c r="L61" s="91">
        <f t="shared" si="16"/>
        <v>1.3586180496904188E-2</v>
      </c>
    </row>
    <row r="62" spans="2:12" ht="15" hidden="1" customHeight="1" outlineLevel="1">
      <c r="B62" s="82" t="s">
        <v>33</v>
      </c>
      <c r="C62" s="83">
        <v>3622746</v>
      </c>
      <c r="D62" s="84">
        <f t="shared" si="10"/>
        <v>1.0631483921937912E-2</v>
      </c>
      <c r="E62" s="85">
        <v>1360021</v>
      </c>
      <c r="F62" s="86">
        <f t="shared" si="10"/>
        <v>3.7176087664429813E-2</v>
      </c>
      <c r="G62" s="83">
        <v>1128835</v>
      </c>
      <c r="H62" s="84">
        <f t="shared" si="14"/>
        <v>8.9468862422630302E-3</v>
      </c>
      <c r="I62" s="85">
        <v>629156</v>
      </c>
      <c r="J62" s="86">
        <f t="shared" si="15"/>
        <v>3.0739212277991479E-2</v>
      </c>
      <c r="K62" s="83">
        <v>41680</v>
      </c>
      <c r="L62" s="84">
        <f t="shared" si="16"/>
        <v>-8.9280251715247116E-2</v>
      </c>
    </row>
    <row r="63" spans="2:12" ht="15" hidden="1" customHeight="1" outlineLevel="1">
      <c r="B63" s="82" t="s">
        <v>34</v>
      </c>
      <c r="C63" s="83">
        <v>3649299</v>
      </c>
      <c r="D63" s="84">
        <f t="shared" si="10"/>
        <v>1.7668444628620383E-2</v>
      </c>
      <c r="E63" s="85">
        <v>1383657</v>
      </c>
      <c r="F63" s="86">
        <f t="shared" si="10"/>
        <v>4.4559545594549999E-2</v>
      </c>
      <c r="G63" s="83">
        <v>1129190</v>
      </c>
      <c r="H63" s="84">
        <f t="shared" si="14"/>
        <v>3.1531790772221457E-2</v>
      </c>
      <c r="I63" s="85">
        <v>608113</v>
      </c>
      <c r="J63" s="86">
        <f t="shared" si="15"/>
        <v>8.5244281253058496E-3</v>
      </c>
      <c r="K63" s="83">
        <v>43269</v>
      </c>
      <c r="L63" s="84">
        <f t="shared" si="16"/>
        <v>-5.5096960167714926E-2</v>
      </c>
    </row>
    <row r="64" spans="2:12" ht="15" hidden="1" customHeight="1" outlineLevel="1">
      <c r="B64" s="82" t="s">
        <v>35</v>
      </c>
      <c r="C64" s="83">
        <v>3445775</v>
      </c>
      <c r="D64" s="84">
        <f t="shared" si="10"/>
        <v>-6.5837034579028564E-2</v>
      </c>
      <c r="E64" s="85">
        <v>1374688</v>
      </c>
      <c r="F64" s="86">
        <f t="shared" si="10"/>
        <v>-2.2951285732561888E-2</v>
      </c>
      <c r="G64" s="83">
        <v>1037408</v>
      </c>
      <c r="H64" s="84">
        <f t="shared" si="14"/>
        <v>-0.10735339291722135</v>
      </c>
      <c r="I64" s="85">
        <v>519033</v>
      </c>
      <c r="J64" s="86">
        <f t="shared" si="15"/>
        <v>-7.8429701440860811E-2</v>
      </c>
      <c r="K64" s="83">
        <v>43633</v>
      </c>
      <c r="L64" s="84">
        <f t="shared" si="16"/>
        <v>7.5684737322190276E-2</v>
      </c>
    </row>
    <row r="65" spans="2:14" ht="15" hidden="1" customHeight="1" outlineLevel="1">
      <c r="B65" s="82" t="s">
        <v>36</v>
      </c>
      <c r="C65" s="83">
        <v>3219573</v>
      </c>
      <c r="D65" s="84">
        <f t="shared" si="10"/>
        <v>-7.6750556819058402E-2</v>
      </c>
      <c r="E65" s="85">
        <v>1243435</v>
      </c>
      <c r="F65" s="86">
        <f t="shared" si="10"/>
        <v>-5.5843672644990794E-2</v>
      </c>
      <c r="G65" s="83">
        <v>947570</v>
      </c>
      <c r="H65" s="84">
        <f t="shared" si="14"/>
        <v>-9.0699720848643195E-2</v>
      </c>
      <c r="I65" s="85">
        <v>560760</v>
      </c>
      <c r="J65" s="86">
        <f t="shared" si="15"/>
        <v>-9.3703635464445378E-2</v>
      </c>
      <c r="K65" s="83">
        <v>36895</v>
      </c>
      <c r="L65" s="84">
        <f t="shared" si="16"/>
        <v>-3.1576460706598808E-2</v>
      </c>
    </row>
    <row r="66" spans="2:14" ht="15" hidden="1" customHeight="1" outlineLevel="1">
      <c r="B66" s="82" t="s">
        <v>37</v>
      </c>
      <c r="C66" s="83">
        <v>4230364</v>
      </c>
      <c r="D66" s="84">
        <f t="shared" si="10"/>
        <v>-6.9784562610975764E-2</v>
      </c>
      <c r="E66" s="85">
        <v>1637049</v>
      </c>
      <c r="F66" s="86">
        <f t="shared" si="10"/>
        <v>-5.6503218570596148E-2</v>
      </c>
      <c r="G66" s="83">
        <v>1217829</v>
      </c>
      <c r="H66" s="84">
        <f t="shared" si="14"/>
        <v>-9.9613178545604586E-2</v>
      </c>
      <c r="I66" s="85">
        <v>773901</v>
      </c>
      <c r="J66" s="86">
        <f t="shared" si="15"/>
        <v>-1.3515546128509248E-2</v>
      </c>
      <c r="K66" s="83">
        <v>27092</v>
      </c>
      <c r="L66" s="84">
        <f t="shared" si="16"/>
        <v>-0.1774350255040078</v>
      </c>
    </row>
    <row r="67" spans="2:14" ht="15" hidden="1" customHeight="1" outlineLevel="1">
      <c r="B67" s="82" t="s">
        <v>38</v>
      </c>
      <c r="C67" s="83">
        <v>3682740</v>
      </c>
      <c r="D67" s="84">
        <f t="shared" si="10"/>
        <v>-8.5730656550322304E-2</v>
      </c>
      <c r="E67" s="85">
        <v>1412283</v>
      </c>
      <c r="F67" s="86">
        <f t="shared" si="10"/>
        <v>-7.5245645947676687E-2</v>
      </c>
      <c r="G67" s="83">
        <v>1107163</v>
      </c>
      <c r="H67" s="84">
        <f t="shared" si="14"/>
        <v>-8.1355676253345832E-2</v>
      </c>
      <c r="I67" s="85">
        <v>656490</v>
      </c>
      <c r="J67" s="86">
        <f t="shared" si="15"/>
        <v>-7.6680951490201932E-2</v>
      </c>
      <c r="K67" s="83">
        <v>41948</v>
      </c>
      <c r="L67" s="84">
        <f t="shared" si="16"/>
        <v>0.15267091668498578</v>
      </c>
    </row>
    <row r="68" spans="2:14" ht="15" hidden="1" customHeight="1" outlineLevel="1" thickBot="1">
      <c r="B68" s="82" t="s">
        <v>39</v>
      </c>
      <c r="C68" s="83">
        <v>2931433</v>
      </c>
      <c r="D68" s="84">
        <f t="shared" si="10"/>
        <v>-7.9909843855735074E-2</v>
      </c>
      <c r="E68" s="85">
        <v>1098012</v>
      </c>
      <c r="F68" s="86">
        <f t="shared" si="10"/>
        <v>-8.5760246991909317E-2</v>
      </c>
      <c r="G68" s="83">
        <v>870873</v>
      </c>
      <c r="H68" s="84">
        <f t="shared" si="14"/>
        <v>-9.5817833155619869E-2</v>
      </c>
      <c r="I68" s="85">
        <v>518778</v>
      </c>
      <c r="J68" s="86">
        <f t="shared" si="15"/>
        <v>-5.9211612011700554E-2</v>
      </c>
      <c r="K68" s="83">
        <v>42274</v>
      </c>
      <c r="L68" s="84">
        <f t="shared" si="16"/>
        <v>0.20168282213820743</v>
      </c>
    </row>
    <row r="69" spans="2:14" ht="16.5" hidden="1" customHeight="1" outlineLevel="1" thickBot="1">
      <c r="B69" s="82" t="s">
        <v>40</v>
      </c>
      <c r="C69" s="83">
        <v>2709540</v>
      </c>
      <c r="D69" s="84">
        <f t="shared" si="10"/>
        <v>-9.3656559277397911E-2</v>
      </c>
      <c r="E69" s="85">
        <v>1005170</v>
      </c>
      <c r="F69" s="86">
        <f t="shared" si="10"/>
        <v>-0.11041549402972928</v>
      </c>
      <c r="G69" s="83">
        <v>843524</v>
      </c>
      <c r="H69" s="84">
        <f t="shared" si="14"/>
        <v>-5.591699916618631E-2</v>
      </c>
      <c r="I69" s="85">
        <v>428837</v>
      </c>
      <c r="J69" s="86">
        <f t="shared" si="15"/>
        <v>-0.16024305419568097</v>
      </c>
      <c r="K69" s="83">
        <v>43900</v>
      </c>
      <c r="L69" s="84">
        <f t="shared" si="16"/>
        <v>0.27010762643212582</v>
      </c>
      <c r="N69" s="41" t="s">
        <v>45</v>
      </c>
    </row>
    <row r="70" spans="2:14" ht="15" hidden="1" customHeight="1" outlineLevel="1">
      <c r="B70" s="82" t="s">
        <v>41</v>
      </c>
      <c r="C70" s="83">
        <v>3301277</v>
      </c>
      <c r="D70" s="84">
        <f t="shared" si="10"/>
        <v>-7.8833618272889594E-2</v>
      </c>
      <c r="E70" s="85">
        <v>1297024</v>
      </c>
      <c r="F70" s="86">
        <f t="shared" si="10"/>
        <v>-7.7182934247832624E-2</v>
      </c>
      <c r="G70" s="83">
        <v>921332</v>
      </c>
      <c r="H70" s="84">
        <f t="shared" si="14"/>
        <v>-0.1249494249161831</v>
      </c>
      <c r="I70" s="85">
        <v>553037</v>
      </c>
      <c r="J70" s="86">
        <f t="shared" si="15"/>
        <v>-6.5807988243143933E-2</v>
      </c>
      <c r="K70" s="83">
        <v>44433</v>
      </c>
      <c r="L70" s="84">
        <f t="shared" si="16"/>
        <v>0.19408239499072866</v>
      </c>
    </row>
    <row r="71" spans="2:14" ht="15" hidden="1" customHeight="1" outlineLevel="1">
      <c r="B71" s="82" t="s">
        <v>42</v>
      </c>
      <c r="C71" s="83">
        <v>3863948</v>
      </c>
      <c r="D71" s="84">
        <f t="shared" si="10"/>
        <v>-1.5442163722078073E-3</v>
      </c>
      <c r="E71" s="85">
        <v>1417981</v>
      </c>
      <c r="F71" s="86">
        <f t="shared" si="10"/>
        <v>-1.4362830554327521E-2</v>
      </c>
      <c r="G71" s="83">
        <v>1161485</v>
      </c>
      <c r="H71" s="84">
        <f t="shared" si="14"/>
        <v>-1.0291735509725508E-2</v>
      </c>
      <c r="I71" s="85">
        <v>678310</v>
      </c>
      <c r="J71" s="86">
        <f t="shared" si="15"/>
        <v>-1.4293478418823891E-2</v>
      </c>
      <c r="K71" s="83">
        <v>49531</v>
      </c>
      <c r="L71" s="84">
        <f t="shared" si="16"/>
        <v>0.12983872807317676</v>
      </c>
    </row>
    <row r="72" spans="2:14" ht="15" hidden="1" customHeight="1" outlineLevel="1">
      <c r="B72" s="82" t="s">
        <v>43</v>
      </c>
      <c r="C72" s="83">
        <v>3538784</v>
      </c>
      <c r="D72" s="84">
        <f t="shared" si="10"/>
        <v>-1.0038137818151993E-2</v>
      </c>
      <c r="E72" s="85">
        <v>1289129</v>
      </c>
      <c r="F72" s="86">
        <f t="shared" si="10"/>
        <v>-2.6236118266103281E-2</v>
      </c>
      <c r="G72" s="83">
        <v>1087421</v>
      </c>
      <c r="H72" s="84">
        <f t="shared" si="14"/>
        <v>-1.5865597819949562E-3</v>
      </c>
      <c r="I72" s="85">
        <v>622703</v>
      </c>
      <c r="J72" s="86">
        <f t="shared" si="15"/>
        <v>-1.4874111104958843E-2</v>
      </c>
      <c r="K72" s="83">
        <v>40231</v>
      </c>
      <c r="L72" s="84">
        <f t="shared" si="16"/>
        <v>-6.8575926654782071E-2</v>
      </c>
    </row>
    <row r="73" spans="2:14" ht="15" hidden="1" customHeight="1" outlineLevel="1">
      <c r="B73" s="82" t="s">
        <v>44</v>
      </c>
      <c r="C73" s="83">
        <v>3743623</v>
      </c>
      <c r="D73" s="84">
        <f t="shared" si="10"/>
        <v>-4.9914908105271882E-3</v>
      </c>
      <c r="E73" s="85">
        <v>1404527</v>
      </c>
      <c r="F73" s="86">
        <f t="shared" si="10"/>
        <v>-4.0809051255802364E-2</v>
      </c>
      <c r="G73" s="83">
        <v>1136069</v>
      </c>
      <c r="H73" s="84">
        <f t="shared" si="14"/>
        <v>-1.7869199534207847E-2</v>
      </c>
      <c r="I73" s="85">
        <v>643361</v>
      </c>
      <c r="J73" s="86">
        <f t="shared" si="15"/>
        <v>2.5186637027830194E-2</v>
      </c>
      <c r="K73" s="83">
        <v>38851</v>
      </c>
      <c r="L73" s="84">
        <f t="shared" si="16"/>
        <v>0.14889401466761298</v>
      </c>
    </row>
    <row r="74" spans="2:14" collapsed="1">
      <c r="B74" s="38">
        <v>2007</v>
      </c>
      <c r="C74" s="90">
        <v>41939102</v>
      </c>
      <c r="D74" s="91">
        <f t="shared" si="10"/>
        <v>-4.4418472100876349E-2</v>
      </c>
      <c r="E74" s="90">
        <v>15922976</v>
      </c>
      <c r="F74" s="91">
        <f t="shared" si="10"/>
        <v>-3.9939435841925164E-2</v>
      </c>
      <c r="G74" s="90">
        <v>12588699</v>
      </c>
      <c r="H74" s="91">
        <f t="shared" si="14"/>
        <v>-5.3802771825121942E-2</v>
      </c>
      <c r="I74" s="90">
        <v>7192479</v>
      </c>
      <c r="J74" s="91">
        <f t="shared" si="15"/>
        <v>-4.0071285175133919E-2</v>
      </c>
      <c r="K74" s="90">
        <v>493737</v>
      </c>
      <c r="L74" s="91">
        <f t="shared" si="16"/>
        <v>5.6463157083892268E-2</v>
      </c>
    </row>
    <row r="75" spans="2:14" ht="15" hidden="1" customHeight="1" outlineLevel="1">
      <c r="B75" s="82" t="s">
        <v>33</v>
      </c>
      <c r="C75" s="83">
        <v>3584636</v>
      </c>
      <c r="D75" s="83"/>
      <c r="E75" s="85">
        <v>1311273</v>
      </c>
      <c r="F75" s="86"/>
      <c r="G75" s="83">
        <v>1118825</v>
      </c>
      <c r="H75" s="83"/>
      <c r="I75" s="85">
        <v>610393</v>
      </c>
      <c r="J75" s="86"/>
      <c r="K75" s="83">
        <v>45766</v>
      </c>
      <c r="L75" s="83"/>
    </row>
    <row r="76" spans="2:14" ht="15" hidden="1" customHeight="1" outlineLevel="1">
      <c r="B76" s="82" t="s">
        <v>34</v>
      </c>
      <c r="C76" s="83">
        <v>3585941</v>
      </c>
      <c r="D76" s="83"/>
      <c r="E76" s="85">
        <v>1324632</v>
      </c>
      <c r="F76" s="86"/>
      <c r="G76" s="83">
        <v>1094673</v>
      </c>
      <c r="H76" s="83"/>
      <c r="I76" s="85">
        <v>602973</v>
      </c>
      <c r="J76" s="86"/>
      <c r="K76" s="83">
        <v>45792</v>
      </c>
      <c r="L76" s="83"/>
    </row>
    <row r="77" spans="2:14" ht="15" hidden="1" customHeight="1" outlineLevel="1">
      <c r="B77" s="82" t="s">
        <v>35</v>
      </c>
      <c r="C77" s="83">
        <v>3688623</v>
      </c>
      <c r="D77" s="83"/>
      <c r="E77" s="85">
        <v>1406980</v>
      </c>
      <c r="F77" s="86"/>
      <c r="G77" s="83">
        <v>1162171</v>
      </c>
      <c r="H77" s="83"/>
      <c r="I77" s="85">
        <v>563205</v>
      </c>
      <c r="J77" s="86"/>
      <c r="K77" s="83">
        <v>40563</v>
      </c>
      <c r="L77" s="83"/>
    </row>
    <row r="78" spans="2:14" ht="15" hidden="1" customHeight="1" outlineLevel="1">
      <c r="B78" s="82" t="s">
        <v>36</v>
      </c>
      <c r="C78" s="83">
        <v>3487219</v>
      </c>
      <c r="D78" s="83"/>
      <c r="E78" s="85">
        <v>1316980</v>
      </c>
      <c r="F78" s="86"/>
      <c r="G78" s="83">
        <v>1042087</v>
      </c>
      <c r="H78" s="83"/>
      <c r="I78" s="85">
        <v>618738</v>
      </c>
      <c r="J78" s="86"/>
      <c r="K78" s="83">
        <v>38098</v>
      </c>
      <c r="L78" s="83"/>
    </row>
    <row r="79" spans="2:14" ht="15" hidden="1" customHeight="1" outlineLevel="1">
      <c r="B79" s="82" t="s">
        <v>37</v>
      </c>
      <c r="C79" s="83">
        <v>4547725</v>
      </c>
      <c r="D79" s="83"/>
      <c r="E79" s="85">
        <v>1735087</v>
      </c>
      <c r="F79" s="86"/>
      <c r="G79" s="83">
        <v>1352562</v>
      </c>
      <c r="H79" s="83"/>
      <c r="I79" s="85">
        <v>784504</v>
      </c>
      <c r="J79" s="86"/>
      <c r="K79" s="83">
        <v>32936</v>
      </c>
      <c r="L79" s="83"/>
    </row>
    <row r="80" spans="2:14" ht="15" hidden="1" customHeight="1" outlineLevel="1">
      <c r="B80" s="82" t="s">
        <v>38</v>
      </c>
      <c r="C80" s="83">
        <v>4028069</v>
      </c>
      <c r="D80" s="83"/>
      <c r="E80" s="85">
        <v>1527198</v>
      </c>
      <c r="F80" s="86"/>
      <c r="G80" s="83">
        <v>1205214</v>
      </c>
      <c r="H80" s="83"/>
      <c r="I80" s="85">
        <v>711011</v>
      </c>
      <c r="J80" s="86"/>
      <c r="K80" s="83">
        <v>36392</v>
      </c>
      <c r="L80" s="83"/>
    </row>
    <row r="81" spans="2:12" ht="15" hidden="1" customHeight="1" outlineLevel="1">
      <c r="B81" s="82" t="s">
        <v>39</v>
      </c>
      <c r="C81" s="83">
        <v>3186028</v>
      </c>
      <c r="D81" s="83"/>
      <c r="E81" s="85">
        <v>1201011</v>
      </c>
      <c r="F81" s="86"/>
      <c r="G81" s="83">
        <v>963161</v>
      </c>
      <c r="H81" s="83"/>
      <c r="I81" s="85">
        <v>551429</v>
      </c>
      <c r="J81" s="86"/>
      <c r="K81" s="83">
        <v>35179</v>
      </c>
      <c r="L81" s="83"/>
    </row>
    <row r="82" spans="2:12" ht="15" hidden="1" customHeight="1" outlineLevel="1">
      <c r="B82" s="82" t="s">
        <v>40</v>
      </c>
      <c r="C82" s="83">
        <v>2989529</v>
      </c>
      <c r="D82" s="83"/>
      <c r="E82" s="85">
        <v>1129932</v>
      </c>
      <c r="F82" s="86"/>
      <c r="G82" s="83">
        <v>893485</v>
      </c>
      <c r="H82" s="83"/>
      <c r="I82" s="85">
        <v>510668</v>
      </c>
      <c r="J82" s="86"/>
      <c r="K82" s="83">
        <v>34564</v>
      </c>
      <c r="L82" s="83"/>
    </row>
    <row r="83" spans="2:12" ht="15" hidden="1" customHeight="1" outlineLevel="1">
      <c r="B83" s="82" t="s">
        <v>41</v>
      </c>
      <c r="C83" s="83">
        <v>3583801</v>
      </c>
      <c r="D83" s="83"/>
      <c r="E83" s="85">
        <v>1405505</v>
      </c>
      <c r="F83" s="86"/>
      <c r="G83" s="83">
        <v>1052890</v>
      </c>
      <c r="H83" s="83"/>
      <c r="I83" s="85">
        <v>591995</v>
      </c>
      <c r="J83" s="86"/>
      <c r="K83" s="83">
        <v>37211</v>
      </c>
      <c r="L83" s="83"/>
    </row>
    <row r="84" spans="2:12" ht="15" hidden="1" customHeight="1" outlineLevel="1">
      <c r="B84" s="82" t="s">
        <v>42</v>
      </c>
      <c r="C84" s="83">
        <v>3869924</v>
      </c>
      <c r="D84" s="83"/>
      <c r="E84" s="85">
        <v>1438644</v>
      </c>
      <c r="F84" s="86"/>
      <c r="G84" s="83">
        <v>1173563</v>
      </c>
      <c r="H84" s="83"/>
      <c r="I84" s="85">
        <v>688146</v>
      </c>
      <c r="J84" s="86"/>
      <c r="K84" s="83">
        <v>43839</v>
      </c>
      <c r="L84" s="83"/>
    </row>
    <row r="85" spans="2:12" ht="15" hidden="1" customHeight="1" outlineLevel="1">
      <c r="B85" s="82" t="s">
        <v>43</v>
      </c>
      <c r="C85" s="83">
        <v>3574667</v>
      </c>
      <c r="D85" s="83"/>
      <c r="E85" s="85">
        <v>1323862</v>
      </c>
      <c r="F85" s="86"/>
      <c r="G85" s="83">
        <v>1089149</v>
      </c>
      <c r="H85" s="83"/>
      <c r="I85" s="85">
        <v>632105</v>
      </c>
      <c r="J85" s="86"/>
      <c r="K85" s="83">
        <v>43193</v>
      </c>
      <c r="L85" s="83"/>
    </row>
    <row r="86" spans="2:12" ht="15" hidden="1" customHeight="1" outlineLevel="1">
      <c r="B86" s="82" t="s">
        <v>44</v>
      </c>
      <c r="C86" s="83">
        <v>3762403</v>
      </c>
      <c r="D86" s="83"/>
      <c r="E86" s="85">
        <v>1464283</v>
      </c>
      <c r="F86" s="86"/>
      <c r="G86" s="83">
        <v>1156739</v>
      </c>
      <c r="H86" s="83"/>
      <c r="I86" s="85">
        <v>627555</v>
      </c>
      <c r="J86" s="86"/>
      <c r="K86" s="83">
        <v>33816</v>
      </c>
      <c r="L86" s="83"/>
    </row>
    <row r="87" spans="2:12" collapsed="1">
      <c r="B87" s="38">
        <v>2006</v>
      </c>
      <c r="C87" s="90">
        <v>43888565</v>
      </c>
      <c r="D87" s="90"/>
      <c r="E87" s="90">
        <v>16585387</v>
      </c>
      <c r="F87" s="91"/>
      <c r="G87" s="90">
        <v>13304519</v>
      </c>
      <c r="H87" s="90"/>
      <c r="I87" s="90">
        <v>7492722</v>
      </c>
      <c r="J87" s="91"/>
      <c r="K87" s="90">
        <v>467349</v>
      </c>
      <c r="L87" s="90"/>
    </row>
    <row r="88" spans="2:12" ht="15" customHeight="1">
      <c r="B88" s="42" t="s">
        <v>46</v>
      </c>
      <c r="C88" s="42"/>
      <c r="D88" s="42"/>
      <c r="E88" s="42"/>
      <c r="F88" s="42"/>
      <c r="G88" s="42"/>
      <c r="H88" s="42"/>
      <c r="I88" s="43"/>
      <c r="J88" s="43"/>
      <c r="K88" s="43"/>
      <c r="L88" s="43"/>
    </row>
  </sheetData>
  <mergeCells count="7">
    <mergeCell ref="B88:H88"/>
    <mergeCell ref="B5:L5"/>
    <mergeCell ref="C6:D6"/>
    <mergeCell ref="E6:F6"/>
    <mergeCell ref="G6:H6"/>
    <mergeCell ref="I6:J6"/>
    <mergeCell ref="K6:L6"/>
  </mergeCells>
  <hyperlinks>
    <hyperlink ref="N6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25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5" t="s">
        <v>82</v>
      </c>
      <c r="C5" s="45"/>
      <c r="D5" s="45"/>
      <c r="E5" s="45"/>
      <c r="F5" s="45"/>
      <c r="G5" s="45"/>
    </row>
    <row r="6" spans="2:7" ht="48" customHeight="1">
      <c r="B6" s="46" t="s">
        <v>48</v>
      </c>
      <c r="C6" s="47" t="str">
        <f>actualizaciones!A3</f>
        <v>enero 2011</v>
      </c>
      <c r="D6" s="48" t="s">
        <v>49</v>
      </c>
      <c r="E6" s="47" t="str">
        <f>actualizaciones!A2</f>
        <v>enero 2012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83</v>
      </c>
      <c r="C8" s="53">
        <v>3415932</v>
      </c>
      <c r="D8" s="54">
        <f>C8/C8</f>
        <v>1</v>
      </c>
      <c r="E8" s="53">
        <v>3606245</v>
      </c>
      <c r="F8" s="54">
        <f>E8/E8</f>
        <v>1</v>
      </c>
      <c r="G8" s="54">
        <f>(E8-C8)/C8</f>
        <v>5.5713345581820714E-2</v>
      </c>
    </row>
    <row r="9" spans="2:7" ht="15" customHeight="1">
      <c r="B9" s="52" t="s">
        <v>84</v>
      </c>
      <c r="C9" s="53">
        <v>1960133</v>
      </c>
      <c r="D9" s="54">
        <f>C9/C8</f>
        <v>0.57382084889277651</v>
      </c>
      <c r="E9" s="53">
        <v>2172280</v>
      </c>
      <c r="F9" s="54">
        <f>E9/E8</f>
        <v>0.60236617312467677</v>
      </c>
      <c r="G9" s="54">
        <f>(E9-C9)/C9</f>
        <v>0.10823092106505018</v>
      </c>
    </row>
    <row r="10" spans="2:7" ht="15" customHeight="1">
      <c r="B10" s="55" t="s">
        <v>85</v>
      </c>
      <c r="C10" s="53">
        <v>1455799</v>
      </c>
      <c r="D10" s="54">
        <f>C10/C8</f>
        <v>0.42617915110722343</v>
      </c>
      <c r="E10" s="53">
        <v>1433965</v>
      </c>
      <c r="F10" s="54">
        <f>E10/E8</f>
        <v>0.39763382687532323</v>
      </c>
      <c r="G10" s="54">
        <f>(E10-C10)/C10</f>
        <v>-1.499794957957795E-2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83</v>
      </c>
      <c r="C12" s="59">
        <v>1266965</v>
      </c>
      <c r="D12" s="60">
        <f>C12/C12</f>
        <v>1</v>
      </c>
      <c r="E12" s="59">
        <v>1383431</v>
      </c>
      <c r="F12" s="60">
        <f>E12/E12</f>
        <v>1</v>
      </c>
      <c r="G12" s="61">
        <f>(E12-C12)/C12</f>
        <v>9.1925191303627168E-2</v>
      </c>
    </row>
    <row r="13" spans="2:7" ht="15" customHeight="1">
      <c r="B13" s="58" t="s">
        <v>84</v>
      </c>
      <c r="C13" s="59">
        <v>800296</v>
      </c>
      <c r="D13" s="60">
        <f>C13/C12</f>
        <v>0.6316638581176276</v>
      </c>
      <c r="E13" s="59">
        <v>910702</v>
      </c>
      <c r="F13" s="60">
        <f>E13/E12</f>
        <v>0.65829231815681444</v>
      </c>
      <c r="G13" s="61">
        <f>(E13-C13)/C13</f>
        <v>0.13795645611123883</v>
      </c>
    </row>
    <row r="14" spans="2:7" ht="15" customHeight="1">
      <c r="B14" s="58" t="s">
        <v>85</v>
      </c>
      <c r="C14" s="59">
        <v>466669</v>
      </c>
      <c r="D14" s="60">
        <f>C14/C12</f>
        <v>0.36833614188237246</v>
      </c>
      <c r="E14" s="59">
        <v>472729</v>
      </c>
      <c r="F14" s="60">
        <f>E14/E13</f>
        <v>0.51908198290988705</v>
      </c>
      <c r="G14" s="61">
        <f>(E14-C14)/C14</f>
        <v>1.2985649357467498E-2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83</v>
      </c>
      <c r="C16" s="59">
        <v>1116370</v>
      </c>
      <c r="D16" s="60">
        <f>C16/C16</f>
        <v>1</v>
      </c>
      <c r="E16" s="59">
        <v>1085621</v>
      </c>
      <c r="F16" s="60">
        <f>E16/E16</f>
        <v>1</v>
      </c>
      <c r="G16" s="61">
        <f>(E16-C16)/C16</f>
        <v>-2.7543735499879072E-2</v>
      </c>
    </row>
    <row r="17" spans="2:12" ht="15" customHeight="1">
      <c r="B17" s="58" t="s">
        <v>84</v>
      </c>
      <c r="C17" s="59">
        <v>520940</v>
      </c>
      <c r="D17" s="60">
        <f>C17/C16</f>
        <v>0.46663740516137125</v>
      </c>
      <c r="E17" s="59">
        <v>515031</v>
      </c>
      <c r="F17" s="60">
        <f>E17/E16</f>
        <v>0.47441141982330848</v>
      </c>
      <c r="G17" s="61">
        <f>(E17-C17)/C17</f>
        <v>-1.1342956962414098E-2</v>
      </c>
    </row>
    <row r="18" spans="2:12" ht="15" customHeight="1">
      <c r="B18" s="58" t="s">
        <v>85</v>
      </c>
      <c r="C18" s="59">
        <v>595430</v>
      </c>
      <c r="D18" s="60">
        <f>C18/C16</f>
        <v>0.5333625948386288</v>
      </c>
      <c r="E18" s="59">
        <v>570590</v>
      </c>
      <c r="F18" s="60">
        <f>E18/E16</f>
        <v>0.52558858017669152</v>
      </c>
      <c r="G18" s="61">
        <f>(E18-C18)/C18</f>
        <v>-4.1717750197336381E-2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83</v>
      </c>
      <c r="C20" s="59">
        <v>520157</v>
      </c>
      <c r="D20" s="60">
        <f>C20/C20</f>
        <v>1</v>
      </c>
      <c r="E20" s="59">
        <v>551141</v>
      </c>
      <c r="F20" s="60">
        <f>E20/E20</f>
        <v>1</v>
      </c>
      <c r="G20" s="61">
        <f>(E20-C20)/C20</f>
        <v>5.9566630844148975E-2</v>
      </c>
    </row>
    <row r="21" spans="2:12" ht="15" customHeight="1">
      <c r="B21" s="58" t="s">
        <v>84</v>
      </c>
      <c r="C21" s="59">
        <v>359340</v>
      </c>
      <c r="D21" s="60">
        <f>C21/C20</f>
        <v>0.69082988405423751</v>
      </c>
      <c r="E21" s="59">
        <v>395566</v>
      </c>
      <c r="F21" s="60">
        <f>E21/E20</f>
        <v>0.71772196225648244</v>
      </c>
      <c r="G21" s="61">
        <f>(E21-C21)/C21</f>
        <v>0.10081260087938999</v>
      </c>
    </row>
    <row r="22" spans="2:12" ht="15" customHeight="1">
      <c r="B22" s="62" t="s">
        <v>85</v>
      </c>
      <c r="C22" s="59">
        <v>160817</v>
      </c>
      <c r="D22" s="60">
        <f>C22/C20</f>
        <v>0.30917011594576255</v>
      </c>
      <c r="E22" s="59">
        <v>155575</v>
      </c>
      <c r="F22" s="60">
        <f>E22/E20</f>
        <v>0.28227803774351756</v>
      </c>
      <c r="G22" s="61">
        <f>(E22-C22)/C22</f>
        <v>-3.2596056387073503E-2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83</v>
      </c>
      <c r="C24" s="59">
        <v>28765</v>
      </c>
      <c r="D24" s="60">
        <f>C24/C24</f>
        <v>1</v>
      </c>
      <c r="E24" s="59">
        <v>32842</v>
      </c>
      <c r="F24" s="60">
        <f>E24/E24</f>
        <v>1</v>
      </c>
      <c r="G24" s="61">
        <f>(E24-C24)/C24</f>
        <v>0.14173474708847558</v>
      </c>
    </row>
    <row r="25" spans="2:12" ht="15" customHeight="1">
      <c r="B25" s="58" t="s">
        <v>84</v>
      </c>
      <c r="C25" s="59">
        <v>28765</v>
      </c>
      <c r="D25" s="60">
        <f>C25/C24</f>
        <v>1</v>
      </c>
      <c r="E25" s="59">
        <v>32842</v>
      </c>
      <c r="F25" s="60">
        <f>E25/E24</f>
        <v>1</v>
      </c>
      <c r="G25" s="61">
        <f>(E25-C25)/C25</f>
        <v>0.14173474708847558</v>
      </c>
    </row>
    <row r="26" spans="2:12" ht="15" customHeight="1">
      <c r="B26" s="62" t="s">
        <v>85</v>
      </c>
      <c r="C26" s="92" t="s">
        <v>86</v>
      </c>
      <c r="D26" s="93" t="str">
        <f>IFERROR(C26/C24,"-")</f>
        <v>-</v>
      </c>
      <c r="E26" s="92" t="s">
        <v>86</v>
      </c>
      <c r="F26" s="93" t="str">
        <f>IFERROR(E26/E24,"-")</f>
        <v>-</v>
      </c>
      <c r="G26" s="94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87</v>
      </c>
      <c r="C5" s="45"/>
      <c r="D5" s="45"/>
      <c r="E5" s="45"/>
      <c r="F5" s="45"/>
      <c r="G5" s="45"/>
      <c r="H5" s="66"/>
      <c r="I5" s="45" t="s">
        <v>88</v>
      </c>
      <c r="J5" s="45"/>
      <c r="K5" s="45"/>
      <c r="L5" s="45"/>
      <c r="M5" s="45"/>
      <c r="N5" s="45"/>
    </row>
    <row r="6" spans="2:14" ht="47.25" customHeight="1">
      <c r="B6" s="67" t="s">
        <v>63</v>
      </c>
      <c r="C6" s="47" t="str">
        <f>actualizaciones!$A$3</f>
        <v>enero 2011</v>
      </c>
      <c r="D6" s="68" t="s">
        <v>49</v>
      </c>
      <c r="E6" s="47" t="str">
        <f>actualizaciones!$A$2</f>
        <v>enero 2012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enero 2011</v>
      </c>
      <c r="K6" s="68" t="s">
        <v>49</v>
      </c>
      <c r="L6" s="47" t="str">
        <f>actualizaciones!$A$2</f>
        <v>enero 2012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89</v>
      </c>
      <c r="C8" s="71">
        <v>1266965</v>
      </c>
      <c r="D8" s="54">
        <f>C8/$C$8</f>
        <v>1</v>
      </c>
      <c r="E8" s="71">
        <v>1383431</v>
      </c>
      <c r="F8" s="54">
        <f>E8/$E$8</f>
        <v>1</v>
      </c>
      <c r="G8" s="54">
        <f>(E8-C8)/C8</f>
        <v>9.1925191303627168E-2</v>
      </c>
      <c r="H8" s="66"/>
      <c r="I8" s="70" t="s">
        <v>89</v>
      </c>
      <c r="J8" s="71">
        <v>1116370</v>
      </c>
      <c r="K8" s="54">
        <f>J8/$C$8</f>
        <v>0.88113720584230815</v>
      </c>
      <c r="L8" s="71">
        <v>1085621</v>
      </c>
      <c r="M8" s="54">
        <f>L8/$E$8</f>
        <v>0.7847308611705246</v>
      </c>
      <c r="N8" s="54">
        <f>(L8-J8)/J8</f>
        <v>-2.7543735499879072E-2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800296</v>
      </c>
      <c r="D10" s="74">
        <f>C10/$C$8</f>
        <v>0.6316638581176276</v>
      </c>
      <c r="E10" s="73">
        <v>910702</v>
      </c>
      <c r="F10" s="74">
        <f>E10/$E$8</f>
        <v>0.65829231815681444</v>
      </c>
      <c r="G10" s="74">
        <f>(E10-C10)/C10</f>
        <v>0.13795645611123883</v>
      </c>
      <c r="H10" s="66"/>
      <c r="I10" s="72" t="s">
        <v>67</v>
      </c>
      <c r="J10" s="73">
        <v>520940</v>
      </c>
      <c r="K10" s="74">
        <f>J10/$C$8</f>
        <v>0.41117157932539572</v>
      </c>
      <c r="L10" s="73">
        <v>515031</v>
      </c>
      <c r="M10" s="74">
        <f>L10/$E$8</f>
        <v>0.37228528202707617</v>
      </c>
      <c r="N10" s="74">
        <f>(L10-J10)/J10</f>
        <v>-1.1342956962414098E-2</v>
      </c>
    </row>
    <row r="11" spans="2:14" ht="15" customHeight="1">
      <c r="B11" s="75" t="s">
        <v>68</v>
      </c>
      <c r="C11" s="76">
        <v>101828</v>
      </c>
      <c r="D11" s="60">
        <f>C11/$C$8</f>
        <v>8.0371596689727029E-2</v>
      </c>
      <c r="E11" s="76">
        <v>167827</v>
      </c>
      <c r="F11" s="60">
        <f>E11/$E$8</f>
        <v>0.12131215796089577</v>
      </c>
      <c r="G11" s="61">
        <f>(E11-C11)/C11</f>
        <v>0.64814196488195785</v>
      </c>
      <c r="H11" s="66"/>
      <c r="I11" s="75" t="s">
        <v>68</v>
      </c>
      <c r="J11" s="76">
        <v>72410</v>
      </c>
      <c r="K11" s="60">
        <f>J11/$C$8</f>
        <v>5.7152328596291137E-2</v>
      </c>
      <c r="L11" s="76">
        <v>57902</v>
      </c>
      <c r="M11" s="60">
        <f>L11/$E$8</f>
        <v>4.1853912482805428E-2</v>
      </c>
      <c r="N11" s="61">
        <f>(L11-J11)/J11</f>
        <v>-0.20035906642728904</v>
      </c>
    </row>
    <row r="12" spans="2:14" ht="15" customHeight="1">
      <c r="B12" s="75" t="s">
        <v>69</v>
      </c>
      <c r="C12" s="76">
        <v>547417</v>
      </c>
      <c r="D12" s="60">
        <f>C12/$C$8</f>
        <v>0.43206955203971698</v>
      </c>
      <c r="E12" s="76">
        <v>586562</v>
      </c>
      <c r="F12" s="60">
        <f>E12/$E$8</f>
        <v>0.42399078812026042</v>
      </c>
      <c r="G12" s="61">
        <f>(E12-C12)/C12</f>
        <v>7.1508557461679126E-2</v>
      </c>
      <c r="H12" s="66"/>
      <c r="I12" s="75" t="s">
        <v>69</v>
      </c>
      <c r="J12" s="76">
        <v>289988</v>
      </c>
      <c r="K12" s="60">
        <f>J12/$C$8</f>
        <v>0.22888398653475037</v>
      </c>
      <c r="L12" s="76">
        <v>305021</v>
      </c>
      <c r="M12" s="60">
        <f>L12/$E$8</f>
        <v>0.22048154190559557</v>
      </c>
      <c r="N12" s="61">
        <f>(L12-J12)/J12</f>
        <v>5.1840076141081701E-2</v>
      </c>
    </row>
    <row r="13" spans="2:14" ht="15" customHeight="1">
      <c r="B13" s="75" t="s">
        <v>70</v>
      </c>
      <c r="C13" s="76">
        <v>142809</v>
      </c>
      <c r="D13" s="60">
        <f>C13/$C$8</f>
        <v>0.11271739945460214</v>
      </c>
      <c r="E13" s="76">
        <v>141405</v>
      </c>
      <c r="F13" s="60">
        <f>E13/$E$8</f>
        <v>0.10221326542487483</v>
      </c>
      <c r="G13" s="61">
        <f>(E13-C13)/C13</f>
        <v>-9.8313131525324029E-3</v>
      </c>
      <c r="H13" s="66"/>
      <c r="I13" s="75" t="s">
        <v>70</v>
      </c>
      <c r="J13" s="76">
        <v>148863</v>
      </c>
      <c r="K13" s="60">
        <f>J13/$C$8</f>
        <v>0.11749574771205203</v>
      </c>
      <c r="L13" s="76">
        <v>139528</v>
      </c>
      <c r="M13" s="60">
        <f>L13/$E$8</f>
        <v>0.10085649374634514</v>
      </c>
      <c r="N13" s="61">
        <f>(L13-J13)/J13</f>
        <v>-6.2708665014140519E-2</v>
      </c>
    </row>
    <row r="14" spans="2:14" ht="15" customHeight="1">
      <c r="B14" s="75" t="s">
        <v>71</v>
      </c>
      <c r="C14" s="76">
        <v>8242</v>
      </c>
      <c r="D14" s="60">
        <f>C14/$C$8</f>
        <v>6.5053099335814326E-3</v>
      </c>
      <c r="E14" s="76">
        <v>14908</v>
      </c>
      <c r="F14" s="60">
        <f>E14/$E$8</f>
        <v>1.077610665078345E-2</v>
      </c>
      <c r="G14" s="61">
        <f>(E14-C14)/C14</f>
        <v>0.80878427566124722</v>
      </c>
      <c r="H14" s="66"/>
      <c r="I14" s="75" t="s">
        <v>71</v>
      </c>
      <c r="J14" s="76">
        <v>9679</v>
      </c>
      <c r="K14" s="60">
        <f>J14/$C$8</f>
        <v>7.6395164823021946E-3</v>
      </c>
      <c r="L14" s="76">
        <v>12580</v>
      </c>
      <c r="M14" s="60">
        <f>L14/$E$8</f>
        <v>9.0933338923300105E-3</v>
      </c>
      <c r="N14" s="61">
        <f>(L14-J14)/J14</f>
        <v>0.29972104556255813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466669</v>
      </c>
      <c r="D16" s="74">
        <f>C16/$C$8</f>
        <v>0.36833614188237246</v>
      </c>
      <c r="E16" s="73">
        <v>472729</v>
      </c>
      <c r="F16" s="74">
        <f>E16/$E$8</f>
        <v>0.34170768184318551</v>
      </c>
      <c r="G16" s="74">
        <f>(E16-C16)/C16</f>
        <v>1.2985649357467498E-2</v>
      </c>
      <c r="H16" s="66"/>
      <c r="I16" s="72" t="s">
        <v>73</v>
      </c>
      <c r="J16" s="73">
        <v>595430</v>
      </c>
      <c r="K16" s="74">
        <f>J16/$C$8</f>
        <v>0.46996562651691248</v>
      </c>
      <c r="L16" s="73">
        <v>570590</v>
      </c>
      <c r="M16" s="74">
        <f>L16/$E$8</f>
        <v>0.41244557914344843</v>
      </c>
      <c r="N16" s="74">
        <f>(L16-J16)/J16</f>
        <v>-4.1717750197336381E-2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90</v>
      </c>
      <c r="C19" s="45"/>
      <c r="D19" s="45"/>
      <c r="E19" s="45"/>
      <c r="F19" s="45"/>
      <c r="G19" s="45"/>
      <c r="H19" s="66"/>
      <c r="I19" s="45" t="s">
        <v>91</v>
      </c>
      <c r="J19" s="45"/>
      <c r="K19" s="45"/>
      <c r="L19" s="45"/>
      <c r="M19" s="45"/>
      <c r="N19" s="45"/>
      <c r="P19" s="41" t="s">
        <v>45</v>
      </c>
    </row>
    <row r="20" spans="2:16" ht="48" customHeight="1">
      <c r="B20" s="67" t="s">
        <v>63</v>
      </c>
      <c r="C20" s="47" t="str">
        <f>actualizaciones!$A$3</f>
        <v>enero 2011</v>
      </c>
      <c r="D20" s="68" t="s">
        <v>49</v>
      </c>
      <c r="E20" s="47" t="str">
        <f>actualizaciones!$A$2</f>
        <v>enero 2012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enero 2011</v>
      </c>
      <c r="K20" s="68" t="s">
        <v>49</v>
      </c>
      <c r="L20" s="47" t="str">
        <f>actualizaciones!$A$2</f>
        <v>enero 2012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89</v>
      </c>
      <c r="C22" s="71">
        <v>520157</v>
      </c>
      <c r="D22" s="54">
        <f>C22/$C$8</f>
        <v>0.41055356698882761</v>
      </c>
      <c r="E22" s="71">
        <v>551141</v>
      </c>
      <c r="F22" s="54">
        <f>E22/$E$8</f>
        <v>0.39838705363693599</v>
      </c>
      <c r="G22" s="54">
        <f>(E22-C22)/C22</f>
        <v>5.9566630844148975E-2</v>
      </c>
      <c r="H22" s="66"/>
      <c r="I22" s="70" t="s">
        <v>89</v>
      </c>
      <c r="J22" s="71">
        <v>28765</v>
      </c>
      <c r="K22" s="54">
        <f>J22/$C$8</f>
        <v>2.2703863169069392E-2</v>
      </c>
      <c r="L22" s="71">
        <v>32842</v>
      </c>
      <c r="M22" s="54">
        <f>L22/$E$8</f>
        <v>2.373952875134358E-2</v>
      </c>
      <c r="N22" s="54">
        <f>(L22-J22)/J22</f>
        <v>0.14173474708847558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359340</v>
      </c>
      <c r="D24" s="74">
        <f>C24/$C$8</f>
        <v>0.28362267308094541</v>
      </c>
      <c r="E24" s="73">
        <v>395566</v>
      </c>
      <c r="F24" s="74">
        <f>E24/$E$8</f>
        <v>0.28593113787388025</v>
      </c>
      <c r="G24" s="74">
        <f>(E24-C24)/C24</f>
        <v>0.10081260087938999</v>
      </c>
      <c r="H24" s="66"/>
      <c r="I24" s="72" t="s">
        <v>67</v>
      </c>
      <c r="J24" s="73">
        <v>28765</v>
      </c>
      <c r="K24" s="74">
        <f>J24/$C$8</f>
        <v>2.2703863169069392E-2</v>
      </c>
      <c r="L24" s="73">
        <v>32842</v>
      </c>
      <c r="M24" s="74">
        <f>L24/$E$8</f>
        <v>2.373952875134358E-2</v>
      </c>
      <c r="N24" s="74">
        <f>(L24-J24)/J24</f>
        <v>0.14173474708847558</v>
      </c>
    </row>
    <row r="25" spans="2:16" ht="15" customHeight="1">
      <c r="B25" s="75" t="s">
        <v>77</v>
      </c>
      <c r="C25" s="76">
        <v>298106</v>
      </c>
      <c r="D25" s="60">
        <f>C25/$C$8</f>
        <v>0.2352914247828472</v>
      </c>
      <c r="E25" s="76">
        <v>332874</v>
      </c>
      <c r="F25" s="60">
        <f>E25/$E$8</f>
        <v>0.24061481924288236</v>
      </c>
      <c r="G25" s="61">
        <f>(E25-C25)/C25</f>
        <v>0.11662965522330983</v>
      </c>
      <c r="H25" s="66"/>
      <c r="I25" s="75" t="s">
        <v>77</v>
      </c>
      <c r="J25" s="76">
        <v>6691</v>
      </c>
      <c r="K25" s="60">
        <f>J25/$C$8</f>
        <v>5.2811245772377297E-3</v>
      </c>
      <c r="L25" s="76">
        <v>8726</v>
      </c>
      <c r="M25" s="60">
        <f>L25/$E$8</f>
        <v>6.3075064820724705E-3</v>
      </c>
      <c r="N25" s="61">
        <f>(L25-J25)/J25</f>
        <v>0.30413988940367659</v>
      </c>
    </row>
    <row r="26" spans="2:16" ht="15" customHeight="1">
      <c r="B26" s="75" t="s">
        <v>70</v>
      </c>
      <c r="C26" s="76">
        <v>58824</v>
      </c>
      <c r="D26" s="60">
        <f>C26/$C$8</f>
        <v>4.6429064733437782E-2</v>
      </c>
      <c r="E26" s="76">
        <v>58968</v>
      </c>
      <c r="F26" s="60">
        <f>E26/$E$8</f>
        <v>4.2624460489897945E-2</v>
      </c>
      <c r="G26" s="61">
        <f>(E26-C26)/C26</f>
        <v>2.4479804161566705E-3</v>
      </c>
      <c r="H26" s="66"/>
      <c r="I26" s="75" t="s">
        <v>70</v>
      </c>
      <c r="J26" s="76">
        <v>10998</v>
      </c>
      <c r="K26" s="60">
        <f>J26/$C$8</f>
        <v>8.680587072255351E-3</v>
      </c>
      <c r="L26" s="76">
        <v>9981</v>
      </c>
      <c r="M26" s="60">
        <f>L26/$E$8</f>
        <v>7.2146713497095267E-3</v>
      </c>
      <c r="N26" s="61">
        <f>(L26-J26)/J26</f>
        <v>-9.2471358428805231E-2</v>
      </c>
    </row>
    <row r="27" spans="2:16" ht="15" customHeight="1">
      <c r="B27" s="75" t="s">
        <v>71</v>
      </c>
      <c r="C27" s="76">
        <v>2410</v>
      </c>
      <c r="D27" s="60">
        <f>C27/$C$8</f>
        <v>1.9021835646604287E-3</v>
      </c>
      <c r="E27" s="76">
        <v>3724</v>
      </c>
      <c r="F27" s="60">
        <f>E27/$E$8</f>
        <v>2.6918581410999174E-3</v>
      </c>
      <c r="G27" s="61">
        <f>(E27-C27)/C27</f>
        <v>0.54522821576763481</v>
      </c>
      <c r="H27" s="66"/>
      <c r="I27" s="75" t="s">
        <v>78</v>
      </c>
      <c r="J27" s="76">
        <v>8370</v>
      </c>
      <c r="K27" s="60">
        <f>J27/$C$8</f>
        <v>6.6063387702107006E-3</v>
      </c>
      <c r="L27" s="76">
        <v>10702</v>
      </c>
      <c r="M27" s="60">
        <f>L27/$E$8</f>
        <v>7.7358393732683455E-3</v>
      </c>
      <c r="N27" s="61">
        <f>(L27-J27)/J27</f>
        <v>0.27861409796893666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2706</v>
      </c>
      <c r="K28" s="60">
        <f>J28/$C$8</f>
        <v>2.1358127493656099E-3</v>
      </c>
      <c r="L28" s="76">
        <v>3433</v>
      </c>
      <c r="M28" s="60">
        <f>L28/$E$8</f>
        <v>2.4815115462932377E-3</v>
      </c>
      <c r="N28" s="61">
        <f>(L28-J28)/J28</f>
        <v>0.26866223207686624</v>
      </c>
    </row>
    <row r="29" spans="2:16" ht="15" customHeight="1">
      <c r="B29" s="72" t="s">
        <v>73</v>
      </c>
      <c r="C29" s="73">
        <v>160817</v>
      </c>
      <c r="D29" s="74">
        <f>C29/$C$8</f>
        <v>0.12693089390788223</v>
      </c>
      <c r="E29" s="73">
        <v>155575</v>
      </c>
      <c r="F29" s="74">
        <f>E29/$E$8</f>
        <v>0.11245591576305576</v>
      </c>
      <c r="G29" s="74">
        <f>(E29-C29)/C29</f>
        <v>-3.2596056387073503E-2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 ht="15" customHeight="1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92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42.75" customHeight="1">
      <c r="B36" s="67" t="s">
        <v>63</v>
      </c>
      <c r="C36" s="47" t="str">
        <f>actualizaciones!$A$3</f>
        <v>enero 2011</v>
      </c>
      <c r="D36" s="68" t="s">
        <v>49</v>
      </c>
      <c r="E36" s="47" t="str">
        <f>actualizaciones!$A$2</f>
        <v>enero 2012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89</v>
      </c>
      <c r="C38" s="71">
        <v>3415932</v>
      </c>
      <c r="D38" s="54">
        <f>C38/$C$38</f>
        <v>1</v>
      </c>
      <c r="E38" s="71">
        <v>3606245</v>
      </c>
      <c r="F38" s="54">
        <f>E38/$E$38</f>
        <v>1</v>
      </c>
      <c r="G38" s="54">
        <f>E38/C38-1</f>
        <v>5.5713345581820617E-2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1960133</v>
      </c>
      <c r="D40" s="74">
        <f t="shared" ref="D40:D45" si="0">C40/$C$38</f>
        <v>0.57382084889277651</v>
      </c>
      <c r="E40" s="73">
        <v>2172280</v>
      </c>
      <c r="F40" s="74">
        <f t="shared" ref="F40:F45" si="1">E40/$E$38</f>
        <v>0.60236617312467677</v>
      </c>
      <c r="G40" s="74">
        <f t="shared" ref="G40:G45" si="2">E40/C40-1</f>
        <v>0.10823092106505028</v>
      </c>
      <c r="H40" s="66"/>
      <c r="I40" s="66"/>
    </row>
    <row r="41" spans="2:14" ht="15" customHeight="1">
      <c r="B41" s="75" t="s">
        <v>68</v>
      </c>
      <c r="C41" s="76">
        <v>243221</v>
      </c>
      <c r="D41" s="60">
        <f t="shared" si="0"/>
        <v>7.1201944300998965E-2</v>
      </c>
      <c r="E41" s="76">
        <v>308993</v>
      </c>
      <c r="F41" s="60">
        <f t="shared" si="1"/>
        <v>8.568275311300258E-2</v>
      </c>
      <c r="G41" s="61">
        <f t="shared" si="2"/>
        <v>0.27042072847328158</v>
      </c>
      <c r="H41" s="66"/>
      <c r="I41" s="66"/>
    </row>
    <row r="42" spans="2:14" ht="15" customHeight="1">
      <c r="B42" s="75" t="s">
        <v>69</v>
      </c>
      <c r="C42" s="76">
        <v>1254675</v>
      </c>
      <c r="D42" s="60">
        <f t="shared" si="0"/>
        <v>0.36730092987799523</v>
      </c>
      <c r="E42" s="76">
        <v>1387632</v>
      </c>
      <c r="F42" s="60">
        <f t="shared" si="1"/>
        <v>0.38478583679145484</v>
      </c>
      <c r="G42" s="61">
        <f t="shared" si="2"/>
        <v>0.10596927491182973</v>
      </c>
      <c r="H42" s="66"/>
      <c r="I42" s="66"/>
    </row>
    <row r="43" spans="2:14" ht="15" customHeight="1">
      <c r="B43" s="75" t="s">
        <v>70</v>
      </c>
      <c r="C43" s="76">
        <v>412906</v>
      </c>
      <c r="D43" s="60">
        <f t="shared" si="0"/>
        <v>0.12087652798709107</v>
      </c>
      <c r="E43" s="76">
        <v>412262</v>
      </c>
      <c r="F43" s="60">
        <f t="shared" si="1"/>
        <v>0.11431891066746713</v>
      </c>
      <c r="G43" s="61">
        <f t="shared" si="2"/>
        <v>-1.5596770209199695E-3</v>
      </c>
      <c r="H43" s="66"/>
      <c r="I43" s="66"/>
    </row>
    <row r="44" spans="2:14" ht="15" customHeight="1">
      <c r="B44" s="75" t="s">
        <v>78</v>
      </c>
      <c r="C44" s="76">
        <v>32009</v>
      </c>
      <c r="D44" s="60">
        <f t="shared" si="0"/>
        <v>9.3705026915055691E-3</v>
      </c>
      <c r="E44" s="76">
        <v>41596</v>
      </c>
      <c r="F44" s="60">
        <f t="shared" si="1"/>
        <v>1.1534435403030022E-2</v>
      </c>
      <c r="G44" s="61">
        <f t="shared" si="2"/>
        <v>0.29950951294948291</v>
      </c>
      <c r="H44" s="66"/>
      <c r="I44" s="66"/>
    </row>
    <row r="45" spans="2:14" ht="15" customHeight="1">
      <c r="B45" s="75" t="s">
        <v>79</v>
      </c>
      <c r="C45" s="76">
        <v>17322</v>
      </c>
      <c r="D45" s="60">
        <f t="shared" si="0"/>
        <v>5.070944035185712E-3</v>
      </c>
      <c r="E45" s="76">
        <v>21797</v>
      </c>
      <c r="F45" s="60">
        <f t="shared" si="1"/>
        <v>6.0442371497222182E-3</v>
      </c>
      <c r="G45" s="61">
        <f t="shared" si="2"/>
        <v>0.25834199284147319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1455799</v>
      </c>
      <c r="D47" s="74">
        <f>C47/$C$38</f>
        <v>0.42617915110722343</v>
      </c>
      <c r="E47" s="73">
        <v>1433965</v>
      </c>
      <c r="F47" s="74">
        <f>E47/$E$38</f>
        <v>0.39763382687532323</v>
      </c>
      <c r="G47" s="74">
        <f>E47/C47-1</f>
        <v>-1.4997949579577896E-2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3">
    <tabColor rgb="FF000099"/>
    <pageSetUpPr fitToPage="1"/>
  </sheetPr>
  <dimension ref="B1:R88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93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44</v>
      </c>
      <c r="C8" s="95">
        <v>69.905525398542011</v>
      </c>
      <c r="D8" s="26">
        <f t="shared" ref="D8:D9" si="0">C8/C21-1</f>
        <v>0.10663672820066972</v>
      </c>
      <c r="E8" s="96">
        <v>73.95768457866609</v>
      </c>
      <c r="F8" s="28">
        <f t="shared" ref="F8" si="1">E8/E21-1</f>
        <v>0.13658651573176739</v>
      </c>
      <c r="G8" s="95">
        <v>71.917100848268845</v>
      </c>
      <c r="H8" s="26">
        <f t="shared" ref="H8" si="2">G8/G21-1</f>
        <v>5.5431477080552405E-2</v>
      </c>
      <c r="I8" s="96">
        <v>73.22381357283308</v>
      </c>
      <c r="J8" s="28">
        <f t="shared" ref="J8" si="3">I8/I21-1</f>
        <v>0.11012452354204205</v>
      </c>
      <c r="K8" s="95">
        <v>42.359830261443811</v>
      </c>
      <c r="L8" s="26">
        <f t="shared" ref="L8" si="4">K8/K21-1</f>
        <v>-0.1112079256935834</v>
      </c>
    </row>
    <row r="9" spans="2:18">
      <c r="B9" s="30" t="str">
        <f>actualizaciones!$A$2</f>
        <v>enero 2012</v>
      </c>
      <c r="C9" s="97">
        <v>69.905525398542011</v>
      </c>
      <c r="D9" s="32">
        <v>0.10663672820066972</v>
      </c>
      <c r="E9" s="98">
        <v>73.95768457866609</v>
      </c>
      <c r="F9" s="34">
        <v>0.13658651573176739</v>
      </c>
      <c r="G9" s="98">
        <v>71.917100848268845</v>
      </c>
      <c r="H9" s="34">
        <v>5.5431477080552405E-2</v>
      </c>
      <c r="I9" s="98">
        <v>73.22381357283308</v>
      </c>
      <c r="J9" s="34">
        <v>0.11012452354204205</v>
      </c>
      <c r="K9" s="98">
        <v>42.359830261443811</v>
      </c>
      <c r="L9" s="34">
        <v>-0.1112079256935834</v>
      </c>
      <c r="O9" s="21"/>
      <c r="P9" s="21"/>
      <c r="Q9" s="21"/>
      <c r="R9" s="21"/>
    </row>
    <row r="10" spans="2:18" outlineLevel="1">
      <c r="B10" s="24" t="s">
        <v>33</v>
      </c>
      <c r="C10" s="95">
        <v>61.316912547451679</v>
      </c>
      <c r="D10" s="26">
        <f t="shared" ref="D10:D21" si="5">C10/C23-1</f>
        <v>9.5419818839440174E-2</v>
      </c>
      <c r="E10" s="96">
        <v>64.098115758484923</v>
      </c>
      <c r="F10" s="28">
        <f t="shared" ref="F10:F21" si="6">E10/E23-1</f>
        <v>9.7382567342662707E-2</v>
      </c>
      <c r="G10" s="95">
        <v>64.757269359181606</v>
      </c>
      <c r="H10" s="26">
        <f t="shared" ref="H10:H21" si="7">G10/G23-1</f>
        <v>9.5167755102005813E-2</v>
      </c>
      <c r="I10" s="96">
        <v>64.465254595089306</v>
      </c>
      <c r="J10" s="28">
        <f t="shared" ref="J10:J21" si="8">I10/I23-1</f>
        <v>0.14839140816470708</v>
      </c>
      <c r="K10" s="95">
        <v>48.479840817496587</v>
      </c>
      <c r="L10" s="26">
        <f t="shared" ref="L10:L21" si="9">K10/K23-1</f>
        <v>2.4077752798829399E-2</v>
      </c>
    </row>
    <row r="11" spans="2:18" outlineLevel="1">
      <c r="B11" s="24" t="s">
        <v>34</v>
      </c>
      <c r="C11" s="95">
        <v>66.875281578891389</v>
      </c>
      <c r="D11" s="26">
        <f t="shared" si="5"/>
        <v>9.1118939073830729E-2</v>
      </c>
      <c r="E11" s="96">
        <v>69.8</v>
      </c>
      <c r="F11" s="28">
        <f t="shared" si="6"/>
        <v>7.9826732673267342E-2</v>
      </c>
      <c r="G11" s="95">
        <v>71</v>
      </c>
      <c r="H11" s="26">
        <f t="shared" si="7"/>
        <v>9.1803782869444905E-2</v>
      </c>
      <c r="I11" s="96">
        <v>65.61</v>
      </c>
      <c r="J11" s="28">
        <f t="shared" si="8"/>
        <v>0.13492475350285416</v>
      </c>
      <c r="K11" s="95">
        <v>52.5</v>
      </c>
      <c r="L11" s="26">
        <f t="shared" si="9"/>
        <v>8.0645161290322509E-3</v>
      </c>
    </row>
    <row r="12" spans="2:18" outlineLevel="1">
      <c r="B12" s="24" t="s">
        <v>35</v>
      </c>
      <c r="C12" s="95">
        <v>62.62</v>
      </c>
      <c r="D12" s="26">
        <f t="shared" si="5"/>
        <v>0.11081987234246893</v>
      </c>
      <c r="E12" s="96">
        <v>69.89</v>
      </c>
      <c r="F12" s="28">
        <f t="shared" si="6"/>
        <v>0.15961506553841054</v>
      </c>
      <c r="G12" s="95">
        <v>67.28</v>
      </c>
      <c r="H12" s="26">
        <f t="shared" si="7"/>
        <v>5.2071931196246979E-2</v>
      </c>
      <c r="I12" s="96">
        <v>47.53</v>
      </c>
      <c r="J12" s="28">
        <f t="shared" si="8"/>
        <v>0.10457820125493833</v>
      </c>
      <c r="K12" s="95">
        <v>46.47</v>
      </c>
      <c r="L12" s="26">
        <f t="shared" si="9"/>
        <v>1.7245095925846332E-3</v>
      </c>
    </row>
    <row r="13" spans="2:18" outlineLevel="1">
      <c r="B13" s="24" t="s">
        <v>36</v>
      </c>
      <c r="C13" s="95">
        <v>61.680984892869503</v>
      </c>
      <c r="D13" s="26">
        <f t="shared" si="5"/>
        <v>0.16991745383896695</v>
      </c>
      <c r="E13" s="96">
        <v>67.619655908414714</v>
      </c>
      <c r="F13" s="28">
        <f t="shared" si="6"/>
        <v>0.17931649422456308</v>
      </c>
      <c r="G13" s="95">
        <v>65.663431674512012</v>
      </c>
      <c r="H13" s="26">
        <f t="shared" si="7"/>
        <v>0.16829027928631768</v>
      </c>
      <c r="I13" s="96">
        <v>53.547814540823239</v>
      </c>
      <c r="J13" s="28">
        <f t="shared" si="8"/>
        <v>0.19598959001221661</v>
      </c>
      <c r="K13" s="95">
        <v>46.633559853633038</v>
      </c>
      <c r="L13" s="26">
        <f t="shared" si="9"/>
        <v>0.2058908407343305</v>
      </c>
    </row>
    <row r="14" spans="2:18" outlineLevel="1">
      <c r="B14" s="24" t="s">
        <v>37</v>
      </c>
      <c r="C14" s="95">
        <v>72.207141267946596</v>
      </c>
      <c r="D14" s="26">
        <f t="shared" si="5"/>
        <v>8.8036657975689714E-2</v>
      </c>
      <c r="E14" s="96">
        <v>76.209999999999994</v>
      </c>
      <c r="F14" s="28">
        <f t="shared" si="6"/>
        <v>6.7816889574920269E-2</v>
      </c>
      <c r="G14" s="95">
        <v>76.319999999999993</v>
      </c>
      <c r="H14" s="26">
        <f t="shared" si="7"/>
        <v>7.7176603153649159E-2</v>
      </c>
      <c r="I14" s="96">
        <v>65.08</v>
      </c>
      <c r="J14" s="28">
        <f t="shared" si="8"/>
        <v>0.15999678609817281</v>
      </c>
      <c r="K14" s="95">
        <v>31.73</v>
      </c>
      <c r="L14" s="26">
        <f t="shared" si="9"/>
        <v>-0.15341515474919953</v>
      </c>
    </row>
    <row r="15" spans="2:18" outlineLevel="1">
      <c r="B15" s="24" t="s">
        <v>38</v>
      </c>
      <c r="C15" s="95">
        <v>66.516495416177889</v>
      </c>
      <c r="D15" s="26">
        <f t="shared" si="5"/>
        <v>0.11020050561954653</v>
      </c>
      <c r="E15" s="96">
        <v>72.86</v>
      </c>
      <c r="F15" s="28">
        <f t="shared" si="6"/>
        <v>8.5459489706793068E-2</v>
      </c>
      <c r="G15" s="95">
        <v>71.650000000000006</v>
      </c>
      <c r="H15" s="26">
        <f t="shared" si="7"/>
        <v>9.3161776208295022E-2</v>
      </c>
      <c r="I15" s="96">
        <v>54.2</v>
      </c>
      <c r="J15" s="28">
        <f t="shared" si="8"/>
        <v>0.16041055270434579</v>
      </c>
      <c r="K15" s="95">
        <v>45.807977718853131</v>
      </c>
      <c r="L15" s="26">
        <f t="shared" si="9"/>
        <v>0.20547309786455603</v>
      </c>
    </row>
    <row r="16" spans="2:18" outlineLevel="1">
      <c r="B16" s="24" t="s">
        <v>39</v>
      </c>
      <c r="C16" s="95">
        <v>55.14</v>
      </c>
      <c r="D16" s="26">
        <f t="shared" si="5"/>
        <v>0.11074921090365808</v>
      </c>
      <c r="E16" s="96">
        <v>59.91</v>
      </c>
      <c r="F16" s="28">
        <f t="shared" si="6"/>
        <v>0.14386964814812964</v>
      </c>
      <c r="G16" s="95">
        <v>59.53</v>
      </c>
      <c r="H16" s="26">
        <f t="shared" si="7"/>
        <v>0.13919814848692913</v>
      </c>
      <c r="I16" s="96">
        <v>49.13</v>
      </c>
      <c r="J16" s="28">
        <f t="shared" si="8"/>
        <v>-2.4198057001118545E-2</v>
      </c>
      <c r="K16" s="95">
        <v>43.23</v>
      </c>
      <c r="L16" s="26">
        <f t="shared" si="9"/>
        <v>0.24295572167912582</v>
      </c>
      <c r="N16" s="29"/>
      <c r="O16" s="29"/>
      <c r="P16" s="29"/>
    </row>
    <row r="17" spans="2:18" outlineLevel="1">
      <c r="B17" s="24" t="s">
        <v>40</v>
      </c>
      <c r="C17" s="95">
        <v>48.47286530124947</v>
      </c>
      <c r="D17" s="26">
        <f t="shared" si="5"/>
        <v>9.2167922798642055E-2</v>
      </c>
      <c r="E17" s="96">
        <v>52.918355681483774</v>
      </c>
      <c r="F17" s="28">
        <f t="shared" si="6"/>
        <v>9.2383080438528165E-2</v>
      </c>
      <c r="G17" s="95">
        <v>49.935852520611419</v>
      </c>
      <c r="H17" s="26">
        <f t="shared" si="7"/>
        <v>9.6456451057660653E-2</v>
      </c>
      <c r="I17" s="96">
        <v>42.827469191379926</v>
      </c>
      <c r="J17" s="28">
        <f t="shared" si="8"/>
        <v>-3.8077040704200926E-2</v>
      </c>
      <c r="K17" s="95">
        <v>44.130755339065892</v>
      </c>
      <c r="L17" s="26">
        <f t="shared" si="9"/>
        <v>0.35313862870897883</v>
      </c>
    </row>
    <row r="18" spans="2:18" outlineLevel="1">
      <c r="B18" s="24" t="s">
        <v>41</v>
      </c>
      <c r="C18" s="95">
        <v>64.732779937093213</v>
      </c>
      <c r="D18" s="26">
        <f t="shared" si="5"/>
        <v>0.28307588975622822</v>
      </c>
      <c r="E18" s="96">
        <v>68.500899523968727</v>
      </c>
      <c r="F18" s="28">
        <f t="shared" si="6"/>
        <v>0.2282372390336207</v>
      </c>
      <c r="G18" s="95">
        <v>67.184464794772822</v>
      </c>
      <c r="H18" s="26">
        <f t="shared" si="7"/>
        <v>0.31659261662012539</v>
      </c>
      <c r="I18" s="96">
        <v>56.964383992452234</v>
      </c>
      <c r="J18" s="28">
        <f t="shared" si="8"/>
        <v>0.23817162041391637</v>
      </c>
      <c r="K18" s="95">
        <v>45.752439650744734</v>
      </c>
      <c r="L18" s="26">
        <f t="shared" si="9"/>
        <v>0.24752205682901796</v>
      </c>
    </row>
    <row r="19" spans="2:18" outlineLevel="1">
      <c r="B19" s="24" t="s">
        <v>42</v>
      </c>
      <c r="C19" s="95">
        <v>67.628520568727808</v>
      </c>
      <c r="D19" s="26">
        <f t="shared" si="5"/>
        <v>0.1787627117731041</v>
      </c>
      <c r="E19" s="96">
        <v>69.158627957605532</v>
      </c>
      <c r="F19" s="28">
        <f t="shared" si="6"/>
        <v>0.1947350402938457</v>
      </c>
      <c r="G19" s="95">
        <v>70.762665312509924</v>
      </c>
      <c r="H19" s="26">
        <f t="shared" si="7"/>
        <v>0.1627521780163883</v>
      </c>
      <c r="I19" s="96">
        <v>70.13</v>
      </c>
      <c r="J19" s="28">
        <f t="shared" si="8"/>
        <v>0.21428151516519223</v>
      </c>
      <c r="K19" s="95">
        <v>56.860016236724817</v>
      </c>
      <c r="L19" s="26">
        <f t="shared" si="9"/>
        <v>0.55057154412771014</v>
      </c>
    </row>
    <row r="20" spans="2:18" outlineLevel="1">
      <c r="B20" s="24" t="s">
        <v>43</v>
      </c>
      <c r="C20" s="95">
        <v>73.25</v>
      </c>
      <c r="D20" s="26">
        <f>C20/C33-1</f>
        <v>0.20180278838738097</v>
      </c>
      <c r="E20" s="96">
        <v>74.83</v>
      </c>
      <c r="F20" s="28">
        <f t="shared" si="6"/>
        <v>0.22913929040735859</v>
      </c>
      <c r="G20" s="95">
        <v>75.900000000000006</v>
      </c>
      <c r="H20" s="26">
        <f t="shared" si="7"/>
        <v>0.21284755512943443</v>
      </c>
      <c r="I20" s="96">
        <v>74.959999999999994</v>
      </c>
      <c r="J20" s="28">
        <f t="shared" si="8"/>
        <v>9.334889148191361E-2</v>
      </c>
      <c r="K20" s="95">
        <v>58.25</v>
      </c>
      <c r="L20" s="26">
        <f t="shared" si="9"/>
        <v>0.17938854019032191</v>
      </c>
    </row>
    <row r="21" spans="2:18" outlineLevel="1">
      <c r="B21" s="24" t="s">
        <v>44</v>
      </c>
      <c r="C21" s="95">
        <v>63.169352342213095</v>
      </c>
      <c r="D21" s="26">
        <f t="shared" si="5"/>
        <v>8.4178259266423305E-2</v>
      </c>
      <c r="E21" s="96">
        <v>65.069999999999993</v>
      </c>
      <c r="F21" s="28">
        <f t="shared" si="6"/>
        <v>0.10082896295043131</v>
      </c>
      <c r="G21" s="95">
        <v>68.14</v>
      </c>
      <c r="H21" s="26">
        <f t="shared" si="7"/>
        <v>0.10923001790656039</v>
      </c>
      <c r="I21" s="96">
        <v>65.959999999999994</v>
      </c>
      <c r="J21" s="28">
        <f t="shared" si="8"/>
        <v>1.9632091513371419E-2</v>
      </c>
      <c r="K21" s="95">
        <v>47.66</v>
      </c>
      <c r="L21" s="26">
        <f t="shared" si="9"/>
        <v>0.29159891598915988</v>
      </c>
    </row>
    <row r="22" spans="2:18" ht="15" customHeight="1">
      <c r="B22" s="35">
        <v>2011</v>
      </c>
      <c r="C22" s="99">
        <v>63.562077784569098</v>
      </c>
      <c r="D22" s="37">
        <f>C22/C35-1</f>
        <v>0.13292697783112573</v>
      </c>
      <c r="E22" s="99">
        <v>67.503988357350664</v>
      </c>
      <c r="F22" s="37">
        <f>E22/E35-1</f>
        <v>0.13531091400353445</v>
      </c>
      <c r="G22" s="99">
        <v>67.262910727200278</v>
      </c>
      <c r="H22" s="37">
        <f>G22/G35-1</f>
        <v>0.13004998387293454</v>
      </c>
      <c r="I22" s="99">
        <v>59.114333669986991</v>
      </c>
      <c r="J22" s="37">
        <f>I22/I35-1</f>
        <v>0.11515895252531783</v>
      </c>
      <c r="K22" s="99">
        <v>46.774626312643825</v>
      </c>
      <c r="L22" s="37">
        <f>K22/K35-1</f>
        <v>0.16478959207441468</v>
      </c>
      <c r="O22" s="21"/>
      <c r="P22" s="21"/>
      <c r="Q22" s="21"/>
      <c r="R22" s="21"/>
    </row>
    <row r="23" spans="2:18" hidden="1" outlineLevel="1">
      <c r="B23" s="24" t="s">
        <v>33</v>
      </c>
      <c r="C23" s="95">
        <v>55.975719530448927</v>
      </c>
      <c r="D23" s="26">
        <f>C23/C36-1</f>
        <v>4.5511903302423162E-2</v>
      </c>
      <c r="E23" s="96">
        <v>58.41</v>
      </c>
      <c r="F23" s="28">
        <f>E23/E36-1</f>
        <v>5.2397657741426018E-2</v>
      </c>
      <c r="G23" s="95">
        <v>59.13</v>
      </c>
      <c r="H23" s="26">
        <f>G23/G36-1</f>
        <v>8.7612937132006019E-2</v>
      </c>
      <c r="I23" s="96">
        <v>56.135263758298194</v>
      </c>
      <c r="J23" s="28">
        <f>I23/I36-1</f>
        <v>-2.387901905193468E-2</v>
      </c>
      <c r="K23" s="95">
        <v>47.34</v>
      </c>
      <c r="L23" s="26">
        <f>K23/K36-1</f>
        <v>1.8605211220756424E-2</v>
      </c>
    </row>
    <row r="24" spans="2:18" hidden="1" outlineLevel="1">
      <c r="B24" s="24" t="s">
        <v>34</v>
      </c>
      <c r="C24" s="95">
        <v>61.290551546705636</v>
      </c>
      <c r="D24" s="26">
        <f t="shared" ref="D24:F74" si="10">C24/C37-1</f>
        <v>0.11613351176960762</v>
      </c>
      <c r="E24" s="96">
        <v>64.64</v>
      </c>
      <c r="F24" s="28">
        <f t="shared" si="10"/>
        <v>0.10085730566187268</v>
      </c>
      <c r="G24" s="95">
        <v>65.03</v>
      </c>
      <c r="H24" s="26">
        <f t="shared" ref="H24:H34" si="11">G24/G37-1</f>
        <v>0.19095136466173446</v>
      </c>
      <c r="I24" s="96">
        <v>57.81</v>
      </c>
      <c r="J24" s="28">
        <f t="shared" ref="J24:J34" si="12">I24/I37-1</f>
        <v>1.3015310863451646E-2</v>
      </c>
      <c r="K24" s="95">
        <v>52.08</v>
      </c>
      <c r="L24" s="26">
        <f t="shared" ref="L24:L34" si="13">K24/K37-1</f>
        <v>0.41216055443257282</v>
      </c>
    </row>
    <row r="25" spans="2:18" hidden="1" outlineLevel="1">
      <c r="B25" s="24" t="s">
        <v>35</v>
      </c>
      <c r="C25" s="95">
        <v>56.372776144118234</v>
      </c>
      <c r="D25" s="26">
        <f t="shared" si="10"/>
        <v>0.1051149329562584</v>
      </c>
      <c r="E25" s="96">
        <v>60.27</v>
      </c>
      <c r="F25" s="28">
        <f t="shared" si="10"/>
        <v>0.10150459793136801</v>
      </c>
      <c r="G25" s="95">
        <v>63.95</v>
      </c>
      <c r="H25" s="26">
        <f t="shared" si="11"/>
        <v>0.15475616110037338</v>
      </c>
      <c r="I25" s="96">
        <v>43.03</v>
      </c>
      <c r="J25" s="28">
        <f t="shared" si="12"/>
        <v>1.3513729680979303E-2</v>
      </c>
      <c r="K25" s="95">
        <v>46.39</v>
      </c>
      <c r="L25" s="26">
        <f t="shared" si="13"/>
        <v>0.24300219537452539</v>
      </c>
    </row>
    <row r="26" spans="2:18" hidden="1" outlineLevel="1">
      <c r="B26" s="24" t="s">
        <v>36</v>
      </c>
      <c r="C26" s="95">
        <v>52.722510199732064</v>
      </c>
      <c r="D26" s="26">
        <f t="shared" si="10"/>
        <v>5.9118230753032686E-2</v>
      </c>
      <c r="E26" s="96">
        <v>57.338005734310293</v>
      </c>
      <c r="F26" s="28">
        <f t="shared" si="10"/>
        <v>5.3233022305479327E-2</v>
      </c>
      <c r="G26" s="95">
        <v>56.204723122941957</v>
      </c>
      <c r="H26" s="26">
        <f t="shared" si="11"/>
        <v>8.148399312953547E-2</v>
      </c>
      <c r="I26" s="96">
        <v>44.772809887313706</v>
      </c>
      <c r="J26" s="28">
        <f t="shared" si="12"/>
        <v>-2.3919557721523654E-2</v>
      </c>
      <c r="K26" s="95">
        <v>38.671460366375619</v>
      </c>
      <c r="L26" s="26">
        <f t="shared" si="13"/>
        <v>0.12319083259876917</v>
      </c>
    </row>
    <row r="27" spans="2:18" hidden="1" outlineLevel="1">
      <c r="B27" s="24" t="s">
        <v>37</v>
      </c>
      <c r="C27" s="95">
        <v>66.364621760345088</v>
      </c>
      <c r="D27" s="26">
        <f t="shared" si="10"/>
        <v>4.8647891791392839E-2</v>
      </c>
      <c r="E27" s="96">
        <v>71.369914396407324</v>
      </c>
      <c r="F27" s="28">
        <f t="shared" si="10"/>
        <v>2.5724552980846971E-2</v>
      </c>
      <c r="G27" s="95">
        <v>70.851891673619704</v>
      </c>
      <c r="H27" s="26">
        <f t="shared" si="11"/>
        <v>9.2887423625169108E-2</v>
      </c>
      <c r="I27" s="96">
        <v>56.103603716788363</v>
      </c>
      <c r="J27" s="28">
        <f t="shared" si="12"/>
        <v>-0.12173444400769629</v>
      </c>
      <c r="K27" s="95">
        <v>37.479999999999997</v>
      </c>
      <c r="L27" s="26">
        <f t="shared" si="13"/>
        <v>0.36043557168784024</v>
      </c>
    </row>
    <row r="28" spans="2:18" hidden="1" outlineLevel="1">
      <c r="B28" s="24" t="s">
        <v>38</v>
      </c>
      <c r="C28" s="95">
        <v>59.913948047662259</v>
      </c>
      <c r="D28" s="26">
        <f t="shared" si="10"/>
        <v>6.3081132242310378E-2</v>
      </c>
      <c r="E28" s="96">
        <v>67.123647350193707</v>
      </c>
      <c r="F28" s="28">
        <f t="shared" si="10"/>
        <v>9.6075234327134273E-2</v>
      </c>
      <c r="G28" s="95">
        <v>65.543821197739675</v>
      </c>
      <c r="H28" s="26">
        <f t="shared" si="11"/>
        <v>8.6421700608978469E-2</v>
      </c>
      <c r="I28" s="96">
        <v>46.707606953148165</v>
      </c>
      <c r="J28" s="28">
        <f t="shared" si="12"/>
        <v>-9.28800358681654E-2</v>
      </c>
      <c r="K28" s="95">
        <v>38</v>
      </c>
      <c r="L28" s="26">
        <f t="shared" si="13"/>
        <v>8.2004555808656177E-2</v>
      </c>
    </row>
    <row r="29" spans="2:18" hidden="1" outlineLevel="1">
      <c r="B29" s="24" t="s">
        <v>39</v>
      </c>
      <c r="C29" s="95">
        <v>49.642168960120578</v>
      </c>
      <c r="D29" s="26">
        <f t="shared" si="10"/>
        <v>7.3443333386952414E-2</v>
      </c>
      <c r="E29" s="96">
        <v>52.37484891481423</v>
      </c>
      <c r="F29" s="28">
        <f t="shared" si="10"/>
        <v>6.2154692517966126E-2</v>
      </c>
      <c r="G29" s="95">
        <v>52.256054031572219</v>
      </c>
      <c r="H29" s="26">
        <f t="shared" si="11"/>
        <v>7.410205102281453E-2</v>
      </c>
      <c r="I29" s="96">
        <v>50.348331802877254</v>
      </c>
      <c r="J29" s="28">
        <f t="shared" si="12"/>
        <v>7.8898167490600635E-2</v>
      </c>
      <c r="K29" s="95">
        <v>34.78</v>
      </c>
      <c r="L29" s="26">
        <f t="shared" si="13"/>
        <v>-6.0264251654686407E-2</v>
      </c>
      <c r="N29" s="29"/>
      <c r="O29" s="29"/>
      <c r="P29" s="29"/>
    </row>
    <row r="30" spans="2:18" hidden="1" outlineLevel="1">
      <c r="B30" s="24" t="s">
        <v>40</v>
      </c>
      <c r="C30" s="95">
        <v>44.382245888562132</v>
      </c>
      <c r="D30" s="26">
        <f t="shared" si="10"/>
        <v>5.1243076318947756E-2</v>
      </c>
      <c r="E30" s="96">
        <v>48.443038554057559</v>
      </c>
      <c r="F30" s="28">
        <f t="shared" si="10"/>
        <v>9.0813748121088889E-2</v>
      </c>
      <c r="G30" s="95">
        <v>45.54294196768366</v>
      </c>
      <c r="H30" s="26">
        <f t="shared" si="11"/>
        <v>4.7204919928343525E-2</v>
      </c>
      <c r="I30" s="96">
        <v>44.522764299890397</v>
      </c>
      <c r="J30" s="28">
        <f t="shared" si="12"/>
        <v>5.3045513242440778E-2</v>
      </c>
      <c r="K30" s="95">
        <v>32.613624652169435</v>
      </c>
      <c r="L30" s="26">
        <f t="shared" si="13"/>
        <v>-0.15112897834020211</v>
      </c>
    </row>
    <row r="31" spans="2:18" hidden="1" outlineLevel="1">
      <c r="B31" s="24" t="s">
        <v>41</v>
      </c>
      <c r="C31" s="95">
        <v>50.451248015728673</v>
      </c>
      <c r="D31" s="26">
        <f t="shared" si="10"/>
        <v>-3.9832716267403034E-2</v>
      </c>
      <c r="E31" s="96">
        <v>55.771716853224028</v>
      </c>
      <c r="F31" s="28">
        <f t="shared" si="10"/>
        <v>-4.5498430163541936E-3</v>
      </c>
      <c r="G31" s="95">
        <v>51.02904569466947</v>
      </c>
      <c r="H31" s="26">
        <f t="shared" si="11"/>
        <v>-5.466754919100647E-2</v>
      </c>
      <c r="I31" s="96">
        <v>46.00685644322008</v>
      </c>
      <c r="J31" s="28">
        <f t="shared" si="12"/>
        <v>-0.11712039065016155</v>
      </c>
      <c r="K31" s="95">
        <v>36.674653887113948</v>
      </c>
      <c r="L31" s="26">
        <f t="shared" si="13"/>
        <v>-6.6802700073436361E-2</v>
      </c>
    </row>
    <row r="32" spans="2:18" hidden="1" outlineLevel="1">
      <c r="B32" s="24" t="s">
        <v>42</v>
      </c>
      <c r="C32" s="95">
        <v>57.372463425654566</v>
      </c>
      <c r="D32" s="26">
        <f t="shared" si="10"/>
        <v>2.2417830811127804E-3</v>
      </c>
      <c r="E32" s="96">
        <v>57.886163563593087</v>
      </c>
      <c r="F32" s="28">
        <f t="shared" si="10"/>
        <v>1.5190521985146921E-2</v>
      </c>
      <c r="G32" s="95">
        <v>60.857908202957212</v>
      </c>
      <c r="H32" s="26">
        <f t="shared" si="11"/>
        <v>1.0425173550675959E-2</v>
      </c>
      <c r="I32" s="96">
        <v>57.754317367220594</v>
      </c>
      <c r="J32" s="28">
        <f t="shared" si="12"/>
        <v>-5.6610301090810222E-2</v>
      </c>
      <c r="K32" s="95">
        <v>36.670359682572403</v>
      </c>
      <c r="L32" s="26">
        <f t="shared" si="13"/>
        <v>-0.21527156681848048</v>
      </c>
    </row>
    <row r="33" spans="2:17" hidden="1" outlineLevel="1">
      <c r="B33" s="24" t="s">
        <v>43</v>
      </c>
      <c r="C33" s="95">
        <v>60.950099889757524</v>
      </c>
      <c r="D33" s="26">
        <f t="shared" si="10"/>
        <v>4.05339196311294E-3</v>
      </c>
      <c r="E33" s="96">
        <v>60.88</v>
      </c>
      <c r="F33" s="28">
        <f t="shared" si="10"/>
        <v>7.1133167907362349E-3</v>
      </c>
      <c r="G33" s="95">
        <v>62.58</v>
      </c>
      <c r="H33" s="26">
        <f t="shared" si="11"/>
        <v>-2.931596091205213E-2</v>
      </c>
      <c r="I33" s="96">
        <v>68.56</v>
      </c>
      <c r="J33" s="28">
        <f t="shared" si="12"/>
        <v>4.2262085740346622E-2</v>
      </c>
      <c r="K33" s="95">
        <v>49.39</v>
      </c>
      <c r="L33" s="26">
        <f t="shared" si="13"/>
        <v>-0.10880548538433776</v>
      </c>
    </row>
    <row r="34" spans="2:17" hidden="1" outlineLevel="1">
      <c r="B34" s="24" t="s">
        <v>44</v>
      </c>
      <c r="C34" s="95">
        <v>58.264728887807387</v>
      </c>
      <c r="D34" s="26">
        <f t="shared" si="10"/>
        <v>-2.2362553070906399E-2</v>
      </c>
      <c r="E34" s="96">
        <v>59.11</v>
      </c>
      <c r="F34" s="28">
        <f t="shared" si="10"/>
        <v>-3.4150326797385722E-2</v>
      </c>
      <c r="G34" s="95">
        <v>61.43</v>
      </c>
      <c r="H34" s="26">
        <f t="shared" si="11"/>
        <v>-2.4456090201683378E-2</v>
      </c>
      <c r="I34" s="96">
        <v>64.69</v>
      </c>
      <c r="J34" s="28">
        <f t="shared" si="12"/>
        <v>-2.6632560938910532E-2</v>
      </c>
      <c r="K34" s="95">
        <v>36.9</v>
      </c>
      <c r="L34" s="26">
        <f t="shared" si="13"/>
        <v>-0.12205567451820132</v>
      </c>
    </row>
    <row r="35" spans="2:17" collapsed="1">
      <c r="B35" s="38">
        <v>2010</v>
      </c>
      <c r="C35" s="100">
        <v>56.104302420489866</v>
      </c>
      <c r="D35" s="40">
        <f>C35/C48-1</f>
        <v>4.0435818049023187E-2</v>
      </c>
      <c r="E35" s="100">
        <v>59.458591936992967</v>
      </c>
      <c r="F35" s="40">
        <f>E35/E48-1</f>
        <v>4.5572847159077501E-2</v>
      </c>
      <c r="G35" s="100">
        <v>59.522066888293921</v>
      </c>
      <c r="H35" s="40">
        <f>G35/G48-1</f>
        <v>5.8326171297294671E-2</v>
      </c>
      <c r="I35" s="100">
        <v>53.009782628853443</v>
      </c>
      <c r="J35" s="40">
        <f>I35/I48-1</f>
        <v>-2.4803804613551916E-2</v>
      </c>
      <c r="K35" s="100">
        <v>40.157146518918708</v>
      </c>
      <c r="L35" s="40">
        <f>K35/K48-1</f>
        <v>1.2990317321541989E-2</v>
      </c>
    </row>
    <row r="36" spans="2:17" ht="15" hidden="1" customHeight="1" outlineLevel="1">
      <c r="B36" s="24" t="s">
        <v>33</v>
      </c>
      <c r="C36" s="95">
        <v>53.539055226095769</v>
      </c>
      <c r="D36" s="26">
        <f t="shared" si="10"/>
        <v>-7.6514199942942507E-2</v>
      </c>
      <c r="E36" s="96">
        <v>55.501833903122694</v>
      </c>
      <c r="F36" s="28">
        <f t="shared" si="10"/>
        <v>-6.8292195683688162E-2</v>
      </c>
      <c r="G36" s="95">
        <v>54.36676779141996</v>
      </c>
      <c r="H36" s="26">
        <f t="shared" ref="H36:H73" si="14">G36/G49-1</f>
        <v>-0.10285861730330104</v>
      </c>
      <c r="I36" s="96">
        <v>57.508510578039591</v>
      </c>
      <c r="J36" s="28">
        <f t="shared" ref="J36:J73" si="15">I36/I49-1</f>
        <v>-9.0055212372791349E-2</v>
      </c>
      <c r="K36" s="95">
        <v>46.475316912295163</v>
      </c>
      <c r="L36" s="26">
        <f t="shared" ref="L36:L73" si="16">K36/K49-1</f>
        <v>5.2430183702336208E-2</v>
      </c>
      <c r="N36" s="29"/>
      <c r="O36" s="29"/>
      <c r="P36" s="29"/>
    </row>
    <row r="37" spans="2:17" ht="15" hidden="1" customHeight="1" outlineLevel="1">
      <c r="B37" s="24" t="s">
        <v>34</v>
      </c>
      <c r="C37" s="95">
        <v>54.913279549801061</v>
      </c>
      <c r="D37" s="26">
        <f t="shared" si="10"/>
        <v>-9.5231853005462996E-2</v>
      </c>
      <c r="E37" s="96">
        <v>58.71787348600666</v>
      </c>
      <c r="F37" s="28">
        <f t="shared" si="10"/>
        <v>-6.8118179876104357E-2</v>
      </c>
      <c r="G37" s="95">
        <v>54.603405251960439</v>
      </c>
      <c r="H37" s="26">
        <f t="shared" si="14"/>
        <v>-0.14628822307754163</v>
      </c>
      <c r="I37" s="96">
        <v>57.06725197541703</v>
      </c>
      <c r="J37" s="28">
        <f t="shared" si="15"/>
        <v>-7.5085057124521404E-2</v>
      </c>
      <c r="K37" s="95">
        <v>36.879659211927581</v>
      </c>
      <c r="L37" s="26">
        <f t="shared" si="16"/>
        <v>-0.27316398872826997</v>
      </c>
      <c r="O37" s="29"/>
      <c r="P37" s="29"/>
      <c r="Q37" s="29"/>
    </row>
    <row r="38" spans="2:17" ht="15" hidden="1" customHeight="1" outlineLevel="1">
      <c r="B38" s="24" t="s">
        <v>35</v>
      </c>
      <c r="C38" s="95">
        <v>51.010781288890179</v>
      </c>
      <c r="D38" s="26">
        <f t="shared" si="10"/>
        <v>-0.10228116041542146</v>
      </c>
      <c r="E38" s="96">
        <v>54.716067561758173</v>
      </c>
      <c r="F38" s="28">
        <f t="shared" si="10"/>
        <v>-0.12384199260595408</v>
      </c>
      <c r="G38" s="95">
        <v>55.379656895756852</v>
      </c>
      <c r="H38" s="26">
        <f t="shared" si="14"/>
        <v>-7.6389978389645563E-2</v>
      </c>
      <c r="I38" s="96">
        <v>42.456257611373871</v>
      </c>
      <c r="J38" s="28">
        <f t="shared" si="15"/>
        <v>-0.18416107587675112</v>
      </c>
      <c r="K38" s="95">
        <v>37.320931670617334</v>
      </c>
      <c r="L38" s="26">
        <f t="shared" si="16"/>
        <v>-0.25178565215282012</v>
      </c>
    </row>
    <row r="39" spans="2:17" ht="15" hidden="1" customHeight="1" outlineLevel="1">
      <c r="B39" s="24" t="s">
        <v>36</v>
      </c>
      <c r="C39" s="95">
        <v>49.779626739355038</v>
      </c>
      <c r="D39" s="26">
        <f t="shared" si="10"/>
        <v>-9.6216339181741883E-2</v>
      </c>
      <c r="E39" s="96">
        <v>54.44</v>
      </c>
      <c r="F39" s="28">
        <f t="shared" si="10"/>
        <v>-8.9784317003845593E-2</v>
      </c>
      <c r="G39" s="95">
        <v>51.97</v>
      </c>
      <c r="H39" s="26">
        <f t="shared" si="14"/>
        <v>-8.1639865700653846E-2</v>
      </c>
      <c r="I39" s="96">
        <v>45.87</v>
      </c>
      <c r="J39" s="28">
        <f t="shared" si="15"/>
        <v>-0.19441517386722873</v>
      </c>
      <c r="K39" s="95">
        <v>34.43</v>
      </c>
      <c r="L39" s="26">
        <f t="shared" si="16"/>
        <v>-0.15654091131798142</v>
      </c>
    </row>
    <row r="40" spans="2:17" ht="15" hidden="1" customHeight="1" outlineLevel="1">
      <c r="B40" s="24" t="s">
        <v>37</v>
      </c>
      <c r="C40" s="95">
        <v>63.285896324051336</v>
      </c>
      <c r="D40" s="26">
        <f t="shared" si="10"/>
        <v>-0.11812677448346953</v>
      </c>
      <c r="E40" s="96">
        <v>69.58</v>
      </c>
      <c r="F40" s="28">
        <f t="shared" si="10"/>
        <v>-0.10346604818966632</v>
      </c>
      <c r="G40" s="95">
        <v>64.83</v>
      </c>
      <c r="H40" s="26">
        <f t="shared" si="14"/>
        <v>-9.7954640322805098E-2</v>
      </c>
      <c r="I40" s="96">
        <v>63.88</v>
      </c>
      <c r="J40" s="28">
        <f t="shared" si="15"/>
        <v>-0.21242756750092462</v>
      </c>
      <c r="K40" s="95">
        <v>27.55</v>
      </c>
      <c r="L40" s="26">
        <f t="shared" si="16"/>
        <v>-0.25338753387533874</v>
      </c>
    </row>
    <row r="41" spans="2:17" ht="15" hidden="1" customHeight="1" outlineLevel="1">
      <c r="B41" s="24" t="s">
        <v>38</v>
      </c>
      <c r="C41" s="95">
        <v>56.358772844823612</v>
      </c>
      <c r="D41" s="26">
        <f t="shared" si="10"/>
        <v>-0.14143615653805086</v>
      </c>
      <c r="E41" s="96">
        <v>61.24</v>
      </c>
      <c r="F41" s="28">
        <f t="shared" si="10"/>
        <v>-0.1560088202866593</v>
      </c>
      <c r="G41" s="95">
        <v>60.33</v>
      </c>
      <c r="H41" s="26">
        <f t="shared" si="14"/>
        <v>-0.11617345443891014</v>
      </c>
      <c r="I41" s="96">
        <v>51.49</v>
      </c>
      <c r="J41" s="28">
        <f t="shared" si="15"/>
        <v>-0.21124387254901955</v>
      </c>
      <c r="K41" s="95">
        <v>35.119999999999997</v>
      </c>
      <c r="L41" s="26">
        <f t="shared" si="16"/>
        <v>-0.28165268971159751</v>
      </c>
      <c r="O41" s="21"/>
      <c r="P41" s="21"/>
      <c r="Q41" s="21"/>
    </row>
    <row r="42" spans="2:17" ht="15" hidden="1" customHeight="1" outlineLevel="1">
      <c r="B42" s="24" t="s">
        <v>39</v>
      </c>
      <c r="C42" s="95">
        <v>46.245728503887108</v>
      </c>
      <c r="D42" s="26">
        <f t="shared" si="10"/>
        <v>-0.16609189311090755</v>
      </c>
      <c r="E42" s="96">
        <v>49.310000966670231</v>
      </c>
      <c r="F42" s="28">
        <f t="shared" si="10"/>
        <v>-0.17789261476041629</v>
      </c>
      <c r="G42" s="95">
        <v>48.650921001232007</v>
      </c>
      <c r="H42" s="26">
        <f t="shared" si="14"/>
        <v>-0.18027091826062336</v>
      </c>
      <c r="I42" s="96">
        <v>46.666435554322959</v>
      </c>
      <c r="J42" s="28">
        <f t="shared" si="15"/>
        <v>-0.18013992350100216</v>
      </c>
      <c r="K42" s="95">
        <v>37.010404319768206</v>
      </c>
      <c r="L42" s="26">
        <f t="shared" si="16"/>
        <v>-0.20901038000067951</v>
      </c>
    </row>
    <row r="43" spans="2:17" ht="15" hidden="1" customHeight="1" outlineLevel="1">
      <c r="B43" s="24" t="s">
        <v>40</v>
      </c>
      <c r="C43" s="95">
        <v>42.218823494154968</v>
      </c>
      <c r="D43" s="26">
        <f t="shared" si="10"/>
        <v>-0.18192074877661413</v>
      </c>
      <c r="E43" s="96">
        <v>44.41</v>
      </c>
      <c r="F43" s="28">
        <f t="shared" si="10"/>
        <v>-0.22400838720950556</v>
      </c>
      <c r="G43" s="95">
        <v>43.49</v>
      </c>
      <c r="H43" s="26">
        <f t="shared" si="14"/>
        <v>-0.14909019761299158</v>
      </c>
      <c r="I43" s="96">
        <v>42.28</v>
      </c>
      <c r="J43" s="28">
        <f t="shared" si="15"/>
        <v>-0.23709852038975099</v>
      </c>
      <c r="K43" s="95">
        <v>38.42</v>
      </c>
      <c r="L43" s="26">
        <f t="shared" si="16"/>
        <v>-0.29979952615272454</v>
      </c>
    </row>
    <row r="44" spans="2:17" ht="15" hidden="1" customHeight="1" outlineLevel="1">
      <c r="B44" s="24" t="s">
        <v>41</v>
      </c>
      <c r="C44" s="95">
        <v>52.544227313809579</v>
      </c>
      <c r="D44" s="26">
        <f t="shared" si="10"/>
        <v>-0.13382983920848956</v>
      </c>
      <c r="E44" s="96">
        <v>56.026629220914671</v>
      </c>
      <c r="F44" s="28">
        <f t="shared" si="10"/>
        <v>-0.13725547858154186</v>
      </c>
      <c r="G44" s="95">
        <v>53.98</v>
      </c>
      <c r="H44" s="26">
        <f t="shared" si="14"/>
        <v>-8.2440931497535286E-2</v>
      </c>
      <c r="I44" s="96">
        <v>52.11</v>
      </c>
      <c r="J44" s="28">
        <f t="shared" si="15"/>
        <v>-0.24324716816729597</v>
      </c>
      <c r="K44" s="95">
        <v>39.299999999999997</v>
      </c>
      <c r="L44" s="26">
        <f t="shared" si="16"/>
        <v>-0.22147385103011097</v>
      </c>
    </row>
    <row r="45" spans="2:17" ht="15" hidden="1" customHeight="1" outlineLevel="1">
      <c r="B45" s="24" t="s">
        <v>42</v>
      </c>
      <c r="C45" s="95">
        <v>57.244134493454197</v>
      </c>
      <c r="D45" s="26">
        <f t="shared" si="10"/>
        <v>-0.1732634566793938</v>
      </c>
      <c r="E45" s="96">
        <v>57.02</v>
      </c>
      <c r="F45" s="28">
        <f t="shared" si="10"/>
        <v>-0.20871495975575904</v>
      </c>
      <c r="G45" s="95">
        <v>60.23</v>
      </c>
      <c r="H45" s="26">
        <f t="shared" si="14"/>
        <v>-0.16102521242512902</v>
      </c>
      <c r="I45" s="96">
        <v>61.22</v>
      </c>
      <c r="J45" s="28">
        <f t="shared" si="15"/>
        <v>-0.14995834490419324</v>
      </c>
      <c r="K45" s="95">
        <v>46.73</v>
      </c>
      <c r="L45" s="26">
        <f t="shared" si="16"/>
        <v>-0.15998561927017807</v>
      </c>
    </row>
    <row r="46" spans="2:17" ht="15" hidden="1" customHeight="1" outlineLevel="1">
      <c r="B46" s="24" t="s">
        <v>43</v>
      </c>
      <c r="C46" s="95">
        <v>60.704042611308388</v>
      </c>
      <c r="D46" s="26">
        <f t="shared" si="10"/>
        <v>-0.12847181637072957</v>
      </c>
      <c r="E46" s="96">
        <v>60.45</v>
      </c>
      <c r="F46" s="28">
        <f t="shared" si="10"/>
        <v>-0.15134072722167624</v>
      </c>
      <c r="G46" s="95">
        <v>64.47</v>
      </c>
      <c r="H46" s="26">
        <f t="shared" si="14"/>
        <v>-0.13509525087201513</v>
      </c>
      <c r="I46" s="96">
        <v>65.78</v>
      </c>
      <c r="J46" s="28">
        <f t="shared" si="15"/>
        <v>-0.10564242012236569</v>
      </c>
      <c r="K46" s="95">
        <v>55.42</v>
      </c>
      <c r="L46" s="26">
        <f t="shared" si="16"/>
        <v>-7.7102414654454554E-2</v>
      </c>
    </row>
    <row r="47" spans="2:17" ht="15" hidden="1" customHeight="1" outlineLevel="1">
      <c r="B47" s="24" t="s">
        <v>44</v>
      </c>
      <c r="C47" s="95">
        <v>59.597480713147469</v>
      </c>
      <c r="D47" s="26">
        <f t="shared" si="10"/>
        <v>-9.7720527496153009E-2</v>
      </c>
      <c r="E47" s="96">
        <v>61.2</v>
      </c>
      <c r="F47" s="28">
        <f t="shared" si="10"/>
        <v>-0.11560693641618491</v>
      </c>
      <c r="G47" s="95">
        <v>62.97</v>
      </c>
      <c r="H47" s="26">
        <f t="shared" si="14"/>
        <v>-0.10324693819424668</v>
      </c>
      <c r="I47" s="96">
        <v>66.459999999999994</v>
      </c>
      <c r="J47" s="28">
        <f t="shared" si="15"/>
        <v>-4.0981240981241007E-2</v>
      </c>
      <c r="K47" s="95">
        <v>42.03</v>
      </c>
      <c r="L47" s="26">
        <f t="shared" si="16"/>
        <v>-0.15568501406187218</v>
      </c>
    </row>
    <row r="48" spans="2:17" collapsed="1">
      <c r="B48" s="38">
        <v>2009</v>
      </c>
      <c r="C48" s="100">
        <v>53.92384753313668</v>
      </c>
      <c r="D48" s="40">
        <f t="shared" si="10"/>
        <v>-0.12627383890505806</v>
      </c>
      <c r="E48" s="100">
        <v>56.867000801089766</v>
      </c>
      <c r="F48" s="40">
        <f>E48/E61-1</f>
        <v>-0.13599251003488066</v>
      </c>
      <c r="G48" s="100">
        <v>56.241703647309272</v>
      </c>
      <c r="H48" s="40">
        <f>G48/G61-1</f>
        <v>-0.12002217254634506</v>
      </c>
      <c r="I48" s="100">
        <v>54.358069565526627</v>
      </c>
      <c r="J48" s="40">
        <f>I48/I61-1</f>
        <v>-0.15964622936945139</v>
      </c>
      <c r="K48" s="100">
        <v>39.642181995479113</v>
      </c>
      <c r="L48" s="40">
        <f>K48/K61-1</f>
        <v>-0.19169539818276027</v>
      </c>
    </row>
    <row r="49" spans="2:12" ht="15" hidden="1" customHeight="1" outlineLevel="1">
      <c r="B49" s="24" t="s">
        <v>33</v>
      </c>
      <c r="C49" s="95">
        <v>57.974963148093735</v>
      </c>
      <c r="D49" s="26">
        <f t="shared" si="10"/>
        <v>-7.7130545293367381E-2</v>
      </c>
      <c r="E49" s="96">
        <v>59.57</v>
      </c>
      <c r="F49" s="28">
        <f t="shared" si="10"/>
        <v>-7.6863474353014105E-2</v>
      </c>
      <c r="G49" s="95">
        <v>60.6</v>
      </c>
      <c r="H49" s="26">
        <f t="shared" si="14"/>
        <v>-9.1181763647270597E-2</v>
      </c>
      <c r="I49" s="96">
        <v>63.2</v>
      </c>
      <c r="J49" s="28">
        <f t="shared" si="15"/>
        <v>-3.8198143357175307E-2</v>
      </c>
      <c r="K49" s="95">
        <v>44.16</v>
      </c>
      <c r="L49" s="26">
        <f t="shared" si="16"/>
        <v>-0.12692763938315543</v>
      </c>
    </row>
    <row r="50" spans="2:12" ht="15" hidden="1" customHeight="1" outlineLevel="1">
      <c r="B50" s="24" t="s">
        <v>34</v>
      </c>
      <c r="C50" s="95">
        <v>60.693206024341421</v>
      </c>
      <c r="D50" s="26">
        <f t="shared" si="10"/>
        <v>-7.1829271559538221E-2</v>
      </c>
      <c r="E50" s="96">
        <v>63.01</v>
      </c>
      <c r="F50" s="28">
        <f t="shared" si="10"/>
        <v>-7.1196933962264231E-2</v>
      </c>
      <c r="G50" s="95">
        <v>63.96</v>
      </c>
      <c r="H50" s="26">
        <f t="shared" si="14"/>
        <v>-7.1967498549042386E-2</v>
      </c>
      <c r="I50" s="96">
        <v>61.7</v>
      </c>
      <c r="J50" s="28">
        <f t="shared" si="15"/>
        <v>-5.9881151912235198E-2</v>
      </c>
      <c r="K50" s="95">
        <v>50.74</v>
      </c>
      <c r="L50" s="26">
        <f t="shared" si="16"/>
        <v>-6.4872834500552812E-2</v>
      </c>
    </row>
    <row r="51" spans="2:12" ht="15" hidden="1" customHeight="1" outlineLevel="1">
      <c r="B51" s="24" t="s">
        <v>35</v>
      </c>
      <c r="C51" s="95">
        <v>56.822669904639113</v>
      </c>
      <c r="D51" s="26">
        <f t="shared" si="10"/>
        <v>-4.9017781936257276E-2</v>
      </c>
      <c r="E51" s="96">
        <v>62.45</v>
      </c>
      <c r="F51" s="28">
        <f t="shared" si="10"/>
        <v>-4.2618427104093248E-2</v>
      </c>
      <c r="G51" s="95">
        <v>59.96</v>
      </c>
      <c r="H51" s="26">
        <f t="shared" si="14"/>
        <v>-2.1540469973890364E-2</v>
      </c>
      <c r="I51" s="96">
        <v>52.04</v>
      </c>
      <c r="J51" s="28">
        <f t="shared" si="15"/>
        <v>-4.0029514849658776E-2</v>
      </c>
      <c r="K51" s="95">
        <v>49.88</v>
      </c>
      <c r="L51" s="26">
        <f t="shared" si="16"/>
        <v>-5.7979225684608116E-2</v>
      </c>
    </row>
    <row r="52" spans="2:12" ht="15" hidden="1" customHeight="1" outlineLevel="1">
      <c r="B52" s="24" t="s">
        <v>36</v>
      </c>
      <c r="C52" s="95">
        <v>55.079139950689175</v>
      </c>
      <c r="D52" s="26">
        <f t="shared" si="10"/>
        <v>-4.5257818262839034E-2</v>
      </c>
      <c r="E52" s="96">
        <v>59.81</v>
      </c>
      <c r="F52" s="28">
        <f t="shared" si="10"/>
        <v>-1.9025750369033867E-2</v>
      </c>
      <c r="G52" s="95">
        <v>56.59</v>
      </c>
      <c r="H52" s="26">
        <f t="shared" si="14"/>
        <v>-2.1611341632088554E-2</v>
      </c>
      <c r="I52" s="96">
        <v>56.94</v>
      </c>
      <c r="J52" s="28">
        <f t="shared" si="15"/>
        <v>-5.9153998678122988E-2</v>
      </c>
      <c r="K52" s="95">
        <v>40.82</v>
      </c>
      <c r="L52" s="26">
        <f t="shared" si="16"/>
        <v>-0.11778690296088179</v>
      </c>
    </row>
    <row r="53" spans="2:12" ht="13.5" hidden="1" customHeight="1" outlineLevel="1">
      <c r="B53" s="24" t="s">
        <v>37</v>
      </c>
      <c r="C53" s="95">
        <v>71.763031797437264</v>
      </c>
      <c r="D53" s="26">
        <f t="shared" si="10"/>
        <v>-2.1725537089390734E-2</v>
      </c>
      <c r="E53" s="96">
        <v>77.61</v>
      </c>
      <c r="F53" s="28">
        <f t="shared" si="10"/>
        <v>-9.0113285272919175E-4</v>
      </c>
      <c r="G53" s="95">
        <v>71.87</v>
      </c>
      <c r="H53" s="26">
        <f t="shared" si="14"/>
        <v>-8.3414430696515662E-4</v>
      </c>
      <c r="I53" s="96">
        <v>81.11</v>
      </c>
      <c r="J53" s="28">
        <f t="shared" si="15"/>
        <v>3.4640603736235676E-3</v>
      </c>
      <c r="K53" s="95">
        <v>36.9</v>
      </c>
      <c r="L53" s="26">
        <f t="shared" si="16"/>
        <v>0.12226277372262762</v>
      </c>
    </row>
    <row r="54" spans="2:12" ht="13.5" hidden="1" customHeight="1" outlineLevel="1">
      <c r="B54" s="24" t="s">
        <v>38</v>
      </c>
      <c r="C54" s="95">
        <v>65.643077418180823</v>
      </c>
      <c r="D54" s="26">
        <f t="shared" si="10"/>
        <v>2.7911086986943445E-2</v>
      </c>
      <c r="E54" s="96">
        <v>72.56</v>
      </c>
      <c r="F54" s="28">
        <f t="shared" si="10"/>
        <v>8.282345918519618E-2</v>
      </c>
      <c r="G54" s="95">
        <v>68.260000000000005</v>
      </c>
      <c r="H54" s="26">
        <f t="shared" si="14"/>
        <v>4.3730886850152917E-2</v>
      </c>
      <c r="I54" s="96">
        <v>65.28</v>
      </c>
      <c r="J54" s="28">
        <f t="shared" si="15"/>
        <v>-4.7980166253463463E-2</v>
      </c>
      <c r="K54" s="95">
        <v>48.89</v>
      </c>
      <c r="L54" s="26">
        <f t="shared" si="16"/>
        <v>-3.9677862895305394E-2</v>
      </c>
    </row>
    <row r="55" spans="2:12" ht="15" hidden="1" customHeight="1" outlineLevel="1">
      <c r="B55" s="24" t="s">
        <v>39</v>
      </c>
      <c r="C55" s="95">
        <v>55.456624203364015</v>
      </c>
      <c r="D55" s="26">
        <f t="shared" si="10"/>
        <v>5.0001488404924466E-2</v>
      </c>
      <c r="E55" s="96">
        <v>59.98</v>
      </c>
      <c r="F55" s="28">
        <f t="shared" si="10"/>
        <v>0.1134211991832188</v>
      </c>
      <c r="G55" s="95">
        <v>59.35</v>
      </c>
      <c r="H55" s="26">
        <f t="shared" si="14"/>
        <v>0.11602106054907857</v>
      </c>
      <c r="I55" s="96">
        <v>56.92</v>
      </c>
      <c r="J55" s="28">
        <f t="shared" si="15"/>
        <v>-9.3978419770275323E-3</v>
      </c>
      <c r="K55" s="95">
        <v>46.79</v>
      </c>
      <c r="L55" s="26">
        <f t="shared" si="16"/>
        <v>-0.12705223880597016</v>
      </c>
    </row>
    <row r="56" spans="2:12" ht="15" hidden="1" customHeight="1" outlineLevel="1">
      <c r="B56" s="24" t="s">
        <v>40</v>
      </c>
      <c r="C56" s="95">
        <v>51.607253736137892</v>
      </c>
      <c r="D56" s="26">
        <f t="shared" si="10"/>
        <v>9.2375821819973281E-2</v>
      </c>
      <c r="E56" s="96">
        <v>57.23</v>
      </c>
      <c r="F56" s="28">
        <f t="shared" si="10"/>
        <v>0.19903624554787336</v>
      </c>
      <c r="G56" s="95">
        <v>51.11</v>
      </c>
      <c r="H56" s="26">
        <f t="shared" si="14"/>
        <v>2.5275827482447388E-2</v>
      </c>
      <c r="I56" s="96">
        <v>55.42</v>
      </c>
      <c r="J56" s="28">
        <f t="shared" si="15"/>
        <v>0.2058311575282854</v>
      </c>
      <c r="K56" s="95">
        <v>54.87</v>
      </c>
      <c r="L56" s="26">
        <f t="shared" si="16"/>
        <v>1.8563207722294361E-2</v>
      </c>
    </row>
    <row r="57" spans="2:12" ht="15" hidden="1" customHeight="1" outlineLevel="1">
      <c r="B57" s="24" t="s">
        <v>41</v>
      </c>
      <c r="C57" s="95">
        <v>60.662707736080876</v>
      </c>
      <c r="D57" s="26">
        <f t="shared" si="10"/>
        <v>1.989692699997514E-2</v>
      </c>
      <c r="E57" s="96">
        <v>64.94</v>
      </c>
      <c r="F57" s="28">
        <f t="shared" si="10"/>
        <v>2.0427404148334327E-2</v>
      </c>
      <c r="G57" s="95">
        <v>58.83</v>
      </c>
      <c r="H57" s="26">
        <f t="shared" si="14"/>
        <v>4.5680767863490956E-2</v>
      </c>
      <c r="I57" s="96">
        <v>68.86</v>
      </c>
      <c r="J57" s="28">
        <f t="shared" si="15"/>
        <v>0.1242448979591837</v>
      </c>
      <c r="K57" s="95">
        <v>50.48</v>
      </c>
      <c r="L57" s="26">
        <f t="shared" si="16"/>
        <v>-0.10401135960241403</v>
      </c>
    </row>
    <row r="58" spans="2:12" ht="15" hidden="1" customHeight="1" outlineLevel="1">
      <c r="B58" s="24" t="s">
        <v>42</v>
      </c>
      <c r="C58" s="95">
        <v>69.241084062320297</v>
      </c>
      <c r="D58" s="26">
        <f t="shared" si="10"/>
        <v>2.7754726081888892E-2</v>
      </c>
      <c r="E58" s="96">
        <v>72.06</v>
      </c>
      <c r="F58" s="28">
        <f t="shared" si="10"/>
        <v>7.0251002524877482E-2</v>
      </c>
      <c r="G58" s="95">
        <v>71.790000000000006</v>
      </c>
      <c r="H58" s="26">
        <f t="shared" si="14"/>
        <v>4.6044004079848655E-2</v>
      </c>
      <c r="I58" s="96">
        <v>72.02</v>
      </c>
      <c r="J58" s="28">
        <f t="shared" si="15"/>
        <v>-9.3535075653371491E-3</v>
      </c>
      <c r="K58" s="95">
        <v>55.63</v>
      </c>
      <c r="L58" s="26">
        <f t="shared" si="16"/>
        <v>-8.45812078328122E-2</v>
      </c>
    </row>
    <row r="59" spans="2:12" ht="15" hidden="1" customHeight="1" outlineLevel="1">
      <c r="B59" s="24" t="s">
        <v>43</v>
      </c>
      <c r="C59" s="95">
        <v>69.652414863419494</v>
      </c>
      <c r="D59" s="26">
        <f t="shared" si="10"/>
        <v>1.9612984767295005E-2</v>
      </c>
      <c r="E59" s="96">
        <v>71.23</v>
      </c>
      <c r="F59" s="28">
        <f t="shared" si="10"/>
        <v>5.1055039102847921E-2</v>
      </c>
      <c r="G59" s="95">
        <v>74.540000000000006</v>
      </c>
      <c r="H59" s="26">
        <f t="shared" si="14"/>
        <v>4.779308405960081E-2</v>
      </c>
      <c r="I59" s="96">
        <v>73.55</v>
      </c>
      <c r="J59" s="28">
        <f t="shared" si="15"/>
        <v>-4.6014345648938138E-3</v>
      </c>
      <c r="K59" s="95">
        <v>60.05</v>
      </c>
      <c r="L59" s="26">
        <f t="shared" si="16"/>
        <v>9.8810612991765856E-2</v>
      </c>
    </row>
    <row r="60" spans="2:12" ht="15" hidden="1" customHeight="1" outlineLevel="1">
      <c r="B60" s="24" t="s">
        <v>44</v>
      </c>
      <c r="C60" s="95">
        <v>66.052129666391551</v>
      </c>
      <c r="D60" s="26">
        <f t="shared" si="10"/>
        <v>1.1932664685926131E-2</v>
      </c>
      <c r="E60" s="96">
        <v>69.2</v>
      </c>
      <c r="F60" s="28">
        <f t="shared" si="10"/>
        <v>3.7636827110511417E-2</v>
      </c>
      <c r="G60" s="95">
        <v>70.22</v>
      </c>
      <c r="H60" s="26">
        <f t="shared" si="14"/>
        <v>4.6030090868464324E-2</v>
      </c>
      <c r="I60" s="96">
        <v>69.3</v>
      </c>
      <c r="J60" s="28">
        <f t="shared" si="15"/>
        <v>4.93039443155463E-3</v>
      </c>
      <c r="K60" s="95">
        <v>49.78</v>
      </c>
      <c r="L60" s="26">
        <f t="shared" si="16"/>
        <v>4.4262638976295454E-2</v>
      </c>
    </row>
    <row r="61" spans="2:12" collapsed="1">
      <c r="B61" s="38">
        <v>2008</v>
      </c>
      <c r="C61" s="100">
        <v>61.717103063000927</v>
      </c>
      <c r="D61" s="40">
        <f t="shared" si="10"/>
        <v>-3.5023520967877309E-3</v>
      </c>
      <c r="E61" s="100">
        <v>65.817717394308161</v>
      </c>
      <c r="F61" s="40">
        <f>E61/E74-1</f>
        <v>2.5365732768151794E-2</v>
      </c>
      <c r="G61" s="100">
        <v>63.912637219568246</v>
      </c>
      <c r="H61" s="40">
        <f>G61/G74-1</f>
        <v>1.1812566476002706E-2</v>
      </c>
      <c r="I61" s="100">
        <v>64.684745240971253</v>
      </c>
      <c r="J61" s="40">
        <f>I61/I74-1</f>
        <v>1.0161953465488427E-3</v>
      </c>
      <c r="K61" s="100">
        <v>49.043617846978854</v>
      </c>
      <c r="L61" s="40">
        <f>K61/K74-1</f>
        <v>-4.1529867590950564E-2</v>
      </c>
    </row>
    <row r="62" spans="2:12" ht="15" hidden="1" customHeight="1" outlineLevel="1">
      <c r="B62" s="24" t="s">
        <v>33</v>
      </c>
      <c r="C62" s="95">
        <v>62.820329411079243</v>
      </c>
      <c r="D62" s="26">
        <f t="shared" si="10"/>
        <v>5.1172792302491832E-3</v>
      </c>
      <c r="E62" s="96">
        <v>64.53</v>
      </c>
      <c r="F62" s="28">
        <f t="shared" si="10"/>
        <v>3.5628310062590263E-2</v>
      </c>
      <c r="G62" s="95">
        <v>66.680000000000007</v>
      </c>
      <c r="H62" s="26">
        <f t="shared" si="14"/>
        <v>8.621993646952264E-3</v>
      </c>
      <c r="I62" s="96">
        <v>65.709999999999994</v>
      </c>
      <c r="J62" s="28">
        <f t="shared" si="15"/>
        <v>9.6803933620159821E-3</v>
      </c>
      <c r="K62" s="95">
        <v>50.58</v>
      </c>
      <c r="L62" s="26">
        <f t="shared" si="16"/>
        <v>-9.9358974358974339E-2</v>
      </c>
    </row>
    <row r="63" spans="2:12" ht="15" hidden="1" customHeight="1" outlineLevel="1">
      <c r="B63" s="24" t="s">
        <v>34</v>
      </c>
      <c r="C63" s="95">
        <v>65.39013154004526</v>
      </c>
      <c r="D63" s="26">
        <f t="shared" si="10"/>
        <v>1.2115844891495975E-2</v>
      </c>
      <c r="E63" s="96">
        <v>67.84</v>
      </c>
      <c r="F63" s="28">
        <f t="shared" si="10"/>
        <v>4.3050430504304904E-2</v>
      </c>
      <c r="G63" s="95">
        <v>68.92</v>
      </c>
      <c r="H63" s="26">
        <f t="shared" si="14"/>
        <v>3.1119090365050894E-2</v>
      </c>
      <c r="I63" s="96">
        <v>65.63</v>
      </c>
      <c r="J63" s="28">
        <f t="shared" si="15"/>
        <v>-1.2042751768779336E-2</v>
      </c>
      <c r="K63" s="95">
        <v>54.26</v>
      </c>
      <c r="L63" s="26">
        <f t="shared" si="16"/>
        <v>-6.5449534963830547E-2</v>
      </c>
    </row>
    <row r="64" spans="2:12" ht="15" hidden="1" customHeight="1" outlineLevel="1">
      <c r="B64" s="24" t="s">
        <v>35</v>
      </c>
      <c r="C64" s="95">
        <v>59.75155878343709</v>
      </c>
      <c r="D64" s="26">
        <f t="shared" si="10"/>
        <v>-7.0934011952755394E-2</v>
      </c>
      <c r="E64" s="96">
        <v>65.23</v>
      </c>
      <c r="F64" s="28">
        <f t="shared" si="10"/>
        <v>-2.4233358264771687E-2</v>
      </c>
      <c r="G64" s="95">
        <v>61.28</v>
      </c>
      <c r="H64" s="26">
        <f t="shared" si="14"/>
        <v>-0.10761613513907098</v>
      </c>
      <c r="I64" s="96">
        <v>54.21</v>
      </c>
      <c r="J64" s="28">
        <f t="shared" si="15"/>
        <v>-9.7252289758534505E-2</v>
      </c>
      <c r="K64" s="95">
        <v>52.95</v>
      </c>
      <c r="L64" s="26">
        <f t="shared" si="16"/>
        <v>6.3893911995177799E-2</v>
      </c>
    </row>
    <row r="65" spans="2:14" ht="15" hidden="1" customHeight="1" outlineLevel="1">
      <c r="B65" s="24" t="s">
        <v>36</v>
      </c>
      <c r="C65" s="95">
        <v>57.690066495723741</v>
      </c>
      <c r="D65" s="26">
        <f t="shared" si="10"/>
        <v>-8.1787987863093048E-2</v>
      </c>
      <c r="E65" s="96">
        <v>60.97</v>
      </c>
      <c r="F65" s="28">
        <f t="shared" si="10"/>
        <v>-5.7067738942158996E-2</v>
      </c>
      <c r="G65" s="95">
        <v>57.84</v>
      </c>
      <c r="H65" s="26">
        <f t="shared" si="14"/>
        <v>-9.0994813767090954E-2</v>
      </c>
      <c r="I65" s="96">
        <v>60.52</v>
      </c>
      <c r="J65" s="28">
        <f t="shared" si="15"/>
        <v>-0.11221945137157108</v>
      </c>
      <c r="K65" s="95">
        <v>46.27</v>
      </c>
      <c r="L65" s="26">
        <f t="shared" si="16"/>
        <v>-4.2028985507246208E-2</v>
      </c>
    </row>
    <row r="66" spans="2:14" ht="15" hidden="1" customHeight="1" outlineLevel="1">
      <c r="B66" s="24" t="s">
        <v>37</v>
      </c>
      <c r="C66" s="95">
        <v>73.356746514597177</v>
      </c>
      <c r="D66" s="26">
        <f t="shared" si="10"/>
        <v>-7.486000149323413E-2</v>
      </c>
      <c r="E66" s="96">
        <v>77.680000000000007</v>
      </c>
      <c r="F66" s="28">
        <f t="shared" si="10"/>
        <v>-5.7738961669092537E-2</v>
      </c>
      <c r="G66" s="95">
        <v>71.930000000000007</v>
      </c>
      <c r="H66" s="26">
        <f t="shared" si="14"/>
        <v>-9.9974974974974873E-2</v>
      </c>
      <c r="I66" s="96">
        <v>80.83</v>
      </c>
      <c r="J66" s="28">
        <f t="shared" si="15"/>
        <v>-3.3596365375418435E-2</v>
      </c>
      <c r="K66" s="95">
        <v>32.880000000000003</v>
      </c>
      <c r="L66" s="26">
        <f t="shared" si="16"/>
        <v>-0.18634001484780982</v>
      </c>
    </row>
    <row r="67" spans="2:14" ht="15" hidden="1" customHeight="1" outlineLevel="1">
      <c r="B67" s="24" t="s">
        <v>38</v>
      </c>
      <c r="C67" s="95">
        <v>63.860657063828924</v>
      </c>
      <c r="D67" s="26">
        <f t="shared" si="10"/>
        <v>-9.0719090399179803E-2</v>
      </c>
      <c r="E67" s="96">
        <v>67.010000000000005</v>
      </c>
      <c r="F67" s="28">
        <f t="shared" si="10"/>
        <v>-7.661568141105124E-2</v>
      </c>
      <c r="G67" s="95">
        <v>65.400000000000006</v>
      </c>
      <c r="H67" s="26">
        <f t="shared" si="14"/>
        <v>-8.1718618365627549E-2</v>
      </c>
      <c r="I67" s="96">
        <v>68.569999999999993</v>
      </c>
      <c r="J67" s="28">
        <f t="shared" si="15"/>
        <v>-9.5501912676428047E-2</v>
      </c>
      <c r="K67" s="95">
        <v>50.91</v>
      </c>
      <c r="L67" s="26">
        <f t="shared" si="16"/>
        <v>0.14020156774916015</v>
      </c>
    </row>
    <row r="68" spans="2:14" ht="15" hidden="1" customHeight="1" outlineLevel="1" thickBot="1">
      <c r="B68" s="24" t="s">
        <v>39</v>
      </c>
      <c r="C68" s="95">
        <v>52.815757706790627</v>
      </c>
      <c r="D68" s="26">
        <f t="shared" si="10"/>
        <v>-8.1411747683396096E-2</v>
      </c>
      <c r="E68" s="96">
        <v>53.87</v>
      </c>
      <c r="F68" s="28">
        <f t="shared" si="10"/>
        <v>-9.0033783783783905E-2</v>
      </c>
      <c r="G68" s="95">
        <v>53.18</v>
      </c>
      <c r="H68" s="26">
        <f t="shared" si="14"/>
        <v>-9.5732018364223848E-2</v>
      </c>
      <c r="I68" s="96">
        <v>57.46</v>
      </c>
      <c r="J68" s="28">
        <f t="shared" si="15"/>
        <v>-5.4156378600823007E-2</v>
      </c>
      <c r="K68" s="95">
        <v>53.6</v>
      </c>
      <c r="L68" s="26">
        <f t="shared" si="16"/>
        <v>0.20179372197309409</v>
      </c>
    </row>
    <row r="69" spans="2:14" ht="16.5" hidden="1" customHeight="1" outlineLevel="1" thickBot="1">
      <c r="B69" s="24" t="s">
        <v>40</v>
      </c>
      <c r="C69" s="95">
        <v>47.243130711330338</v>
      </c>
      <c r="D69" s="26">
        <f t="shared" si="10"/>
        <v>-9.5136023733904174E-2</v>
      </c>
      <c r="E69" s="96">
        <v>47.73</v>
      </c>
      <c r="F69" s="28">
        <f t="shared" si="10"/>
        <v>-0.11447124304267164</v>
      </c>
      <c r="G69" s="95">
        <v>49.85</v>
      </c>
      <c r="H69" s="26">
        <f t="shared" si="14"/>
        <v>-5.5871212121212044E-2</v>
      </c>
      <c r="I69" s="96">
        <v>45.96</v>
      </c>
      <c r="J69" s="28">
        <f t="shared" si="15"/>
        <v>-0.15592286501377417</v>
      </c>
      <c r="K69" s="95">
        <v>53.87</v>
      </c>
      <c r="L69" s="26">
        <f t="shared" si="16"/>
        <v>0.27021928790379635</v>
      </c>
      <c r="N69" s="41" t="s">
        <v>45</v>
      </c>
    </row>
    <row r="70" spans="2:14" ht="15" hidden="1" customHeight="1" outlineLevel="1">
      <c r="B70" s="24" t="s">
        <v>41</v>
      </c>
      <c r="C70" s="95">
        <v>59.479253373691513</v>
      </c>
      <c r="D70" s="26">
        <f t="shared" si="10"/>
        <v>-8.0337278871136064E-2</v>
      </c>
      <c r="E70" s="96">
        <v>63.64</v>
      </c>
      <c r="F70" s="28">
        <f t="shared" si="10"/>
        <v>-8.1408775981524295E-2</v>
      </c>
      <c r="G70" s="95">
        <v>56.26</v>
      </c>
      <c r="H70" s="26">
        <f t="shared" si="14"/>
        <v>-0.12490278425882728</v>
      </c>
      <c r="I70" s="96">
        <v>61.25</v>
      </c>
      <c r="J70" s="28">
        <f t="shared" si="15"/>
        <v>-6.0870898497393466E-2</v>
      </c>
      <c r="K70" s="95">
        <v>56.34</v>
      </c>
      <c r="L70" s="26">
        <f t="shared" si="16"/>
        <v>0.19415006358626541</v>
      </c>
    </row>
    <row r="71" spans="2:14" ht="15" hidden="1" customHeight="1" outlineLevel="1">
      <c r="B71" s="24" t="s">
        <v>42</v>
      </c>
      <c r="C71" s="95">
        <v>67.371214459200985</v>
      </c>
      <c r="D71" s="26">
        <f t="shared" si="10"/>
        <v>-3.1740398771837874E-3</v>
      </c>
      <c r="E71" s="96">
        <v>67.33</v>
      </c>
      <c r="F71" s="28">
        <f t="shared" si="10"/>
        <v>-1.8942153577152787E-2</v>
      </c>
      <c r="G71" s="95">
        <v>68.63</v>
      </c>
      <c r="H71" s="26">
        <f t="shared" si="14"/>
        <v>-1.0382119682768587E-2</v>
      </c>
      <c r="I71" s="96">
        <v>72.7</v>
      </c>
      <c r="J71" s="28">
        <f t="shared" si="15"/>
        <v>-9.1317977374949511E-3</v>
      </c>
      <c r="K71" s="95">
        <v>60.77</v>
      </c>
      <c r="L71" s="26">
        <f t="shared" si="16"/>
        <v>0.12976389663506227</v>
      </c>
    </row>
    <row r="72" spans="2:14" ht="15" hidden="1" customHeight="1" outlineLevel="1">
      <c r="B72" s="24" t="s">
        <v>43</v>
      </c>
      <c r="C72" s="95">
        <v>68.312600863273801</v>
      </c>
      <c r="D72" s="26">
        <f t="shared" si="10"/>
        <v>-1.1654096319740681E-2</v>
      </c>
      <c r="E72" s="96">
        <v>67.77</v>
      </c>
      <c r="F72" s="28">
        <f t="shared" si="10"/>
        <v>-3.0749427917620253E-2</v>
      </c>
      <c r="G72" s="95">
        <v>71.14</v>
      </c>
      <c r="H72" s="26">
        <f t="shared" si="14"/>
        <v>-1.6839741790626306E-3</v>
      </c>
      <c r="I72" s="96">
        <v>73.89</v>
      </c>
      <c r="J72" s="28">
        <f t="shared" si="15"/>
        <v>-9.7829000268024879E-3</v>
      </c>
      <c r="K72" s="95">
        <v>54.65</v>
      </c>
      <c r="L72" s="26">
        <f t="shared" si="16"/>
        <v>-6.8677573278800308E-2</v>
      </c>
    </row>
    <row r="73" spans="2:14" ht="15" hidden="1" customHeight="1" outlineLevel="1">
      <c r="B73" s="24" t="s">
        <v>44</v>
      </c>
      <c r="C73" s="95">
        <v>65.27324590998569</v>
      </c>
      <c r="D73" s="26">
        <f t="shared" si="10"/>
        <v>-6.6156871770760572E-3</v>
      </c>
      <c r="E73" s="96">
        <v>66.69</v>
      </c>
      <c r="F73" s="28">
        <f t="shared" si="10"/>
        <v>-4.5239799570508166E-2</v>
      </c>
      <c r="G73" s="95">
        <v>67.13</v>
      </c>
      <c r="H73" s="26">
        <f t="shared" si="14"/>
        <v>-1.7849305047549335E-2</v>
      </c>
      <c r="I73" s="96">
        <v>68.959999999999994</v>
      </c>
      <c r="J73" s="28">
        <f t="shared" si="15"/>
        <v>3.0638170677028898E-2</v>
      </c>
      <c r="K73" s="95">
        <v>47.67</v>
      </c>
      <c r="L73" s="26">
        <f t="shared" si="16"/>
        <v>0.14895155459146792</v>
      </c>
    </row>
    <row r="74" spans="2:14" collapsed="1">
      <c r="B74" s="38">
        <v>2007</v>
      </c>
      <c r="C74" s="100">
        <v>61.934017800105615</v>
      </c>
      <c r="D74" s="40">
        <f t="shared" si="10"/>
        <v>-4.782533547071699E-2</v>
      </c>
      <c r="E74" s="100">
        <v>64.189503599483345</v>
      </c>
      <c r="F74" s="40">
        <f>E74/E87-1</f>
        <v>-4.2822574517340728E-2</v>
      </c>
      <c r="G74" s="100">
        <v>63.166478987473681</v>
      </c>
      <c r="H74" s="40">
        <f>G74/G87-1</f>
        <v>-5.3994960589662244E-2</v>
      </c>
      <c r="I74" s="100">
        <v>64.619079632949976</v>
      </c>
      <c r="J74" s="40">
        <f>I74/I87-1</f>
        <v>-4.7618018101246662E-2</v>
      </c>
      <c r="K74" s="100">
        <v>51.168644894245226</v>
      </c>
      <c r="L74" s="40">
        <f>K74/K87-1</f>
        <v>5.062093020086289E-2</v>
      </c>
    </row>
    <row r="75" spans="2:14" ht="15" hidden="1" customHeight="1" outlineLevel="1">
      <c r="B75" s="24" t="s">
        <v>33</v>
      </c>
      <c r="C75" s="95">
        <v>62.500496916329055</v>
      </c>
      <c r="D75" s="25"/>
      <c r="E75" s="96">
        <v>62.31</v>
      </c>
      <c r="F75" s="28"/>
      <c r="G75" s="95">
        <v>66.11</v>
      </c>
      <c r="H75" s="25"/>
      <c r="I75" s="96">
        <v>65.08</v>
      </c>
      <c r="J75" s="28"/>
      <c r="K75" s="95">
        <v>56.16</v>
      </c>
      <c r="L75" s="25"/>
    </row>
    <row r="76" spans="2:14" ht="15" hidden="1" customHeight="1" outlineLevel="1">
      <c r="B76" s="24" t="s">
        <v>34</v>
      </c>
      <c r="C76" s="95">
        <v>64.607358801951591</v>
      </c>
      <c r="D76" s="25"/>
      <c r="E76" s="96">
        <v>65.040000000000006</v>
      </c>
      <c r="F76" s="28"/>
      <c r="G76" s="95">
        <v>66.84</v>
      </c>
      <c r="H76" s="25"/>
      <c r="I76" s="96">
        <v>66.430000000000007</v>
      </c>
      <c r="J76" s="28"/>
      <c r="K76" s="95">
        <v>58.06</v>
      </c>
      <c r="L76" s="25"/>
    </row>
    <row r="77" spans="2:14" ht="15" hidden="1" customHeight="1" outlineLevel="1">
      <c r="B77" s="24" t="s">
        <v>35</v>
      </c>
      <c r="C77" s="95">
        <v>64.313578962271322</v>
      </c>
      <c r="D77" s="25"/>
      <c r="E77" s="96">
        <v>66.849999999999994</v>
      </c>
      <c r="F77" s="28"/>
      <c r="G77" s="95">
        <v>68.67</v>
      </c>
      <c r="H77" s="25"/>
      <c r="I77" s="96">
        <v>60.05</v>
      </c>
      <c r="J77" s="28"/>
      <c r="K77" s="95">
        <v>49.77</v>
      </c>
      <c r="L77" s="25"/>
    </row>
    <row r="78" spans="2:14" ht="15" hidden="1" customHeight="1" outlineLevel="1">
      <c r="B78" s="24" t="s">
        <v>36</v>
      </c>
      <c r="C78" s="95">
        <v>62.828699399678577</v>
      </c>
      <c r="D78" s="25"/>
      <c r="E78" s="96">
        <v>64.66</v>
      </c>
      <c r="F78" s="28"/>
      <c r="G78" s="95">
        <v>63.63</v>
      </c>
      <c r="H78" s="25"/>
      <c r="I78" s="96">
        <v>68.17</v>
      </c>
      <c r="J78" s="28"/>
      <c r="K78" s="95">
        <v>48.3</v>
      </c>
      <c r="L78" s="25"/>
    </row>
    <row r="79" spans="2:14" ht="15" hidden="1" customHeight="1" outlineLevel="1">
      <c r="B79" s="24" t="s">
        <v>37</v>
      </c>
      <c r="C79" s="95">
        <v>79.292589913958508</v>
      </c>
      <c r="D79" s="25"/>
      <c r="E79" s="96">
        <v>82.44</v>
      </c>
      <c r="F79" s="28"/>
      <c r="G79" s="95">
        <v>79.92</v>
      </c>
      <c r="H79" s="25"/>
      <c r="I79" s="96">
        <v>83.64</v>
      </c>
      <c r="J79" s="28"/>
      <c r="K79" s="95">
        <v>40.409999999999997</v>
      </c>
      <c r="L79" s="25"/>
    </row>
    <row r="80" spans="2:14" ht="15" hidden="1" customHeight="1" outlineLevel="1">
      <c r="B80" s="24" t="s">
        <v>38</v>
      </c>
      <c r="C80" s="95">
        <v>70.232044233573689</v>
      </c>
      <c r="D80" s="25"/>
      <c r="E80" s="96">
        <v>72.569999999999993</v>
      </c>
      <c r="F80" s="28"/>
      <c r="G80" s="95">
        <v>71.22</v>
      </c>
      <c r="H80" s="25"/>
      <c r="I80" s="96">
        <v>75.81</v>
      </c>
      <c r="J80" s="28"/>
      <c r="K80" s="95">
        <v>44.65</v>
      </c>
      <c r="L80" s="25"/>
    </row>
    <row r="81" spans="2:12" ht="15" hidden="1" customHeight="1" outlineLevel="1">
      <c r="B81" s="24" t="s">
        <v>39</v>
      </c>
      <c r="C81" s="95">
        <v>57.496661397088019</v>
      </c>
      <c r="D81" s="25"/>
      <c r="E81" s="96">
        <v>59.2</v>
      </c>
      <c r="F81" s="28"/>
      <c r="G81" s="95">
        <v>58.81</v>
      </c>
      <c r="H81" s="25"/>
      <c r="I81" s="96">
        <v>60.75</v>
      </c>
      <c r="J81" s="28"/>
      <c r="K81" s="95">
        <v>44.6</v>
      </c>
      <c r="L81" s="25"/>
    </row>
    <row r="82" spans="2:12" ht="15" hidden="1" customHeight="1" outlineLevel="1">
      <c r="B82" s="24" t="s">
        <v>40</v>
      </c>
      <c r="C82" s="95">
        <v>52.210201699351792</v>
      </c>
      <c r="D82" s="25"/>
      <c r="E82" s="96">
        <v>53.9</v>
      </c>
      <c r="F82" s="28"/>
      <c r="G82" s="95">
        <v>52.8</v>
      </c>
      <c r="H82" s="25"/>
      <c r="I82" s="96">
        <v>54.45</v>
      </c>
      <c r="J82" s="28"/>
      <c r="K82" s="95">
        <v>42.41</v>
      </c>
      <c r="L82" s="25"/>
    </row>
    <row r="83" spans="2:12" ht="15" hidden="1" customHeight="1" outlineLevel="1">
      <c r="B83" s="24" t="s">
        <v>41</v>
      </c>
      <c r="C83" s="95">
        <v>64.675072727403972</v>
      </c>
      <c r="D83" s="25"/>
      <c r="E83" s="96">
        <v>69.28</v>
      </c>
      <c r="F83" s="28"/>
      <c r="G83" s="95">
        <v>64.290000000000006</v>
      </c>
      <c r="H83" s="25"/>
      <c r="I83" s="96">
        <v>65.22</v>
      </c>
      <c r="J83" s="28"/>
      <c r="K83" s="95">
        <v>47.18</v>
      </c>
      <c r="L83" s="25"/>
    </row>
    <row r="84" spans="2:12" ht="15" hidden="1" customHeight="1" outlineLevel="1">
      <c r="B84" s="24" t="s">
        <v>42</v>
      </c>
      <c r="C84" s="95">
        <v>67.585734274918323</v>
      </c>
      <c r="D84" s="25"/>
      <c r="E84" s="96">
        <v>68.63</v>
      </c>
      <c r="F84" s="28"/>
      <c r="G84" s="95">
        <v>69.349999999999994</v>
      </c>
      <c r="H84" s="25"/>
      <c r="I84" s="96">
        <v>73.37</v>
      </c>
      <c r="J84" s="28"/>
      <c r="K84" s="95">
        <v>53.79</v>
      </c>
      <c r="L84" s="25"/>
    </row>
    <row r="85" spans="2:12" ht="15" hidden="1" customHeight="1" outlineLevel="1">
      <c r="B85" s="24" t="s">
        <v>43</v>
      </c>
      <c r="C85" s="95">
        <v>69.118109974353345</v>
      </c>
      <c r="D85" s="25"/>
      <c r="E85" s="96">
        <v>69.92</v>
      </c>
      <c r="F85" s="28"/>
      <c r="G85" s="95">
        <v>71.260000000000005</v>
      </c>
      <c r="H85" s="25"/>
      <c r="I85" s="96">
        <v>74.62</v>
      </c>
      <c r="J85" s="28"/>
      <c r="K85" s="95">
        <v>58.68</v>
      </c>
      <c r="L85" s="25"/>
    </row>
    <row r="86" spans="2:12" ht="15" hidden="1" customHeight="1" outlineLevel="1">
      <c r="B86" s="24" t="s">
        <v>44</v>
      </c>
      <c r="C86" s="95">
        <v>65.707949146586728</v>
      </c>
      <c r="D86" s="25"/>
      <c r="E86" s="96">
        <v>69.849999999999994</v>
      </c>
      <c r="F86" s="28"/>
      <c r="G86" s="95">
        <v>68.349999999999994</v>
      </c>
      <c r="H86" s="25"/>
      <c r="I86" s="96">
        <v>66.91</v>
      </c>
      <c r="J86" s="28"/>
      <c r="K86" s="95">
        <v>41.49</v>
      </c>
      <c r="L86" s="25"/>
    </row>
    <row r="87" spans="2:12" collapsed="1">
      <c r="B87" s="38">
        <v>2006</v>
      </c>
      <c r="C87" s="100">
        <v>65.044807541401354</v>
      </c>
      <c r="D87" s="39"/>
      <c r="E87" s="100">
        <v>67.06123848158623</v>
      </c>
      <c r="F87" s="40"/>
      <c r="G87" s="100">
        <v>66.771820821215186</v>
      </c>
      <c r="H87" s="40"/>
      <c r="I87" s="100">
        <v>67.849960269218485</v>
      </c>
      <c r="J87" s="40"/>
      <c r="K87" s="100">
        <v>48.703241505442456</v>
      </c>
      <c r="L87" s="40"/>
    </row>
    <row r="88" spans="2:12" ht="15" customHeight="1">
      <c r="B88" s="42" t="s">
        <v>46</v>
      </c>
      <c r="C88" s="42"/>
      <c r="D88" s="42"/>
      <c r="E88" s="42"/>
      <c r="F88" s="42"/>
      <c r="G88" s="42"/>
      <c r="H88" s="42"/>
      <c r="I88" s="43"/>
      <c r="J88" s="43"/>
      <c r="K88" s="43"/>
      <c r="L88" s="43"/>
    </row>
  </sheetData>
  <mergeCells count="7">
    <mergeCell ref="B88:H88"/>
    <mergeCell ref="B5:L5"/>
    <mergeCell ref="C6:D6"/>
    <mergeCell ref="E6:F6"/>
    <mergeCell ref="G6:H6"/>
    <mergeCell ref="I6:J6"/>
    <mergeCell ref="K6:L6"/>
  </mergeCells>
  <hyperlinks>
    <hyperlink ref="N6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101" customWidth="1"/>
    <col min="2" max="2" width="21.7109375" style="101" customWidth="1"/>
    <col min="3" max="4" width="11.140625" style="101" customWidth="1"/>
    <col min="5" max="6" width="10.7109375" style="101" customWidth="1"/>
    <col min="7" max="12" width="11.42578125" style="101"/>
    <col min="13" max="13" width="13.7109375" style="101" customWidth="1"/>
    <col min="14" max="256" width="11.42578125" style="101"/>
    <col min="257" max="257" width="13.28515625" style="101" customWidth="1"/>
    <col min="258" max="258" width="30.85546875" style="101" customWidth="1"/>
    <col min="259" max="261" width="12.7109375" style="101" customWidth="1"/>
    <col min="262" max="262" width="10.7109375" style="101" customWidth="1"/>
    <col min="263" max="268" width="11.42578125" style="101"/>
    <col min="269" max="269" width="13.7109375" style="101" customWidth="1"/>
    <col min="270" max="512" width="11.42578125" style="101"/>
    <col min="513" max="513" width="13.28515625" style="101" customWidth="1"/>
    <col min="514" max="514" width="30.85546875" style="101" customWidth="1"/>
    <col min="515" max="517" width="12.7109375" style="101" customWidth="1"/>
    <col min="518" max="518" width="10.7109375" style="101" customWidth="1"/>
    <col min="519" max="524" width="11.42578125" style="101"/>
    <col min="525" max="525" width="13.7109375" style="101" customWidth="1"/>
    <col min="526" max="768" width="11.42578125" style="101"/>
    <col min="769" max="769" width="13.28515625" style="101" customWidth="1"/>
    <col min="770" max="770" width="30.85546875" style="101" customWidth="1"/>
    <col min="771" max="773" width="12.7109375" style="101" customWidth="1"/>
    <col min="774" max="774" width="10.7109375" style="101" customWidth="1"/>
    <col min="775" max="780" width="11.42578125" style="101"/>
    <col min="781" max="781" width="13.7109375" style="101" customWidth="1"/>
    <col min="782" max="1024" width="11.42578125" style="101"/>
    <col min="1025" max="1025" width="13.28515625" style="101" customWidth="1"/>
    <col min="1026" max="1026" width="30.85546875" style="101" customWidth="1"/>
    <col min="1027" max="1029" width="12.7109375" style="101" customWidth="1"/>
    <col min="1030" max="1030" width="10.7109375" style="101" customWidth="1"/>
    <col min="1031" max="1036" width="11.42578125" style="101"/>
    <col min="1037" max="1037" width="13.7109375" style="101" customWidth="1"/>
    <col min="1038" max="1280" width="11.42578125" style="101"/>
    <col min="1281" max="1281" width="13.28515625" style="101" customWidth="1"/>
    <col min="1282" max="1282" width="30.85546875" style="101" customWidth="1"/>
    <col min="1283" max="1285" width="12.7109375" style="101" customWidth="1"/>
    <col min="1286" max="1286" width="10.7109375" style="101" customWidth="1"/>
    <col min="1287" max="1292" width="11.42578125" style="101"/>
    <col min="1293" max="1293" width="13.7109375" style="101" customWidth="1"/>
    <col min="1294" max="1536" width="11.42578125" style="101"/>
    <col min="1537" max="1537" width="13.28515625" style="101" customWidth="1"/>
    <col min="1538" max="1538" width="30.85546875" style="101" customWidth="1"/>
    <col min="1539" max="1541" width="12.7109375" style="101" customWidth="1"/>
    <col min="1542" max="1542" width="10.7109375" style="101" customWidth="1"/>
    <col min="1543" max="1548" width="11.42578125" style="101"/>
    <col min="1549" max="1549" width="13.7109375" style="101" customWidth="1"/>
    <col min="1550" max="1792" width="11.42578125" style="101"/>
    <col min="1793" max="1793" width="13.28515625" style="101" customWidth="1"/>
    <col min="1794" max="1794" width="30.85546875" style="101" customWidth="1"/>
    <col min="1795" max="1797" width="12.7109375" style="101" customWidth="1"/>
    <col min="1798" max="1798" width="10.7109375" style="101" customWidth="1"/>
    <col min="1799" max="1804" width="11.42578125" style="101"/>
    <col min="1805" max="1805" width="13.7109375" style="101" customWidth="1"/>
    <col min="1806" max="2048" width="11.42578125" style="101"/>
    <col min="2049" max="2049" width="13.28515625" style="101" customWidth="1"/>
    <col min="2050" max="2050" width="30.85546875" style="101" customWidth="1"/>
    <col min="2051" max="2053" width="12.7109375" style="101" customWidth="1"/>
    <col min="2054" max="2054" width="10.7109375" style="101" customWidth="1"/>
    <col min="2055" max="2060" width="11.42578125" style="101"/>
    <col min="2061" max="2061" width="13.7109375" style="101" customWidth="1"/>
    <col min="2062" max="2304" width="11.42578125" style="101"/>
    <col min="2305" max="2305" width="13.28515625" style="101" customWidth="1"/>
    <col min="2306" max="2306" width="30.85546875" style="101" customWidth="1"/>
    <col min="2307" max="2309" width="12.7109375" style="101" customWidth="1"/>
    <col min="2310" max="2310" width="10.7109375" style="101" customWidth="1"/>
    <col min="2311" max="2316" width="11.42578125" style="101"/>
    <col min="2317" max="2317" width="13.7109375" style="101" customWidth="1"/>
    <col min="2318" max="2560" width="11.42578125" style="101"/>
    <col min="2561" max="2561" width="13.28515625" style="101" customWidth="1"/>
    <col min="2562" max="2562" width="30.85546875" style="101" customWidth="1"/>
    <col min="2563" max="2565" width="12.7109375" style="101" customWidth="1"/>
    <col min="2566" max="2566" width="10.7109375" style="101" customWidth="1"/>
    <col min="2567" max="2572" width="11.42578125" style="101"/>
    <col min="2573" max="2573" width="13.7109375" style="101" customWidth="1"/>
    <col min="2574" max="2816" width="11.42578125" style="101"/>
    <col min="2817" max="2817" width="13.28515625" style="101" customWidth="1"/>
    <col min="2818" max="2818" width="30.85546875" style="101" customWidth="1"/>
    <col min="2819" max="2821" width="12.7109375" style="101" customWidth="1"/>
    <col min="2822" max="2822" width="10.7109375" style="101" customWidth="1"/>
    <col min="2823" max="2828" width="11.42578125" style="101"/>
    <col min="2829" max="2829" width="13.7109375" style="101" customWidth="1"/>
    <col min="2830" max="3072" width="11.42578125" style="101"/>
    <col min="3073" max="3073" width="13.28515625" style="101" customWidth="1"/>
    <col min="3074" max="3074" width="30.85546875" style="101" customWidth="1"/>
    <col min="3075" max="3077" width="12.7109375" style="101" customWidth="1"/>
    <col min="3078" max="3078" width="10.7109375" style="101" customWidth="1"/>
    <col min="3079" max="3084" width="11.42578125" style="101"/>
    <col min="3085" max="3085" width="13.7109375" style="101" customWidth="1"/>
    <col min="3086" max="3328" width="11.42578125" style="101"/>
    <col min="3329" max="3329" width="13.28515625" style="101" customWidth="1"/>
    <col min="3330" max="3330" width="30.85546875" style="101" customWidth="1"/>
    <col min="3331" max="3333" width="12.7109375" style="101" customWidth="1"/>
    <col min="3334" max="3334" width="10.7109375" style="101" customWidth="1"/>
    <col min="3335" max="3340" width="11.42578125" style="101"/>
    <col min="3341" max="3341" width="13.7109375" style="101" customWidth="1"/>
    <col min="3342" max="3584" width="11.42578125" style="101"/>
    <col min="3585" max="3585" width="13.28515625" style="101" customWidth="1"/>
    <col min="3586" max="3586" width="30.85546875" style="101" customWidth="1"/>
    <col min="3587" max="3589" width="12.7109375" style="101" customWidth="1"/>
    <col min="3590" max="3590" width="10.7109375" style="101" customWidth="1"/>
    <col min="3591" max="3596" width="11.42578125" style="101"/>
    <col min="3597" max="3597" width="13.7109375" style="101" customWidth="1"/>
    <col min="3598" max="3840" width="11.42578125" style="101"/>
    <col min="3841" max="3841" width="13.28515625" style="101" customWidth="1"/>
    <col min="3842" max="3842" width="30.85546875" style="101" customWidth="1"/>
    <col min="3843" max="3845" width="12.7109375" style="101" customWidth="1"/>
    <col min="3846" max="3846" width="10.7109375" style="101" customWidth="1"/>
    <col min="3847" max="3852" width="11.42578125" style="101"/>
    <col min="3853" max="3853" width="13.7109375" style="101" customWidth="1"/>
    <col min="3854" max="4096" width="11.42578125" style="101"/>
    <col min="4097" max="4097" width="13.28515625" style="101" customWidth="1"/>
    <col min="4098" max="4098" width="30.85546875" style="101" customWidth="1"/>
    <col min="4099" max="4101" width="12.7109375" style="101" customWidth="1"/>
    <col min="4102" max="4102" width="10.7109375" style="101" customWidth="1"/>
    <col min="4103" max="4108" width="11.42578125" style="101"/>
    <col min="4109" max="4109" width="13.7109375" style="101" customWidth="1"/>
    <col min="4110" max="4352" width="11.42578125" style="101"/>
    <col min="4353" max="4353" width="13.28515625" style="101" customWidth="1"/>
    <col min="4354" max="4354" width="30.85546875" style="101" customWidth="1"/>
    <col min="4355" max="4357" width="12.7109375" style="101" customWidth="1"/>
    <col min="4358" max="4358" width="10.7109375" style="101" customWidth="1"/>
    <col min="4359" max="4364" width="11.42578125" style="101"/>
    <col min="4365" max="4365" width="13.7109375" style="101" customWidth="1"/>
    <col min="4366" max="4608" width="11.42578125" style="101"/>
    <col min="4609" max="4609" width="13.28515625" style="101" customWidth="1"/>
    <col min="4610" max="4610" width="30.85546875" style="101" customWidth="1"/>
    <col min="4611" max="4613" width="12.7109375" style="101" customWidth="1"/>
    <col min="4614" max="4614" width="10.7109375" style="101" customWidth="1"/>
    <col min="4615" max="4620" width="11.42578125" style="101"/>
    <col min="4621" max="4621" width="13.7109375" style="101" customWidth="1"/>
    <col min="4622" max="4864" width="11.42578125" style="101"/>
    <col min="4865" max="4865" width="13.28515625" style="101" customWidth="1"/>
    <col min="4866" max="4866" width="30.85546875" style="101" customWidth="1"/>
    <col min="4867" max="4869" width="12.7109375" style="101" customWidth="1"/>
    <col min="4870" max="4870" width="10.7109375" style="101" customWidth="1"/>
    <col min="4871" max="4876" width="11.42578125" style="101"/>
    <col min="4877" max="4877" width="13.7109375" style="101" customWidth="1"/>
    <col min="4878" max="5120" width="11.42578125" style="101"/>
    <col min="5121" max="5121" width="13.28515625" style="101" customWidth="1"/>
    <col min="5122" max="5122" width="30.85546875" style="101" customWidth="1"/>
    <col min="5123" max="5125" width="12.7109375" style="101" customWidth="1"/>
    <col min="5126" max="5126" width="10.7109375" style="101" customWidth="1"/>
    <col min="5127" max="5132" width="11.42578125" style="101"/>
    <col min="5133" max="5133" width="13.7109375" style="101" customWidth="1"/>
    <col min="5134" max="5376" width="11.42578125" style="101"/>
    <col min="5377" max="5377" width="13.28515625" style="101" customWidth="1"/>
    <col min="5378" max="5378" width="30.85546875" style="101" customWidth="1"/>
    <col min="5379" max="5381" width="12.7109375" style="101" customWidth="1"/>
    <col min="5382" max="5382" width="10.7109375" style="101" customWidth="1"/>
    <col min="5383" max="5388" width="11.42578125" style="101"/>
    <col min="5389" max="5389" width="13.7109375" style="101" customWidth="1"/>
    <col min="5390" max="5632" width="11.42578125" style="101"/>
    <col min="5633" max="5633" width="13.28515625" style="101" customWidth="1"/>
    <col min="5634" max="5634" width="30.85546875" style="101" customWidth="1"/>
    <col min="5635" max="5637" width="12.7109375" style="101" customWidth="1"/>
    <col min="5638" max="5638" width="10.7109375" style="101" customWidth="1"/>
    <col min="5639" max="5644" width="11.42578125" style="101"/>
    <col min="5645" max="5645" width="13.7109375" style="101" customWidth="1"/>
    <col min="5646" max="5888" width="11.42578125" style="101"/>
    <col min="5889" max="5889" width="13.28515625" style="101" customWidth="1"/>
    <col min="5890" max="5890" width="30.85546875" style="101" customWidth="1"/>
    <col min="5891" max="5893" width="12.7109375" style="101" customWidth="1"/>
    <col min="5894" max="5894" width="10.7109375" style="101" customWidth="1"/>
    <col min="5895" max="5900" width="11.42578125" style="101"/>
    <col min="5901" max="5901" width="13.7109375" style="101" customWidth="1"/>
    <col min="5902" max="6144" width="11.42578125" style="101"/>
    <col min="6145" max="6145" width="13.28515625" style="101" customWidth="1"/>
    <col min="6146" max="6146" width="30.85546875" style="101" customWidth="1"/>
    <col min="6147" max="6149" width="12.7109375" style="101" customWidth="1"/>
    <col min="6150" max="6150" width="10.7109375" style="101" customWidth="1"/>
    <col min="6151" max="6156" width="11.42578125" style="101"/>
    <col min="6157" max="6157" width="13.7109375" style="101" customWidth="1"/>
    <col min="6158" max="6400" width="11.42578125" style="101"/>
    <col min="6401" max="6401" width="13.28515625" style="101" customWidth="1"/>
    <col min="6402" max="6402" width="30.85546875" style="101" customWidth="1"/>
    <col min="6403" max="6405" width="12.7109375" style="101" customWidth="1"/>
    <col min="6406" max="6406" width="10.7109375" style="101" customWidth="1"/>
    <col min="6407" max="6412" width="11.42578125" style="101"/>
    <col min="6413" max="6413" width="13.7109375" style="101" customWidth="1"/>
    <col min="6414" max="6656" width="11.42578125" style="101"/>
    <col min="6657" max="6657" width="13.28515625" style="101" customWidth="1"/>
    <col min="6658" max="6658" width="30.85546875" style="101" customWidth="1"/>
    <col min="6659" max="6661" width="12.7109375" style="101" customWidth="1"/>
    <col min="6662" max="6662" width="10.7109375" style="101" customWidth="1"/>
    <col min="6663" max="6668" width="11.42578125" style="101"/>
    <col min="6669" max="6669" width="13.7109375" style="101" customWidth="1"/>
    <col min="6670" max="6912" width="11.42578125" style="101"/>
    <col min="6913" max="6913" width="13.28515625" style="101" customWidth="1"/>
    <col min="6914" max="6914" width="30.85546875" style="101" customWidth="1"/>
    <col min="6915" max="6917" width="12.7109375" style="101" customWidth="1"/>
    <col min="6918" max="6918" width="10.7109375" style="101" customWidth="1"/>
    <col min="6919" max="6924" width="11.42578125" style="101"/>
    <col min="6925" max="6925" width="13.7109375" style="101" customWidth="1"/>
    <col min="6926" max="7168" width="11.42578125" style="101"/>
    <col min="7169" max="7169" width="13.28515625" style="101" customWidth="1"/>
    <col min="7170" max="7170" width="30.85546875" style="101" customWidth="1"/>
    <col min="7171" max="7173" width="12.7109375" style="101" customWidth="1"/>
    <col min="7174" max="7174" width="10.7109375" style="101" customWidth="1"/>
    <col min="7175" max="7180" width="11.42578125" style="101"/>
    <col min="7181" max="7181" width="13.7109375" style="101" customWidth="1"/>
    <col min="7182" max="7424" width="11.42578125" style="101"/>
    <col min="7425" max="7425" width="13.28515625" style="101" customWidth="1"/>
    <col min="7426" max="7426" width="30.85546875" style="101" customWidth="1"/>
    <col min="7427" max="7429" width="12.7109375" style="101" customWidth="1"/>
    <col min="7430" max="7430" width="10.7109375" style="101" customWidth="1"/>
    <col min="7431" max="7436" width="11.42578125" style="101"/>
    <col min="7437" max="7437" width="13.7109375" style="101" customWidth="1"/>
    <col min="7438" max="7680" width="11.42578125" style="101"/>
    <col min="7681" max="7681" width="13.28515625" style="101" customWidth="1"/>
    <col min="7682" max="7682" width="30.85546875" style="101" customWidth="1"/>
    <col min="7683" max="7685" width="12.7109375" style="101" customWidth="1"/>
    <col min="7686" max="7686" width="10.7109375" style="101" customWidth="1"/>
    <col min="7687" max="7692" width="11.42578125" style="101"/>
    <col min="7693" max="7693" width="13.7109375" style="101" customWidth="1"/>
    <col min="7694" max="7936" width="11.42578125" style="101"/>
    <col min="7937" max="7937" width="13.28515625" style="101" customWidth="1"/>
    <col min="7938" max="7938" width="30.85546875" style="101" customWidth="1"/>
    <col min="7939" max="7941" width="12.7109375" style="101" customWidth="1"/>
    <col min="7942" max="7942" width="10.7109375" style="101" customWidth="1"/>
    <col min="7943" max="7948" width="11.42578125" style="101"/>
    <col min="7949" max="7949" width="13.7109375" style="101" customWidth="1"/>
    <col min="7950" max="8192" width="11.42578125" style="101"/>
    <col min="8193" max="8193" width="13.28515625" style="101" customWidth="1"/>
    <col min="8194" max="8194" width="30.85546875" style="101" customWidth="1"/>
    <col min="8195" max="8197" width="12.7109375" style="101" customWidth="1"/>
    <col min="8198" max="8198" width="10.7109375" style="101" customWidth="1"/>
    <col min="8199" max="8204" width="11.42578125" style="101"/>
    <col min="8205" max="8205" width="13.7109375" style="101" customWidth="1"/>
    <col min="8206" max="8448" width="11.42578125" style="101"/>
    <col min="8449" max="8449" width="13.28515625" style="101" customWidth="1"/>
    <col min="8450" max="8450" width="30.85546875" style="101" customWidth="1"/>
    <col min="8451" max="8453" width="12.7109375" style="101" customWidth="1"/>
    <col min="8454" max="8454" width="10.7109375" style="101" customWidth="1"/>
    <col min="8455" max="8460" width="11.42578125" style="101"/>
    <col min="8461" max="8461" width="13.7109375" style="101" customWidth="1"/>
    <col min="8462" max="8704" width="11.42578125" style="101"/>
    <col min="8705" max="8705" width="13.28515625" style="101" customWidth="1"/>
    <col min="8706" max="8706" width="30.85546875" style="101" customWidth="1"/>
    <col min="8707" max="8709" width="12.7109375" style="101" customWidth="1"/>
    <col min="8710" max="8710" width="10.7109375" style="101" customWidth="1"/>
    <col min="8711" max="8716" width="11.42578125" style="101"/>
    <col min="8717" max="8717" width="13.7109375" style="101" customWidth="1"/>
    <col min="8718" max="8960" width="11.42578125" style="101"/>
    <col min="8961" max="8961" width="13.28515625" style="101" customWidth="1"/>
    <col min="8962" max="8962" width="30.85546875" style="101" customWidth="1"/>
    <col min="8963" max="8965" width="12.7109375" style="101" customWidth="1"/>
    <col min="8966" max="8966" width="10.7109375" style="101" customWidth="1"/>
    <col min="8967" max="8972" width="11.42578125" style="101"/>
    <col min="8973" max="8973" width="13.7109375" style="101" customWidth="1"/>
    <col min="8974" max="9216" width="11.42578125" style="101"/>
    <col min="9217" max="9217" width="13.28515625" style="101" customWidth="1"/>
    <col min="9218" max="9218" width="30.85546875" style="101" customWidth="1"/>
    <col min="9219" max="9221" width="12.7109375" style="101" customWidth="1"/>
    <col min="9222" max="9222" width="10.7109375" style="101" customWidth="1"/>
    <col min="9223" max="9228" width="11.42578125" style="101"/>
    <col min="9229" max="9229" width="13.7109375" style="101" customWidth="1"/>
    <col min="9230" max="9472" width="11.42578125" style="101"/>
    <col min="9473" max="9473" width="13.28515625" style="101" customWidth="1"/>
    <col min="9474" max="9474" width="30.85546875" style="101" customWidth="1"/>
    <col min="9475" max="9477" width="12.7109375" style="101" customWidth="1"/>
    <col min="9478" max="9478" width="10.7109375" style="101" customWidth="1"/>
    <col min="9479" max="9484" width="11.42578125" style="101"/>
    <col min="9485" max="9485" width="13.7109375" style="101" customWidth="1"/>
    <col min="9486" max="9728" width="11.42578125" style="101"/>
    <col min="9729" max="9729" width="13.28515625" style="101" customWidth="1"/>
    <col min="9730" max="9730" width="30.85546875" style="101" customWidth="1"/>
    <col min="9731" max="9733" width="12.7109375" style="101" customWidth="1"/>
    <col min="9734" max="9734" width="10.7109375" style="101" customWidth="1"/>
    <col min="9735" max="9740" width="11.42578125" style="101"/>
    <col min="9741" max="9741" width="13.7109375" style="101" customWidth="1"/>
    <col min="9742" max="9984" width="11.42578125" style="101"/>
    <col min="9985" max="9985" width="13.28515625" style="101" customWidth="1"/>
    <col min="9986" max="9986" width="30.85546875" style="101" customWidth="1"/>
    <col min="9987" max="9989" width="12.7109375" style="101" customWidth="1"/>
    <col min="9990" max="9990" width="10.7109375" style="101" customWidth="1"/>
    <col min="9991" max="9996" width="11.42578125" style="101"/>
    <col min="9997" max="9997" width="13.7109375" style="101" customWidth="1"/>
    <col min="9998" max="10240" width="11.42578125" style="101"/>
    <col min="10241" max="10241" width="13.28515625" style="101" customWidth="1"/>
    <col min="10242" max="10242" width="30.85546875" style="101" customWidth="1"/>
    <col min="10243" max="10245" width="12.7109375" style="101" customWidth="1"/>
    <col min="10246" max="10246" width="10.7109375" style="101" customWidth="1"/>
    <col min="10247" max="10252" width="11.42578125" style="101"/>
    <col min="10253" max="10253" width="13.7109375" style="101" customWidth="1"/>
    <col min="10254" max="10496" width="11.42578125" style="101"/>
    <col min="10497" max="10497" width="13.28515625" style="101" customWidth="1"/>
    <col min="10498" max="10498" width="30.85546875" style="101" customWidth="1"/>
    <col min="10499" max="10501" width="12.7109375" style="101" customWidth="1"/>
    <col min="10502" max="10502" width="10.7109375" style="101" customWidth="1"/>
    <col min="10503" max="10508" width="11.42578125" style="101"/>
    <col min="10509" max="10509" width="13.7109375" style="101" customWidth="1"/>
    <col min="10510" max="10752" width="11.42578125" style="101"/>
    <col min="10753" max="10753" width="13.28515625" style="101" customWidth="1"/>
    <col min="10754" max="10754" width="30.85546875" style="101" customWidth="1"/>
    <col min="10755" max="10757" width="12.7109375" style="101" customWidth="1"/>
    <col min="10758" max="10758" width="10.7109375" style="101" customWidth="1"/>
    <col min="10759" max="10764" width="11.42578125" style="101"/>
    <col min="10765" max="10765" width="13.7109375" style="101" customWidth="1"/>
    <col min="10766" max="11008" width="11.42578125" style="101"/>
    <col min="11009" max="11009" width="13.28515625" style="101" customWidth="1"/>
    <col min="11010" max="11010" width="30.85546875" style="101" customWidth="1"/>
    <col min="11011" max="11013" width="12.7109375" style="101" customWidth="1"/>
    <col min="11014" max="11014" width="10.7109375" style="101" customWidth="1"/>
    <col min="11015" max="11020" width="11.42578125" style="101"/>
    <col min="11021" max="11021" width="13.7109375" style="101" customWidth="1"/>
    <col min="11022" max="11264" width="11.42578125" style="101"/>
    <col min="11265" max="11265" width="13.28515625" style="101" customWidth="1"/>
    <col min="11266" max="11266" width="30.85546875" style="101" customWidth="1"/>
    <col min="11267" max="11269" width="12.7109375" style="101" customWidth="1"/>
    <col min="11270" max="11270" width="10.7109375" style="101" customWidth="1"/>
    <col min="11271" max="11276" width="11.42578125" style="101"/>
    <col min="11277" max="11277" width="13.7109375" style="101" customWidth="1"/>
    <col min="11278" max="11520" width="11.42578125" style="101"/>
    <col min="11521" max="11521" width="13.28515625" style="101" customWidth="1"/>
    <col min="11522" max="11522" width="30.85546875" style="101" customWidth="1"/>
    <col min="11523" max="11525" width="12.7109375" style="101" customWidth="1"/>
    <col min="11526" max="11526" width="10.7109375" style="101" customWidth="1"/>
    <col min="11527" max="11532" width="11.42578125" style="101"/>
    <col min="11533" max="11533" width="13.7109375" style="101" customWidth="1"/>
    <col min="11534" max="11776" width="11.42578125" style="101"/>
    <col min="11777" max="11777" width="13.28515625" style="101" customWidth="1"/>
    <col min="11778" max="11778" width="30.85546875" style="101" customWidth="1"/>
    <col min="11779" max="11781" width="12.7109375" style="101" customWidth="1"/>
    <col min="11782" max="11782" width="10.7109375" style="101" customWidth="1"/>
    <col min="11783" max="11788" width="11.42578125" style="101"/>
    <col min="11789" max="11789" width="13.7109375" style="101" customWidth="1"/>
    <col min="11790" max="12032" width="11.42578125" style="101"/>
    <col min="12033" max="12033" width="13.28515625" style="101" customWidth="1"/>
    <col min="12034" max="12034" width="30.85546875" style="101" customWidth="1"/>
    <col min="12035" max="12037" width="12.7109375" style="101" customWidth="1"/>
    <col min="12038" max="12038" width="10.7109375" style="101" customWidth="1"/>
    <col min="12039" max="12044" width="11.42578125" style="101"/>
    <col min="12045" max="12045" width="13.7109375" style="101" customWidth="1"/>
    <col min="12046" max="12288" width="11.42578125" style="101"/>
    <col min="12289" max="12289" width="13.28515625" style="101" customWidth="1"/>
    <col min="12290" max="12290" width="30.85546875" style="101" customWidth="1"/>
    <col min="12291" max="12293" width="12.7109375" style="101" customWidth="1"/>
    <col min="12294" max="12294" width="10.7109375" style="101" customWidth="1"/>
    <col min="12295" max="12300" width="11.42578125" style="101"/>
    <col min="12301" max="12301" width="13.7109375" style="101" customWidth="1"/>
    <col min="12302" max="12544" width="11.42578125" style="101"/>
    <col min="12545" max="12545" width="13.28515625" style="101" customWidth="1"/>
    <col min="12546" max="12546" width="30.85546875" style="101" customWidth="1"/>
    <col min="12547" max="12549" width="12.7109375" style="101" customWidth="1"/>
    <col min="12550" max="12550" width="10.7109375" style="101" customWidth="1"/>
    <col min="12551" max="12556" width="11.42578125" style="101"/>
    <col min="12557" max="12557" width="13.7109375" style="101" customWidth="1"/>
    <col min="12558" max="12800" width="11.42578125" style="101"/>
    <col min="12801" max="12801" width="13.28515625" style="101" customWidth="1"/>
    <col min="12802" max="12802" width="30.85546875" style="101" customWidth="1"/>
    <col min="12803" max="12805" width="12.7109375" style="101" customWidth="1"/>
    <col min="12806" max="12806" width="10.7109375" style="101" customWidth="1"/>
    <col min="12807" max="12812" width="11.42578125" style="101"/>
    <col min="12813" max="12813" width="13.7109375" style="101" customWidth="1"/>
    <col min="12814" max="13056" width="11.42578125" style="101"/>
    <col min="13057" max="13057" width="13.28515625" style="101" customWidth="1"/>
    <col min="13058" max="13058" width="30.85546875" style="101" customWidth="1"/>
    <col min="13059" max="13061" width="12.7109375" style="101" customWidth="1"/>
    <col min="13062" max="13062" width="10.7109375" style="101" customWidth="1"/>
    <col min="13063" max="13068" width="11.42578125" style="101"/>
    <col min="13069" max="13069" width="13.7109375" style="101" customWidth="1"/>
    <col min="13070" max="13312" width="11.42578125" style="101"/>
    <col min="13313" max="13313" width="13.28515625" style="101" customWidth="1"/>
    <col min="13314" max="13314" width="30.85546875" style="101" customWidth="1"/>
    <col min="13315" max="13317" width="12.7109375" style="101" customWidth="1"/>
    <col min="13318" max="13318" width="10.7109375" style="101" customWidth="1"/>
    <col min="13319" max="13324" width="11.42578125" style="101"/>
    <col min="13325" max="13325" width="13.7109375" style="101" customWidth="1"/>
    <col min="13326" max="13568" width="11.42578125" style="101"/>
    <col min="13569" max="13569" width="13.28515625" style="101" customWidth="1"/>
    <col min="13570" max="13570" width="30.85546875" style="101" customWidth="1"/>
    <col min="13571" max="13573" width="12.7109375" style="101" customWidth="1"/>
    <col min="13574" max="13574" width="10.7109375" style="101" customWidth="1"/>
    <col min="13575" max="13580" width="11.42578125" style="101"/>
    <col min="13581" max="13581" width="13.7109375" style="101" customWidth="1"/>
    <col min="13582" max="13824" width="11.42578125" style="101"/>
    <col min="13825" max="13825" width="13.28515625" style="101" customWidth="1"/>
    <col min="13826" max="13826" width="30.85546875" style="101" customWidth="1"/>
    <col min="13827" max="13829" width="12.7109375" style="101" customWidth="1"/>
    <col min="13830" max="13830" width="10.7109375" style="101" customWidth="1"/>
    <col min="13831" max="13836" width="11.42578125" style="101"/>
    <col min="13837" max="13837" width="13.7109375" style="101" customWidth="1"/>
    <col min="13838" max="14080" width="11.42578125" style="101"/>
    <col min="14081" max="14081" width="13.28515625" style="101" customWidth="1"/>
    <col min="14082" max="14082" width="30.85546875" style="101" customWidth="1"/>
    <col min="14083" max="14085" width="12.7109375" style="101" customWidth="1"/>
    <col min="14086" max="14086" width="10.7109375" style="101" customWidth="1"/>
    <col min="14087" max="14092" width="11.42578125" style="101"/>
    <col min="14093" max="14093" width="13.7109375" style="101" customWidth="1"/>
    <col min="14094" max="14336" width="11.42578125" style="101"/>
    <col min="14337" max="14337" width="13.28515625" style="101" customWidth="1"/>
    <col min="14338" max="14338" width="30.85546875" style="101" customWidth="1"/>
    <col min="14339" max="14341" width="12.7109375" style="101" customWidth="1"/>
    <col min="14342" max="14342" width="10.7109375" style="101" customWidth="1"/>
    <col min="14343" max="14348" width="11.42578125" style="101"/>
    <col min="14349" max="14349" width="13.7109375" style="101" customWidth="1"/>
    <col min="14350" max="14592" width="11.42578125" style="101"/>
    <col min="14593" max="14593" width="13.28515625" style="101" customWidth="1"/>
    <col min="14594" max="14594" width="30.85546875" style="101" customWidth="1"/>
    <col min="14595" max="14597" width="12.7109375" style="101" customWidth="1"/>
    <col min="14598" max="14598" width="10.7109375" style="101" customWidth="1"/>
    <col min="14599" max="14604" width="11.42578125" style="101"/>
    <col min="14605" max="14605" width="13.7109375" style="101" customWidth="1"/>
    <col min="14606" max="14848" width="11.42578125" style="101"/>
    <col min="14849" max="14849" width="13.28515625" style="101" customWidth="1"/>
    <col min="14850" max="14850" width="30.85546875" style="101" customWidth="1"/>
    <col min="14851" max="14853" width="12.7109375" style="101" customWidth="1"/>
    <col min="14854" max="14854" width="10.7109375" style="101" customWidth="1"/>
    <col min="14855" max="14860" width="11.42578125" style="101"/>
    <col min="14861" max="14861" width="13.7109375" style="101" customWidth="1"/>
    <col min="14862" max="15104" width="11.42578125" style="101"/>
    <col min="15105" max="15105" width="13.28515625" style="101" customWidth="1"/>
    <col min="15106" max="15106" width="30.85546875" style="101" customWidth="1"/>
    <col min="15107" max="15109" width="12.7109375" style="101" customWidth="1"/>
    <col min="15110" max="15110" width="10.7109375" style="101" customWidth="1"/>
    <col min="15111" max="15116" width="11.42578125" style="101"/>
    <col min="15117" max="15117" width="13.7109375" style="101" customWidth="1"/>
    <col min="15118" max="15360" width="11.42578125" style="101"/>
    <col min="15361" max="15361" width="13.28515625" style="101" customWidth="1"/>
    <col min="15362" max="15362" width="30.85546875" style="101" customWidth="1"/>
    <col min="15363" max="15365" width="12.7109375" style="101" customWidth="1"/>
    <col min="15366" max="15366" width="10.7109375" style="101" customWidth="1"/>
    <col min="15367" max="15372" width="11.42578125" style="101"/>
    <col min="15373" max="15373" width="13.7109375" style="101" customWidth="1"/>
    <col min="15374" max="15616" width="11.42578125" style="101"/>
    <col min="15617" max="15617" width="13.28515625" style="101" customWidth="1"/>
    <col min="15618" max="15618" width="30.85546875" style="101" customWidth="1"/>
    <col min="15619" max="15621" width="12.7109375" style="101" customWidth="1"/>
    <col min="15622" max="15622" width="10.7109375" style="101" customWidth="1"/>
    <col min="15623" max="15628" width="11.42578125" style="101"/>
    <col min="15629" max="15629" width="13.7109375" style="101" customWidth="1"/>
    <col min="15630" max="15872" width="11.42578125" style="101"/>
    <col min="15873" max="15873" width="13.28515625" style="101" customWidth="1"/>
    <col min="15874" max="15874" width="30.85546875" style="101" customWidth="1"/>
    <col min="15875" max="15877" width="12.7109375" style="101" customWidth="1"/>
    <col min="15878" max="15878" width="10.7109375" style="101" customWidth="1"/>
    <col min="15879" max="15884" width="11.42578125" style="101"/>
    <col min="15885" max="15885" width="13.7109375" style="101" customWidth="1"/>
    <col min="15886" max="16128" width="11.42578125" style="101"/>
    <col min="16129" max="16129" width="13.28515625" style="101" customWidth="1"/>
    <col min="16130" max="16130" width="30.85546875" style="101" customWidth="1"/>
    <col min="16131" max="16133" width="12.7109375" style="101" customWidth="1"/>
    <col min="16134" max="16134" width="10.7109375" style="101" customWidth="1"/>
    <col min="16135" max="16140" width="11.42578125" style="101"/>
    <col min="16141" max="16141" width="13.7109375" style="101" customWidth="1"/>
    <col min="16142" max="16384" width="11.42578125" style="10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02" t="s">
        <v>94</v>
      </c>
      <c r="C5" s="102"/>
      <c r="D5" s="102"/>
      <c r="E5" s="102"/>
    </row>
    <row r="6" spans="2:6" ht="45.75" customHeight="1">
      <c r="B6" s="103" t="s">
        <v>48</v>
      </c>
      <c r="C6" s="47" t="str">
        <f>actualizaciones!A3</f>
        <v>enero 2011</v>
      </c>
      <c r="D6" s="47" t="str">
        <f>actualizaciones!A2</f>
        <v>enero 2012</v>
      </c>
      <c r="E6" s="104" t="s">
        <v>95</v>
      </c>
    </row>
    <row r="7" spans="2:6" ht="15" customHeight="1">
      <c r="B7" s="105" t="s">
        <v>51</v>
      </c>
      <c r="C7" s="106"/>
      <c r="D7" s="106"/>
      <c r="E7" s="106"/>
    </row>
    <row r="8" spans="2:6" ht="15" customHeight="1">
      <c r="B8" s="107" t="s">
        <v>96</v>
      </c>
      <c r="C8" s="108">
        <v>63.169352342213095</v>
      </c>
      <c r="D8" s="108">
        <v>69.905525398542011</v>
      </c>
      <c r="E8" s="109">
        <f>D8/C8-1</f>
        <v>0.10663672820066972</v>
      </c>
    </row>
    <row r="9" spans="2:6" ht="15" customHeight="1">
      <c r="B9" s="110" t="s">
        <v>67</v>
      </c>
      <c r="C9" s="111">
        <v>73.377466635171402</v>
      </c>
      <c r="D9" s="111">
        <v>78.784781699624219</v>
      </c>
      <c r="E9" s="112">
        <f t="shared" ref="E9:E25" si="0">D9/C9-1</f>
        <v>7.3691765502585049E-2</v>
      </c>
      <c r="F9" s="113"/>
    </row>
    <row r="10" spans="2:6" ht="15" customHeight="1">
      <c r="B10" s="110" t="s">
        <v>73</v>
      </c>
      <c r="C10" s="111">
        <v>53.20364129801186</v>
      </c>
      <c r="D10" s="111">
        <v>59.711023240397282</v>
      </c>
      <c r="E10" s="112">
        <f t="shared" si="0"/>
        <v>0.12231083782283503</v>
      </c>
      <c r="F10" s="113"/>
    </row>
    <row r="11" spans="2:6" ht="15" customHeight="1">
      <c r="B11" s="105" t="s">
        <v>55</v>
      </c>
      <c r="C11" s="114"/>
      <c r="D11" s="114"/>
      <c r="E11" s="115"/>
    </row>
    <row r="12" spans="2:6" ht="15" customHeight="1">
      <c r="B12" s="107" t="s">
        <v>96</v>
      </c>
      <c r="C12" s="108">
        <v>65.069999999999993</v>
      </c>
      <c r="D12" s="108">
        <v>73.95768457866609</v>
      </c>
      <c r="E12" s="109">
        <f t="shared" si="0"/>
        <v>0.13658651573176739</v>
      </c>
    </row>
    <row r="13" spans="2:6" ht="15" customHeight="1">
      <c r="B13" s="110" t="s">
        <v>67</v>
      </c>
      <c r="C13" s="111">
        <v>78.34</v>
      </c>
      <c r="D13" s="111">
        <v>87.057294031612813</v>
      </c>
      <c r="E13" s="112">
        <f t="shared" si="0"/>
        <v>0.11127513443467962</v>
      </c>
      <c r="F13" s="113"/>
    </row>
    <row r="14" spans="2:6" ht="15" customHeight="1">
      <c r="B14" s="110" t="s">
        <v>73</v>
      </c>
      <c r="C14" s="111">
        <v>50.42</v>
      </c>
      <c r="D14" s="111">
        <v>57.336902468962101</v>
      </c>
      <c r="E14" s="112">
        <f t="shared" si="0"/>
        <v>0.13718568958671362</v>
      </c>
      <c r="F14" s="113"/>
    </row>
    <row r="15" spans="2:6" ht="15" customHeight="1">
      <c r="B15" s="105" t="s">
        <v>56</v>
      </c>
      <c r="C15" s="114"/>
      <c r="D15" s="114"/>
      <c r="E15" s="115"/>
      <c r="F15" s="113"/>
    </row>
    <row r="16" spans="2:6" ht="15" customHeight="1">
      <c r="B16" s="107" t="s">
        <v>96</v>
      </c>
      <c r="C16" s="108">
        <v>68.14</v>
      </c>
      <c r="D16" s="108">
        <v>71.917100848268845</v>
      </c>
      <c r="E16" s="109">
        <f t="shared" si="0"/>
        <v>5.5431477080552405E-2</v>
      </c>
    </row>
    <row r="17" spans="2:12" ht="15" customHeight="1">
      <c r="B17" s="110" t="s">
        <v>67</v>
      </c>
      <c r="C17" s="111">
        <v>81.99</v>
      </c>
      <c r="D17" s="111">
        <v>81.858017470469306</v>
      </c>
      <c r="E17" s="112">
        <f t="shared" si="0"/>
        <v>-1.6097393527343407E-3</v>
      </c>
      <c r="F17" s="113"/>
    </row>
    <row r="18" spans="2:12" ht="15" customHeight="1">
      <c r="B18" s="110" t="s">
        <v>73</v>
      </c>
      <c r="C18" s="111">
        <v>59.36</v>
      </c>
      <c r="D18" s="111">
        <v>64.812595627515279</v>
      </c>
      <c r="E18" s="112">
        <f t="shared" si="0"/>
        <v>9.1856395342238439E-2</v>
      </c>
      <c r="F18" s="113"/>
    </row>
    <row r="19" spans="2:12" ht="15" customHeight="1">
      <c r="B19" s="105" t="s">
        <v>57</v>
      </c>
      <c r="C19" s="114"/>
      <c r="D19" s="114"/>
      <c r="E19" s="115"/>
      <c r="F19" s="113"/>
    </row>
    <row r="20" spans="2:12" ht="15" customHeight="1">
      <c r="B20" s="107" t="s">
        <v>96</v>
      </c>
      <c r="C20" s="108">
        <v>65.959999999999994</v>
      </c>
      <c r="D20" s="108">
        <v>73.22381357283308</v>
      </c>
      <c r="E20" s="109">
        <f t="shared" si="0"/>
        <v>0.11012452354204205</v>
      </c>
    </row>
    <row r="21" spans="2:12" ht="15" customHeight="1">
      <c r="B21" s="110" t="s">
        <v>67</v>
      </c>
      <c r="C21" s="111">
        <v>70.790000000000006</v>
      </c>
      <c r="D21" s="111">
        <v>77.996293083050716</v>
      </c>
      <c r="E21" s="112">
        <f t="shared" si="0"/>
        <v>0.10179817888191423</v>
      </c>
      <c r="F21" s="113"/>
    </row>
    <row r="22" spans="2:12" ht="15" customHeight="1">
      <c r="B22" s="110" t="s">
        <v>73</v>
      </c>
      <c r="C22" s="111">
        <v>57.23</v>
      </c>
      <c r="D22" s="111">
        <v>63.365509938090582</v>
      </c>
      <c r="E22" s="112">
        <f t="shared" si="0"/>
        <v>0.10720793182055899</v>
      </c>
      <c r="F22" s="113"/>
    </row>
    <row r="23" spans="2:12" ht="15" customHeight="1">
      <c r="B23" s="105" t="s">
        <v>58</v>
      </c>
      <c r="C23" s="114"/>
      <c r="D23" s="114"/>
      <c r="E23" s="115"/>
      <c r="F23" s="113"/>
    </row>
    <row r="24" spans="2:12" ht="15" customHeight="1">
      <c r="B24" s="107" t="s">
        <v>96</v>
      </c>
      <c r="C24" s="108">
        <v>47.66</v>
      </c>
      <c r="D24" s="108">
        <v>42.359830261443811</v>
      </c>
      <c r="E24" s="109">
        <f t="shared" si="0"/>
        <v>-0.1112079256935834</v>
      </c>
    </row>
    <row r="25" spans="2:12" ht="15" customHeight="1">
      <c r="B25" s="110" t="s">
        <v>67</v>
      </c>
      <c r="C25" s="111">
        <v>47.66</v>
      </c>
      <c r="D25" s="111">
        <v>42.359830261443811</v>
      </c>
      <c r="E25" s="112">
        <f t="shared" si="0"/>
        <v>-0.1112079256935834</v>
      </c>
    </row>
    <row r="26" spans="2:12" ht="15" customHeight="1">
      <c r="B26" s="110" t="s">
        <v>73</v>
      </c>
      <c r="C26" s="111" t="s">
        <v>86</v>
      </c>
      <c r="D26" s="111" t="s">
        <v>86</v>
      </c>
      <c r="E26" s="112" t="s">
        <v>86</v>
      </c>
    </row>
    <row r="27" spans="2:12" ht="15" customHeight="1">
      <c r="B27" s="116" t="s">
        <v>74</v>
      </c>
      <c r="C27" s="116"/>
      <c r="D27" s="116"/>
      <c r="E27" s="116"/>
    </row>
    <row r="28" spans="2:12" ht="15" customHeight="1" thickBot="1">
      <c r="B28" s="117"/>
      <c r="C28" s="118"/>
      <c r="D28" s="118"/>
    </row>
    <row r="29" spans="2:12" ht="30" customHeight="1" thickBot="1">
      <c r="B29" s="119"/>
      <c r="C29" s="119"/>
      <c r="D29" s="119"/>
      <c r="E29" s="41" t="s">
        <v>45</v>
      </c>
      <c r="F29" s="119"/>
      <c r="G29" s="119"/>
      <c r="H29" s="119"/>
      <c r="I29" s="119"/>
      <c r="J29" s="119"/>
      <c r="K29" s="119"/>
      <c r="L29" s="119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120"/>
    </row>
    <row r="4" spans="21:21">
      <c r="U4" s="120"/>
    </row>
    <row r="5" spans="21:21">
      <c r="U5" s="120"/>
    </row>
    <row r="8" spans="21:21" ht="25.5" customHeight="1"/>
    <row r="9" spans="21:21" ht="25.5" customHeight="1"/>
    <row r="11" spans="21:21">
      <c r="U11" s="120"/>
    </row>
    <row r="12" spans="21:21">
      <c r="U12" s="120"/>
    </row>
    <row r="15" spans="21:21">
      <c r="U15" s="120"/>
    </row>
    <row r="16" spans="21:21">
      <c r="U16" s="120"/>
    </row>
    <row r="17" spans="2:21">
      <c r="U17" s="120"/>
    </row>
    <row r="19" spans="2:21">
      <c r="U19" s="120"/>
    </row>
    <row r="20" spans="2:21">
      <c r="U20" s="120"/>
    </row>
    <row r="21" spans="2:21">
      <c r="U21" s="120"/>
    </row>
    <row r="23" spans="2:21">
      <c r="U23" s="120"/>
    </row>
    <row r="24" spans="2:21" ht="16.5" customHeight="1">
      <c r="U24" s="120"/>
    </row>
    <row r="25" spans="2:21">
      <c r="U25" s="120"/>
    </row>
    <row r="26" spans="2:21" ht="15" customHeight="1" thickBot="1"/>
    <row r="27" spans="2:21" ht="30" customHeight="1" thickBot="1">
      <c r="I27" s="41" t="s">
        <v>60</v>
      </c>
    </row>
    <row r="28" spans="2:21">
      <c r="B28" s="12"/>
      <c r="C28" s="12"/>
      <c r="D28" s="12"/>
      <c r="E28" s="12"/>
      <c r="F28" s="12"/>
      <c r="G28" s="12"/>
      <c r="L28" s="12"/>
    </row>
    <row r="29" spans="2:21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23.7109375" style="44" customWidth="1"/>
    <col min="3" max="4" width="11.140625" style="44" customWidth="1"/>
    <col min="5" max="5" width="10.7109375" style="44" customWidth="1"/>
    <col min="6" max="6" width="11.42578125" style="44"/>
    <col min="7" max="7" width="23.7109375" style="44" customWidth="1"/>
    <col min="8" max="9" width="11.140625" style="44" customWidth="1"/>
    <col min="10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97</v>
      </c>
      <c r="C5" s="45"/>
      <c r="D5" s="45"/>
      <c r="E5" s="45"/>
      <c r="G5" s="45" t="s">
        <v>98</v>
      </c>
      <c r="H5" s="45"/>
      <c r="I5" s="45"/>
      <c r="J5" s="45"/>
    </row>
    <row r="6" spans="2:10" ht="45" customHeight="1">
      <c r="B6" s="67" t="s">
        <v>63</v>
      </c>
      <c r="C6" s="47" t="str">
        <f>actualizaciones!$A$3</f>
        <v>enero 2011</v>
      </c>
      <c r="D6" s="47" t="str">
        <f>actualizaciones!$A$2</f>
        <v>enero 2012</v>
      </c>
      <c r="E6" s="69" t="s">
        <v>50</v>
      </c>
      <c r="G6" s="67" t="s">
        <v>63</v>
      </c>
      <c r="H6" s="47" t="str">
        <f>actualizaciones!$A$3</f>
        <v>enero 2011</v>
      </c>
      <c r="I6" s="47" t="str">
        <f>actualizaciones!$A$2</f>
        <v>enero 2012</v>
      </c>
      <c r="J6" s="69" t="s">
        <v>50</v>
      </c>
    </row>
    <row r="7" spans="2:10" ht="15" customHeight="1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 ht="15" customHeight="1">
      <c r="B8" s="70" t="s">
        <v>99</v>
      </c>
      <c r="C8" s="121">
        <v>65.069999999999993</v>
      </c>
      <c r="D8" s="121">
        <v>73.95768457866609</v>
      </c>
      <c r="E8" s="54">
        <f>D8/C8-1</f>
        <v>0.13658651573176739</v>
      </c>
      <c r="G8" s="70" t="s">
        <v>99</v>
      </c>
      <c r="H8" s="121">
        <v>68.14</v>
      </c>
      <c r="I8" s="121">
        <v>71.917100848268845</v>
      </c>
      <c r="J8" s="54">
        <f>I8/H8-1</f>
        <v>5.5431477080552405E-2</v>
      </c>
    </row>
    <row r="9" spans="2:10" ht="15" customHeight="1">
      <c r="B9" s="50" t="s">
        <v>66</v>
      </c>
      <c r="C9" s="122"/>
      <c r="D9" s="122"/>
      <c r="E9" s="57"/>
      <c r="G9" s="50" t="s">
        <v>66</v>
      </c>
      <c r="H9" s="122"/>
      <c r="I9" s="122"/>
      <c r="J9" s="57"/>
    </row>
    <row r="10" spans="2:10" ht="15" customHeight="1">
      <c r="B10" s="72" t="s">
        <v>67</v>
      </c>
      <c r="C10" s="123">
        <v>78.34</v>
      </c>
      <c r="D10" s="123">
        <v>87.057294031612813</v>
      </c>
      <c r="E10" s="74">
        <f>D10/C10-1</f>
        <v>0.11127513443467962</v>
      </c>
      <c r="G10" s="72" t="s">
        <v>67</v>
      </c>
      <c r="H10" s="123">
        <v>81.99</v>
      </c>
      <c r="I10" s="123">
        <v>81.858017470469306</v>
      </c>
      <c r="J10" s="74">
        <f>I10/H10-1</f>
        <v>-1.6097393527343407E-3</v>
      </c>
    </row>
    <row r="11" spans="2:10" ht="15" customHeight="1">
      <c r="B11" s="75" t="s">
        <v>68</v>
      </c>
      <c r="C11" s="124">
        <v>71.91</v>
      </c>
      <c r="D11" s="124">
        <v>97.492782163666249</v>
      </c>
      <c r="E11" s="61">
        <f>D11/C11-1</f>
        <v>0.35576112034023444</v>
      </c>
      <c r="G11" s="75" t="s">
        <v>68</v>
      </c>
      <c r="H11" s="124">
        <v>94.15</v>
      </c>
      <c r="I11" s="124">
        <v>75.284419653885664</v>
      </c>
      <c r="J11" s="61">
        <f>I11/H11-1</f>
        <v>-0.20037791127046567</v>
      </c>
    </row>
    <row r="12" spans="2:10" ht="15" customHeight="1">
      <c r="B12" s="75" t="s">
        <v>69</v>
      </c>
      <c r="C12" s="124">
        <v>81.38</v>
      </c>
      <c r="D12" s="124">
        <v>88.711870405127655</v>
      </c>
      <c r="E12" s="61">
        <f>D12/C12-1</f>
        <v>9.0094254179499345E-2</v>
      </c>
      <c r="G12" s="75" t="s">
        <v>69</v>
      </c>
      <c r="H12" s="124">
        <v>86.49</v>
      </c>
      <c r="I12" s="124">
        <v>88.771085319146465</v>
      </c>
      <c r="J12" s="61">
        <f>I12/H12-1</f>
        <v>2.637397755979265E-2</v>
      </c>
    </row>
    <row r="13" spans="2:10" ht="15" customHeight="1">
      <c r="B13" s="75" t="s">
        <v>70</v>
      </c>
      <c r="C13" s="124">
        <v>75.3</v>
      </c>
      <c r="D13" s="124">
        <v>71.563407795783277</v>
      </c>
      <c r="E13" s="61">
        <f>D13/C13-1</f>
        <v>-4.9622738435812996E-2</v>
      </c>
      <c r="G13" s="75" t="s">
        <v>70</v>
      </c>
      <c r="H13" s="124">
        <v>71.849999999999994</v>
      </c>
      <c r="I13" s="124">
        <v>72.210865166155173</v>
      </c>
      <c r="J13" s="61">
        <f>I13/H13-1</f>
        <v>5.0224796959663642E-3</v>
      </c>
    </row>
    <row r="14" spans="2:10" ht="15" customHeight="1">
      <c r="B14" s="75" t="s">
        <v>71</v>
      </c>
      <c r="C14" s="124">
        <v>46.644029428409731</v>
      </c>
      <c r="D14" s="124">
        <v>98.344217956329572</v>
      </c>
      <c r="E14" s="61">
        <f>D14/C14-1</f>
        <v>1.1083988489302885</v>
      </c>
      <c r="G14" s="75" t="s">
        <v>71</v>
      </c>
      <c r="H14" s="124">
        <v>60.508877219304829</v>
      </c>
      <c r="I14" s="124">
        <v>81.487239279699438</v>
      </c>
      <c r="J14" s="61">
        <f>I14/H14-1</f>
        <v>0.34669891467927694</v>
      </c>
    </row>
    <row r="15" spans="2:10" ht="15" customHeight="1">
      <c r="B15" s="50" t="s">
        <v>72</v>
      </c>
      <c r="C15" s="122"/>
      <c r="D15" s="122"/>
      <c r="E15" s="57"/>
      <c r="G15" s="50" t="s">
        <v>72</v>
      </c>
      <c r="H15" s="122"/>
      <c r="I15" s="122"/>
      <c r="J15" s="57"/>
    </row>
    <row r="16" spans="2:10" ht="15" customHeight="1">
      <c r="B16" s="72" t="s">
        <v>73</v>
      </c>
      <c r="C16" s="123">
        <v>50.42</v>
      </c>
      <c r="D16" s="123">
        <v>57.336902468962101</v>
      </c>
      <c r="E16" s="74">
        <f>D16/C16-1</f>
        <v>0.13718568958671362</v>
      </c>
      <c r="G16" s="72" t="s">
        <v>73</v>
      </c>
      <c r="H16" s="123">
        <v>59.36</v>
      </c>
      <c r="I16" s="123">
        <v>64.812595627515279</v>
      </c>
      <c r="J16" s="74">
        <f>I16/H16-1</f>
        <v>9.1856395342238439E-2</v>
      </c>
    </row>
    <row r="17" spans="2:12" ht="15" customHeight="1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4" customHeight="1" thickBot="1">
      <c r="B19" s="45" t="s">
        <v>100</v>
      </c>
      <c r="C19" s="45"/>
      <c r="D19" s="45"/>
      <c r="E19" s="45"/>
      <c r="G19" s="45" t="s">
        <v>101</v>
      </c>
      <c r="H19" s="45"/>
      <c r="I19" s="45"/>
      <c r="J19" s="45"/>
      <c r="L19" s="41" t="s">
        <v>45</v>
      </c>
    </row>
    <row r="20" spans="2:12" ht="41.25" customHeight="1">
      <c r="B20" s="67" t="s">
        <v>63</v>
      </c>
      <c r="C20" s="47" t="str">
        <f>actualizaciones!$A$3</f>
        <v>enero 2011</v>
      </c>
      <c r="D20" s="47" t="str">
        <f>actualizaciones!$A$2</f>
        <v>enero 2012</v>
      </c>
      <c r="E20" s="69" t="s">
        <v>50</v>
      </c>
      <c r="G20" s="67" t="s">
        <v>63</v>
      </c>
      <c r="H20" s="47" t="str">
        <f>actualizaciones!$A$3</f>
        <v>enero 2011</v>
      </c>
      <c r="I20" s="47" t="str">
        <f>actualizaciones!$A$2</f>
        <v>enero 2012</v>
      </c>
      <c r="J20" s="69" t="s">
        <v>50</v>
      </c>
    </row>
    <row r="21" spans="2:12" ht="15" customHeight="1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 ht="15" customHeight="1">
      <c r="B22" s="70" t="s">
        <v>99</v>
      </c>
      <c r="C22" s="121">
        <v>65.959999999999994</v>
      </c>
      <c r="D22" s="121">
        <v>73.22381357283308</v>
      </c>
      <c r="E22" s="54">
        <f>D22/C22-1</f>
        <v>0.11012452354204205</v>
      </c>
      <c r="G22" s="70" t="s">
        <v>99</v>
      </c>
      <c r="H22" s="121">
        <v>47.66</v>
      </c>
      <c r="I22" s="121">
        <v>42.359830261443811</v>
      </c>
      <c r="J22" s="54">
        <f>I22/H22-1</f>
        <v>-0.1112079256935834</v>
      </c>
    </row>
    <row r="23" spans="2:12" ht="15" customHeight="1">
      <c r="B23" s="50" t="s">
        <v>66</v>
      </c>
      <c r="C23" s="122"/>
      <c r="D23" s="122"/>
      <c r="E23" s="57"/>
      <c r="G23" s="50" t="s">
        <v>66</v>
      </c>
      <c r="H23" s="122"/>
      <c r="I23" s="122"/>
      <c r="J23" s="57"/>
    </row>
    <row r="24" spans="2:12" ht="15" customHeight="1">
      <c r="B24" s="72" t="s">
        <v>67</v>
      </c>
      <c r="C24" s="123">
        <v>70.790000000000006</v>
      </c>
      <c r="D24" s="123">
        <v>77.996293083050716</v>
      </c>
      <c r="E24" s="74">
        <f>D24/C24-1</f>
        <v>0.10179817888191423</v>
      </c>
      <c r="G24" s="72" t="s">
        <v>67</v>
      </c>
      <c r="H24" s="123">
        <v>47.66</v>
      </c>
      <c r="I24" s="123">
        <v>42.359830261443811</v>
      </c>
      <c r="J24" s="74">
        <f>I24/H24-1</f>
        <v>-0.1112079256935834</v>
      </c>
    </row>
    <row r="25" spans="2:12" ht="15" customHeight="1">
      <c r="B25" s="75" t="s">
        <v>77</v>
      </c>
      <c r="C25" s="124">
        <v>71.822560166145053</v>
      </c>
      <c r="D25" s="124">
        <v>79.018845888159063</v>
      </c>
      <c r="E25" s="61">
        <f>D25/C25-1</f>
        <v>0.10019533841966988</v>
      </c>
      <c r="G25" s="75" t="s">
        <v>77</v>
      </c>
      <c r="H25" s="124">
        <v>71.822560166145053</v>
      </c>
      <c r="I25" s="124">
        <v>79.018845888159063</v>
      </c>
      <c r="J25" s="61">
        <f>I25/H25-1</f>
        <v>0.10019533841966988</v>
      </c>
    </row>
    <row r="26" spans="2:12" ht="15" customHeight="1">
      <c r="B26" s="75" t="s">
        <v>70</v>
      </c>
      <c r="C26" s="124">
        <v>72.650000000000006</v>
      </c>
      <c r="D26" s="124">
        <v>79.02756744441615</v>
      </c>
      <c r="E26" s="61">
        <f>D26/C26-1</f>
        <v>8.778482373594132E-2</v>
      </c>
      <c r="G26" s="75" t="s">
        <v>70</v>
      </c>
      <c r="H26" s="124">
        <v>61.17</v>
      </c>
      <c r="I26" s="124">
        <v>40.145603732603973</v>
      </c>
      <c r="J26" s="61">
        <f>I26/H26-1</f>
        <v>-0.34370436925610637</v>
      </c>
    </row>
    <row r="27" spans="2:12" ht="15" customHeight="1">
      <c r="B27" s="75" t="s">
        <v>71</v>
      </c>
      <c r="C27" s="124">
        <v>20.842341952780419</v>
      </c>
      <c r="D27" s="124">
        <v>33.002481389578165</v>
      </c>
      <c r="E27" s="61">
        <f>D27/C27-1</f>
        <v>0.58343440791573586</v>
      </c>
      <c r="G27" s="75" t="s">
        <v>78</v>
      </c>
      <c r="H27" s="124">
        <v>40.06</v>
      </c>
      <c r="I27" s="124">
        <v>71.180578649817093</v>
      </c>
      <c r="J27" s="61">
        <f>I27/H27-1</f>
        <v>0.77684919245674222</v>
      </c>
    </row>
    <row r="28" spans="2:12" ht="15" customHeight="1">
      <c r="B28" s="50" t="s">
        <v>72</v>
      </c>
      <c r="C28" s="122"/>
      <c r="D28" s="122"/>
      <c r="E28" s="57"/>
      <c r="G28" s="75" t="s">
        <v>79</v>
      </c>
      <c r="H28" s="124">
        <v>43.65</v>
      </c>
      <c r="I28" s="124">
        <v>66.712009327633112</v>
      </c>
      <c r="J28" s="61">
        <f>I28/H28-1</f>
        <v>0.52833927440167505</v>
      </c>
    </row>
    <row r="29" spans="2:12" ht="15" customHeight="1">
      <c r="B29" s="72" t="s">
        <v>73</v>
      </c>
      <c r="C29" s="123">
        <v>57.23</v>
      </c>
      <c r="D29" s="123">
        <v>63.365509938090582</v>
      </c>
      <c r="E29" s="74">
        <f>D29/C29-1</f>
        <v>0.10720793182055899</v>
      </c>
      <c r="G29" s="50" t="s">
        <v>72</v>
      </c>
      <c r="H29" s="122"/>
      <c r="I29" s="122"/>
      <c r="J29" s="57"/>
    </row>
    <row r="30" spans="2:12" ht="15" customHeight="1">
      <c r="B30" s="77" t="s">
        <v>74</v>
      </c>
      <c r="C30" s="77"/>
      <c r="D30" s="77"/>
      <c r="E30" s="77"/>
      <c r="G30" s="72" t="s">
        <v>73</v>
      </c>
      <c r="H30" s="123">
        <v>0</v>
      </c>
      <c r="I30" s="123">
        <v>0</v>
      </c>
      <c r="J30" s="74" t="str">
        <f>IFERROR((I30-H30)/H30,"-")</f>
        <v>-</v>
      </c>
    </row>
    <row r="31" spans="2:12" ht="15" customHeight="1">
      <c r="G31" s="77" t="s">
        <v>74</v>
      </c>
      <c r="H31" s="77"/>
      <c r="I31" s="77"/>
      <c r="J31" s="77"/>
    </row>
    <row r="34" spans="2:5" ht="36" customHeight="1">
      <c r="B34" s="45" t="s">
        <v>102</v>
      </c>
      <c r="C34" s="45"/>
      <c r="D34" s="45"/>
      <c r="E34" s="45"/>
    </row>
    <row r="35" spans="2:5" ht="18" customHeight="1">
      <c r="B35" s="125"/>
      <c r="C35" s="125"/>
      <c r="D35" s="125"/>
      <c r="E35" s="125"/>
    </row>
    <row r="36" spans="2:5" ht="41.25" customHeight="1">
      <c r="B36" s="67" t="s">
        <v>63</v>
      </c>
      <c r="C36" s="47" t="str">
        <f>actualizaciones!$A$3</f>
        <v>enero 2011</v>
      </c>
      <c r="D36" s="47" t="str">
        <f>actualizaciones!$A$2</f>
        <v>enero 2012</v>
      </c>
      <c r="E36" s="69" t="s">
        <v>50</v>
      </c>
    </row>
    <row r="37" spans="2:5" ht="15" customHeight="1">
      <c r="B37" s="50" t="s">
        <v>64</v>
      </c>
      <c r="C37" s="51"/>
      <c r="D37" s="51"/>
      <c r="E37" s="51"/>
    </row>
    <row r="38" spans="2:5" ht="15" customHeight="1">
      <c r="B38" s="70" t="s">
        <v>99</v>
      </c>
      <c r="C38" s="121">
        <v>63.169352342213095</v>
      </c>
      <c r="D38" s="121">
        <v>69.905525398542011</v>
      </c>
      <c r="E38" s="54">
        <f>D38/C38-1</f>
        <v>0.10663672820066972</v>
      </c>
    </row>
    <row r="39" spans="2:5" ht="15" customHeight="1">
      <c r="B39" s="50" t="s">
        <v>66</v>
      </c>
      <c r="C39" s="122"/>
      <c r="D39" s="122"/>
      <c r="E39" s="57"/>
    </row>
    <row r="40" spans="2:5" ht="15" customHeight="1">
      <c r="B40" s="72" t="s">
        <v>67</v>
      </c>
      <c r="C40" s="123">
        <v>73.377466635171402</v>
      </c>
      <c r="D40" s="123">
        <v>78.784781699624219</v>
      </c>
      <c r="E40" s="74">
        <f t="shared" ref="E40:E45" si="0">D40/C40-1</f>
        <v>7.3691765502585049E-2</v>
      </c>
    </row>
    <row r="41" spans="2:5" ht="15" customHeight="1">
      <c r="B41" s="75" t="s">
        <v>68</v>
      </c>
      <c r="C41" s="124">
        <v>69.120242354659666</v>
      </c>
      <c r="D41" s="124">
        <v>75.10183942911587</v>
      </c>
      <c r="E41" s="61">
        <f t="shared" si="0"/>
        <v>8.6539006095555981E-2</v>
      </c>
    </row>
    <row r="42" spans="2:5" ht="15" customHeight="1">
      <c r="B42" s="75" t="s">
        <v>69</v>
      </c>
      <c r="C42" s="124">
        <v>76.966088116179577</v>
      </c>
      <c r="D42" s="124">
        <v>83.087059770288377</v>
      </c>
      <c r="E42" s="61">
        <f t="shared" si="0"/>
        <v>7.9528163687743181E-2</v>
      </c>
    </row>
    <row r="43" spans="2:5" ht="15" customHeight="1">
      <c r="B43" s="75" t="s">
        <v>70</v>
      </c>
      <c r="C43" s="124">
        <v>70.043901909427717</v>
      </c>
      <c r="D43" s="124">
        <v>70.516857699498317</v>
      </c>
      <c r="E43" s="61">
        <f t="shared" si="0"/>
        <v>6.7522764605856267E-3</v>
      </c>
    </row>
    <row r="44" spans="2:5" ht="15" customHeight="1">
      <c r="B44" s="75" t="s">
        <v>78</v>
      </c>
      <c r="C44" s="124">
        <v>47.256219089097215</v>
      </c>
      <c r="D44" s="124">
        <v>66.690181491694986</v>
      </c>
      <c r="E44" s="61">
        <f t="shared" si="0"/>
        <v>0.41124666291979128</v>
      </c>
    </row>
    <row r="45" spans="2:5" ht="15" customHeight="1">
      <c r="B45" s="75" t="s">
        <v>79</v>
      </c>
      <c r="C45" s="124">
        <v>54.092371108265937</v>
      </c>
      <c r="D45" s="124">
        <v>75.931860934996166</v>
      </c>
      <c r="E45" s="61">
        <f t="shared" si="0"/>
        <v>0.40374436134475356</v>
      </c>
    </row>
    <row r="46" spans="2:5" ht="15" customHeight="1">
      <c r="B46" s="50" t="s">
        <v>72</v>
      </c>
      <c r="C46" s="122"/>
      <c r="D46" s="122"/>
      <c r="E46" s="57"/>
    </row>
    <row r="47" spans="2:5" ht="15" customHeight="1">
      <c r="B47" s="72" t="s">
        <v>73</v>
      </c>
      <c r="C47" s="123">
        <v>53.20364129801186</v>
      </c>
      <c r="D47" s="123">
        <v>59.711023240397282</v>
      </c>
      <c r="E47" s="74">
        <f>D47/C47-1</f>
        <v>0.12231083782283503</v>
      </c>
    </row>
    <row r="48" spans="2:5" ht="15" customHeight="1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04">
    <tabColor rgb="FF000099"/>
    <pageSetUpPr fitToPage="1"/>
  </sheetPr>
  <dimension ref="B1:R88"/>
  <sheetViews>
    <sheetView showGridLines="0" showRowColHeaders="0" zoomScaleNormal="100" workbookViewId="0"/>
  </sheetViews>
  <sheetFormatPr baseColWidth="10" defaultRowHeight="15" outlineLevelRow="1"/>
  <cols>
    <col min="1" max="1" width="15.7109375" style="79" customWidth="1"/>
    <col min="2" max="2" width="13" style="79" customWidth="1"/>
    <col min="3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103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80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81"/>
      <c r="O6" s="81"/>
      <c r="P6" s="81"/>
    </row>
    <row r="7" spans="2:18" ht="30" customHeight="1">
      <c r="B7" s="80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81"/>
      <c r="O7" s="81"/>
      <c r="P7" s="81"/>
    </row>
    <row r="8" spans="2:18">
      <c r="B8" s="82" t="s">
        <v>44</v>
      </c>
      <c r="C8" s="126">
        <v>8.9916721728398148</v>
      </c>
      <c r="D8" s="127">
        <f t="shared" ref="D8:D9" si="0">C8/C21-1</f>
        <v>1.489992276196328E-2</v>
      </c>
      <c r="E8" s="128">
        <v>9.4989769294149955</v>
      </c>
      <c r="F8" s="129">
        <f t="shared" ref="F8" si="1">E8/E21-1</f>
        <v>1.1605636785409379E-2</v>
      </c>
      <c r="G8" s="126">
        <v>9.651594491514123</v>
      </c>
      <c r="H8" s="127">
        <f t="shared" ref="H8" si="2">G8/G21-1</f>
        <v>1.9175764679421503E-2</v>
      </c>
      <c r="I8" s="128">
        <v>9.6832405081082982</v>
      </c>
      <c r="J8" s="129">
        <f t="shared" ref="J8" si="3">I8/I21-1</f>
        <v>3.7860718982668518E-2</v>
      </c>
      <c r="K8" s="126">
        <v>2.1967892976588628</v>
      </c>
      <c r="L8" s="127">
        <f t="shared" ref="L8" si="4">K8/K21-1</f>
        <v>-3.6495922079446075E-2</v>
      </c>
    </row>
    <row r="9" spans="2:18">
      <c r="B9" s="30" t="str">
        <f>actualizaciones!$A$2</f>
        <v>enero 2012</v>
      </c>
      <c r="C9" s="130">
        <v>8.9916721728398148</v>
      </c>
      <c r="D9" s="131">
        <v>1.489992276196328E-2</v>
      </c>
      <c r="E9" s="132">
        <v>9.4989769294149955</v>
      </c>
      <c r="F9" s="133">
        <v>1.1605636785409379E-2</v>
      </c>
      <c r="G9" s="132">
        <v>9.651594491514123</v>
      </c>
      <c r="H9" s="133">
        <v>1.9175764679421503E-2</v>
      </c>
      <c r="I9" s="132">
        <v>9.6832405081082982</v>
      </c>
      <c r="J9" s="133">
        <v>3.7860718982668518E-2</v>
      </c>
      <c r="K9" s="132">
        <v>2.1967892976588628</v>
      </c>
      <c r="L9" s="133">
        <v>-3.6495922079446075E-2</v>
      </c>
      <c r="O9" s="81"/>
      <c r="P9" s="81"/>
      <c r="Q9" s="81"/>
      <c r="R9" s="81"/>
    </row>
    <row r="10" spans="2:18" outlineLevel="1">
      <c r="B10" s="82" t="s">
        <v>33</v>
      </c>
      <c r="C10" s="126">
        <v>7.8707428909070387</v>
      </c>
      <c r="D10" s="127">
        <f t="shared" ref="D10:D21" si="5">C10/C23-1</f>
        <v>5.1336286854913427E-2</v>
      </c>
      <c r="E10" s="128">
        <v>8.0875711606173279</v>
      </c>
      <c r="F10" s="129">
        <f t="shared" ref="F10:F21" si="6">E10/E23-1</f>
        <v>9.6842897150222207E-3</v>
      </c>
      <c r="G10" s="126">
        <v>8.7977978317896657</v>
      </c>
      <c r="H10" s="127">
        <f t="shared" ref="H10:H21" si="7">G10/G23-1</f>
        <v>6.3820777725473565E-2</v>
      </c>
      <c r="I10" s="128">
        <v>8.3189847715736036</v>
      </c>
      <c r="J10" s="129">
        <f t="shared" ref="J10:J21" si="8">I10/I23-1</f>
        <v>7.4792158466266523E-2</v>
      </c>
      <c r="K10" s="126">
        <v>2.3118366034094566</v>
      </c>
      <c r="L10" s="127">
        <f t="shared" ref="L10:L21" si="9">K10/K23-1</f>
        <v>9.0488963872385142E-2</v>
      </c>
    </row>
    <row r="11" spans="2:18" outlineLevel="1">
      <c r="B11" s="82" t="s">
        <v>34</v>
      </c>
      <c r="C11" s="126">
        <v>8.3879635243615542</v>
      </c>
      <c r="D11" s="127">
        <f t="shared" si="5"/>
        <v>3.2957354437717745E-2</v>
      </c>
      <c r="E11" s="128">
        <v>8.9700000000000006</v>
      </c>
      <c r="F11" s="129">
        <f t="shared" si="6"/>
        <v>1.5855039637599155E-2</v>
      </c>
      <c r="G11" s="126">
        <v>8.9</v>
      </c>
      <c r="H11" s="127">
        <f t="shared" si="7"/>
        <v>3.7296037296037365E-2</v>
      </c>
      <c r="I11" s="128">
        <v>8.35</v>
      </c>
      <c r="J11" s="129">
        <f t="shared" si="8"/>
        <v>5.1637279596977281E-2</v>
      </c>
      <c r="K11" s="126">
        <v>1.98</v>
      </c>
      <c r="L11" s="127">
        <f t="shared" si="9"/>
        <v>-1.980198019801982E-2</v>
      </c>
    </row>
    <row r="12" spans="2:18" outlineLevel="1">
      <c r="B12" s="82" t="s">
        <v>35</v>
      </c>
      <c r="C12" s="126">
        <v>7.29</v>
      </c>
      <c r="D12" s="127">
        <f t="shared" si="5"/>
        <v>3.2613800851246211E-2</v>
      </c>
      <c r="E12" s="128">
        <v>7.89</v>
      </c>
      <c r="F12" s="129">
        <f t="shared" si="6"/>
        <v>4.503311258278142E-2</v>
      </c>
      <c r="G12" s="126">
        <v>7.84</v>
      </c>
      <c r="H12" s="127">
        <f t="shared" si="7"/>
        <v>3.8412291933418441E-3</v>
      </c>
      <c r="I12" s="128">
        <v>6.08</v>
      </c>
      <c r="J12" s="129">
        <f t="shared" si="8"/>
        <v>-2.7200000000000002E-2</v>
      </c>
      <c r="K12" s="126">
        <v>2.0499999999999998</v>
      </c>
      <c r="L12" s="127">
        <f t="shared" si="9"/>
        <v>1.4851485148514865E-2</v>
      </c>
    </row>
    <row r="13" spans="2:18" outlineLevel="1">
      <c r="B13" s="82" t="s">
        <v>36</v>
      </c>
      <c r="C13" s="126">
        <v>7.5729801462855297</v>
      </c>
      <c r="D13" s="127">
        <f t="shared" si="5"/>
        <v>-5.9556257748452079E-3</v>
      </c>
      <c r="E13" s="128">
        <v>8.3101120767314924</v>
      </c>
      <c r="F13" s="129">
        <f t="shared" si="6"/>
        <v>1.8656367748736358E-2</v>
      </c>
      <c r="G13" s="126">
        <v>8.3865096448040113</v>
      </c>
      <c r="H13" s="127">
        <f t="shared" si="7"/>
        <v>-3.4019750627445777E-2</v>
      </c>
      <c r="I13" s="128">
        <v>6.922908492152466</v>
      </c>
      <c r="J13" s="129">
        <f t="shared" si="8"/>
        <v>0.12249654940521726</v>
      </c>
      <c r="K13" s="126">
        <v>2.025505184288201</v>
      </c>
      <c r="L13" s="127">
        <f t="shared" si="9"/>
        <v>-6.2392323051291387E-2</v>
      </c>
    </row>
    <row r="14" spans="2:18" outlineLevel="1">
      <c r="B14" s="82" t="s">
        <v>37</v>
      </c>
      <c r="C14" s="126">
        <v>7.9261312519256446</v>
      </c>
      <c r="D14" s="127">
        <f t="shared" si="5"/>
        <v>2.316578766244759E-2</v>
      </c>
      <c r="E14" s="128">
        <v>8.65</v>
      </c>
      <c r="F14" s="129">
        <f t="shared" si="6"/>
        <v>2.9066938711449497E-2</v>
      </c>
      <c r="G14" s="126">
        <v>8.5299999999999994</v>
      </c>
      <c r="H14" s="127">
        <f t="shared" si="7"/>
        <v>1.3148130186951157E-2</v>
      </c>
      <c r="I14" s="128">
        <v>6.6</v>
      </c>
      <c r="J14" s="129">
        <f t="shared" si="8"/>
        <v>6.5819598710139537E-2</v>
      </c>
      <c r="K14" s="126">
        <v>2.23</v>
      </c>
      <c r="L14" s="127">
        <f t="shared" si="9"/>
        <v>-3.4632034632034681E-2</v>
      </c>
    </row>
    <row r="15" spans="2:18" outlineLevel="1">
      <c r="B15" s="82" t="s">
        <v>38</v>
      </c>
      <c r="C15" s="126">
        <v>7.2500219251282365</v>
      </c>
      <c r="D15" s="127">
        <f t="shared" si="5"/>
        <v>5.589645678326427E-3</v>
      </c>
      <c r="E15" s="128">
        <v>7.83</v>
      </c>
      <c r="F15" s="129">
        <f t="shared" si="6"/>
        <v>-2.0784730243955107E-2</v>
      </c>
      <c r="G15" s="126">
        <v>8.06</v>
      </c>
      <c r="H15" s="127">
        <f t="shared" si="7"/>
        <v>2.1586392015431777E-2</v>
      </c>
      <c r="I15" s="128">
        <v>5.96</v>
      </c>
      <c r="J15" s="129">
        <f t="shared" si="8"/>
        <v>-5.3040035290446985E-3</v>
      </c>
      <c r="K15" s="126">
        <v>1.9950980392156863</v>
      </c>
      <c r="L15" s="127">
        <f t="shared" si="9"/>
        <v>-7.6343500363108219E-2</v>
      </c>
    </row>
    <row r="16" spans="2:18" outlineLevel="1">
      <c r="B16" s="82" t="s">
        <v>39</v>
      </c>
      <c r="C16" s="126">
        <v>7.51</v>
      </c>
      <c r="D16" s="127">
        <f t="shared" si="5"/>
        <v>5.8073706858975616E-2</v>
      </c>
      <c r="E16" s="128">
        <v>8.06</v>
      </c>
      <c r="F16" s="129">
        <f t="shared" si="6"/>
        <v>4.2411279487799547E-2</v>
      </c>
      <c r="G16" s="126">
        <v>8.1</v>
      </c>
      <c r="H16" s="127">
        <f t="shared" si="7"/>
        <v>3.3344222723266093E-2</v>
      </c>
      <c r="I16" s="128">
        <v>6.61</v>
      </c>
      <c r="J16" s="129">
        <f t="shared" si="8"/>
        <v>3.9658066241914369E-2</v>
      </c>
      <c r="K16" s="126">
        <v>2.09</v>
      </c>
      <c r="L16" s="127">
        <f t="shared" si="9"/>
        <v>1.4482336280476016E-2</v>
      </c>
      <c r="N16" s="87"/>
      <c r="O16" s="87"/>
      <c r="P16" s="87"/>
    </row>
    <row r="17" spans="2:18" outlineLevel="1">
      <c r="B17" s="82" t="s">
        <v>40</v>
      </c>
      <c r="C17" s="126">
        <v>7.3181305488860353</v>
      </c>
      <c r="D17" s="127">
        <f t="shared" si="5"/>
        <v>7.5415464935307819E-2</v>
      </c>
      <c r="E17" s="128">
        <v>7.9582544892836458</v>
      </c>
      <c r="F17" s="129">
        <f t="shared" si="6"/>
        <v>0.10715440309209967</v>
      </c>
      <c r="G17" s="126">
        <v>8.0125650040642835</v>
      </c>
      <c r="H17" s="127">
        <f t="shared" si="7"/>
        <v>7.4625693801092519E-2</v>
      </c>
      <c r="I17" s="128">
        <v>6.5705836575875489</v>
      </c>
      <c r="J17" s="129">
        <f t="shared" si="8"/>
        <v>-1.0218417147906167E-2</v>
      </c>
      <c r="K17" s="126">
        <v>2.0243198054415563</v>
      </c>
      <c r="L17" s="127">
        <f t="shared" si="9"/>
        <v>-7.9105772589118661E-3</v>
      </c>
    </row>
    <row r="18" spans="2:18" outlineLevel="1">
      <c r="B18" s="82" t="s">
        <v>41</v>
      </c>
      <c r="C18" s="126">
        <v>7.1377246896853972</v>
      </c>
      <c r="D18" s="127">
        <f t="shared" si="5"/>
        <v>0.11513241655354345</v>
      </c>
      <c r="E18" s="128">
        <v>7.4778147901399068</v>
      </c>
      <c r="F18" s="129">
        <f t="shared" si="6"/>
        <v>0.10348640518864105</v>
      </c>
      <c r="G18" s="126">
        <v>7.5776976319028009</v>
      </c>
      <c r="H18" s="127">
        <f t="shared" si="7"/>
        <v>0.16119547365297238</v>
      </c>
      <c r="I18" s="128">
        <v>6.9952208544532946</v>
      </c>
      <c r="J18" s="129">
        <f t="shared" si="8"/>
        <v>0.11324540624574397</v>
      </c>
      <c r="K18" s="126">
        <v>2.1224684298308314</v>
      </c>
      <c r="L18" s="127">
        <f t="shared" si="9"/>
        <v>-2.9673688867651982E-2</v>
      </c>
    </row>
    <row r="19" spans="2:18" outlineLevel="1">
      <c r="B19" s="82" t="s">
        <v>42</v>
      </c>
      <c r="C19" s="126">
        <v>8.0508114510135425</v>
      </c>
      <c r="D19" s="127">
        <f t="shared" si="5"/>
        <v>2.429832938717591E-2</v>
      </c>
      <c r="E19" s="128">
        <v>8.4030626571733453</v>
      </c>
      <c r="F19" s="129">
        <f t="shared" si="6"/>
        <v>3.5985935760497467E-2</v>
      </c>
      <c r="G19" s="126">
        <v>8.8313833028641078</v>
      </c>
      <c r="H19" s="127">
        <f t="shared" si="7"/>
        <v>4.6276287078209188E-2</v>
      </c>
      <c r="I19" s="128">
        <v>8.3000000000000007</v>
      </c>
      <c r="J19" s="129">
        <f t="shared" si="8"/>
        <v>8.7396806118598125E-3</v>
      </c>
      <c r="K19" s="126">
        <v>2.1524711490215753</v>
      </c>
      <c r="L19" s="127">
        <f t="shared" si="9"/>
        <v>0.10205917884561533</v>
      </c>
    </row>
    <row r="20" spans="2:18" outlineLevel="1">
      <c r="B20" s="82" t="s">
        <v>43</v>
      </c>
      <c r="C20" s="126">
        <v>8.57</v>
      </c>
      <c r="D20" s="127">
        <f>C20/C33-1</f>
        <v>3.848634006285323E-2</v>
      </c>
      <c r="E20" s="128">
        <v>9.0399999999999991</v>
      </c>
      <c r="F20" s="129">
        <f t="shared" si="6"/>
        <v>4.8723897911832958E-2</v>
      </c>
      <c r="G20" s="126">
        <v>9.2100000000000009</v>
      </c>
      <c r="H20" s="127">
        <f t="shared" si="7"/>
        <v>7.0930232558139572E-2</v>
      </c>
      <c r="I20" s="128">
        <v>9.42</v>
      </c>
      <c r="J20" s="129">
        <f t="shared" si="8"/>
        <v>-1.0504201680672232E-2</v>
      </c>
      <c r="K20" s="126">
        <v>2.3199999999999998</v>
      </c>
      <c r="L20" s="127">
        <f t="shared" si="9"/>
        <v>0.12077294685990347</v>
      </c>
    </row>
    <row r="21" spans="2:18" outlineLevel="1">
      <c r="B21" s="82" t="s">
        <v>44</v>
      </c>
      <c r="C21" s="126">
        <v>8.859663865546219</v>
      </c>
      <c r="D21" s="127">
        <f t="shared" si="5"/>
        <v>4.9216915339237444E-2</v>
      </c>
      <c r="E21" s="128">
        <v>9.39</v>
      </c>
      <c r="F21" s="129">
        <f t="shared" si="6"/>
        <v>6.2217194570135748E-2</v>
      </c>
      <c r="G21" s="126">
        <v>9.4700000000000006</v>
      </c>
      <c r="H21" s="127">
        <f t="shared" si="7"/>
        <v>8.7256027554534876E-2</v>
      </c>
      <c r="I21" s="128">
        <v>9.33</v>
      </c>
      <c r="J21" s="129">
        <f t="shared" si="8"/>
        <v>-1.2698412698412653E-2</v>
      </c>
      <c r="K21" s="126">
        <v>2.2799999999999998</v>
      </c>
      <c r="L21" s="127">
        <f t="shared" si="9"/>
        <v>5.0691244239631228E-2</v>
      </c>
    </row>
    <row r="22" spans="2:18" ht="15" customHeight="1">
      <c r="B22" s="35">
        <v>2011</v>
      </c>
      <c r="C22" s="134">
        <v>7.7962992928766566</v>
      </c>
      <c r="D22" s="135">
        <f>C22/C35-1</f>
        <v>3.9665685837546372E-2</v>
      </c>
      <c r="E22" s="134">
        <v>8.3114347092569165</v>
      </c>
      <c r="F22" s="135">
        <f>E22/E35-1</f>
        <v>3.8689078806758648E-2</v>
      </c>
      <c r="G22" s="134">
        <v>8.460157940571067</v>
      </c>
      <c r="H22" s="135">
        <f>G22/G35-1</f>
        <v>4.5247557838667296E-2</v>
      </c>
      <c r="I22" s="134">
        <v>7.4170280535127349</v>
      </c>
      <c r="J22" s="135">
        <f>I22/I35-1</f>
        <v>3.1613255194842038E-2</v>
      </c>
      <c r="K22" s="134">
        <v>2.1283825248864687</v>
      </c>
      <c r="L22" s="135">
        <f>K22/K35-1</f>
        <v>1.5433573504666454E-2</v>
      </c>
      <c r="O22" s="81"/>
      <c r="P22" s="81"/>
      <c r="Q22" s="81"/>
      <c r="R22" s="81"/>
    </row>
    <row r="23" spans="2:18" hidden="1" outlineLevel="1">
      <c r="B23" s="82" t="s">
        <v>33</v>
      </c>
      <c r="C23" s="126">
        <v>7.4864179894831473</v>
      </c>
      <c r="D23" s="127">
        <f>C23/C36-1</f>
        <v>-5.6742507769950601E-2</v>
      </c>
      <c r="E23" s="128">
        <v>8.01</v>
      </c>
      <c r="F23" s="129">
        <f>E23/E36-1</f>
        <v>-5.0509091431284459E-2</v>
      </c>
      <c r="G23" s="126">
        <v>8.27</v>
      </c>
      <c r="H23" s="127">
        <f>G23/G36-1</f>
        <v>-2.0601013876686558E-3</v>
      </c>
      <c r="I23" s="128">
        <v>7.7400869610407605</v>
      </c>
      <c r="J23" s="129">
        <f>I23/I36-1</f>
        <v>-3.8805256241661201E-2</v>
      </c>
      <c r="K23" s="126">
        <v>2.12</v>
      </c>
      <c r="L23" s="127">
        <f>K23/K36-1</f>
        <v>-0.23100343718815819</v>
      </c>
    </row>
    <row r="24" spans="2:18" hidden="1" outlineLevel="1">
      <c r="B24" s="82" t="s">
        <v>34</v>
      </c>
      <c r="C24" s="126">
        <v>8.12033864546855</v>
      </c>
      <c r="D24" s="127">
        <f t="shared" ref="D24:F74" si="10">C24/C37-1</f>
        <v>7.1676117542205375E-3</v>
      </c>
      <c r="E24" s="128">
        <v>8.83</v>
      </c>
      <c r="F24" s="129">
        <f t="shared" si="10"/>
        <v>1.3316884628803871E-2</v>
      </c>
      <c r="G24" s="126">
        <v>8.58</v>
      </c>
      <c r="H24" s="127">
        <f t="shared" ref="H24:H34" si="11">G24/G37-1</f>
        <v>2.2717016978689442E-2</v>
      </c>
      <c r="I24" s="128">
        <v>7.94</v>
      </c>
      <c r="J24" s="129">
        <f t="shared" ref="J24:J34" si="12">I24/I37-1</f>
        <v>-5.2055294699249188E-3</v>
      </c>
      <c r="K24" s="126">
        <v>2.02</v>
      </c>
      <c r="L24" s="127">
        <f t="shared" ref="L24:L34" si="13">K24/K37-1</f>
        <v>2.0062084897487731E-2</v>
      </c>
    </row>
    <row r="25" spans="2:18" hidden="1" outlineLevel="1">
      <c r="B25" s="82" t="s">
        <v>35</v>
      </c>
      <c r="C25" s="126">
        <v>7.0597545703828581</v>
      </c>
      <c r="D25" s="127">
        <f t="shared" si="10"/>
        <v>-6.661817712961926E-3</v>
      </c>
      <c r="E25" s="128">
        <v>7.55</v>
      </c>
      <c r="F25" s="129">
        <f t="shared" si="10"/>
        <v>-8.6862155831124443E-4</v>
      </c>
      <c r="G25" s="126">
        <v>7.81</v>
      </c>
      <c r="H25" s="127">
        <f t="shared" si="11"/>
        <v>1.7172011536862541E-2</v>
      </c>
      <c r="I25" s="128">
        <v>6.25</v>
      </c>
      <c r="J25" s="129">
        <f t="shared" si="12"/>
        <v>-2.3406230988440857E-2</v>
      </c>
      <c r="K25" s="126">
        <v>2.02</v>
      </c>
      <c r="L25" s="127">
        <f t="shared" si="13"/>
        <v>-0.10686296168450116</v>
      </c>
    </row>
    <row r="26" spans="2:18" hidden="1" outlineLevel="1">
      <c r="B26" s="82" t="s">
        <v>36</v>
      </c>
      <c r="C26" s="126">
        <v>7.6183522010157478</v>
      </c>
      <c r="D26" s="127">
        <f t="shared" si="10"/>
        <v>-6.956202540417844E-3</v>
      </c>
      <c r="E26" s="128">
        <v>8.1579150141643062</v>
      </c>
      <c r="F26" s="129">
        <f t="shared" si="10"/>
        <v>-3.9114839321047534E-2</v>
      </c>
      <c r="G26" s="126">
        <v>8.6818645104301151</v>
      </c>
      <c r="H26" s="127">
        <f t="shared" si="11"/>
        <v>7.5819641936817117E-2</v>
      </c>
      <c r="I26" s="128">
        <v>6.1674207335610438</v>
      </c>
      <c r="J26" s="129">
        <f t="shared" si="12"/>
        <v>-0.10095907674037263</v>
      </c>
      <c r="K26" s="126">
        <v>2.160290742157613</v>
      </c>
      <c r="L26" s="127">
        <f t="shared" si="13"/>
        <v>-7.2836591348663937E-2</v>
      </c>
    </row>
    <row r="27" spans="2:18" hidden="1" outlineLevel="1">
      <c r="B27" s="82" t="s">
        <v>37</v>
      </c>
      <c r="C27" s="126">
        <v>7.746673459473171</v>
      </c>
      <c r="D27" s="127">
        <f t="shared" si="10"/>
        <v>1.5090239408137363E-2</v>
      </c>
      <c r="E27" s="128">
        <v>8.4056728232189979</v>
      </c>
      <c r="F27" s="129">
        <f t="shared" si="10"/>
        <v>2.5082051612073109E-2</v>
      </c>
      <c r="G27" s="126">
        <v>8.4193019222430987</v>
      </c>
      <c r="H27" s="127">
        <f t="shared" si="11"/>
        <v>3.6859842640775797E-2</v>
      </c>
      <c r="I27" s="128">
        <v>6.1924175610838397</v>
      </c>
      <c r="J27" s="129">
        <f t="shared" si="12"/>
        <v>-4.2903004469267425E-2</v>
      </c>
      <c r="K27" s="126">
        <v>2.31</v>
      </c>
      <c r="L27" s="127">
        <f t="shared" si="13"/>
        <v>-0.16000000000000003</v>
      </c>
    </row>
    <row r="28" spans="2:18" hidden="1" outlineLevel="1">
      <c r="B28" s="82" t="s">
        <v>38</v>
      </c>
      <c r="C28" s="126">
        <v>7.2097221329657692</v>
      </c>
      <c r="D28" s="127">
        <f t="shared" si="10"/>
        <v>-1.53210634713703E-2</v>
      </c>
      <c r="E28" s="128">
        <v>7.9961988357786877</v>
      </c>
      <c r="F28" s="129">
        <f t="shared" si="10"/>
        <v>-9.145125677981758E-3</v>
      </c>
      <c r="G28" s="126">
        <v>7.8896900575377362</v>
      </c>
      <c r="H28" s="127">
        <f t="shared" si="11"/>
        <v>-2.5676286298690343E-3</v>
      </c>
      <c r="I28" s="128">
        <v>5.9917804245168984</v>
      </c>
      <c r="J28" s="129">
        <f t="shared" si="12"/>
        <v>-3.8237492051862332E-2</v>
      </c>
      <c r="K28" s="126">
        <v>2.16</v>
      </c>
      <c r="L28" s="127">
        <f t="shared" si="13"/>
        <v>-5.6768558951964976E-2</v>
      </c>
    </row>
    <row r="29" spans="2:18" hidden="1" outlineLevel="1">
      <c r="B29" s="82" t="s">
        <v>39</v>
      </c>
      <c r="C29" s="126">
        <v>7.0978041995716685</v>
      </c>
      <c r="D29" s="127">
        <f t="shared" si="10"/>
        <v>-3.3241513826265168E-2</v>
      </c>
      <c r="E29" s="128">
        <v>7.7320728954126166</v>
      </c>
      <c r="F29" s="129">
        <f t="shared" si="10"/>
        <v>-3.1593157858701759E-2</v>
      </c>
      <c r="G29" s="126">
        <v>7.8386270730321908</v>
      </c>
      <c r="H29" s="127">
        <f t="shared" si="11"/>
        <v>-2.0412479793293414E-2</v>
      </c>
      <c r="I29" s="128">
        <v>6.3578595834815008</v>
      </c>
      <c r="J29" s="129">
        <f t="shared" si="12"/>
        <v>-2.3214425449739617E-2</v>
      </c>
      <c r="K29" s="126">
        <v>2.0601640119854912</v>
      </c>
      <c r="L29" s="127">
        <f t="shared" si="13"/>
        <v>-6.5294599928296559E-2</v>
      </c>
      <c r="N29" s="87"/>
      <c r="O29" s="87"/>
      <c r="P29" s="87"/>
    </row>
    <row r="30" spans="2:18" hidden="1" outlineLevel="1">
      <c r="B30" s="82" t="s">
        <v>40</v>
      </c>
      <c r="C30" s="126">
        <v>6.8049333373927823</v>
      </c>
      <c r="D30" s="127">
        <f t="shared" si="10"/>
        <v>-1.6254944659779946E-2</v>
      </c>
      <c r="E30" s="128">
        <v>7.188025867988741</v>
      </c>
      <c r="F30" s="129">
        <f t="shared" si="10"/>
        <v>-1.2633809342205926E-2</v>
      </c>
      <c r="G30" s="126">
        <v>7.4561450096384592</v>
      </c>
      <c r="H30" s="127">
        <f t="shared" si="11"/>
        <v>2.1700281772121244E-3</v>
      </c>
      <c r="I30" s="128">
        <v>6.6384177796622144</v>
      </c>
      <c r="J30" s="129">
        <f t="shared" si="12"/>
        <v>-1.5071546044181927E-2</v>
      </c>
      <c r="K30" s="126">
        <v>2.0404610300636739</v>
      </c>
      <c r="L30" s="127">
        <f t="shared" si="13"/>
        <v>-8.9079897293002808E-2</v>
      </c>
    </row>
    <row r="31" spans="2:18" hidden="1" outlineLevel="1">
      <c r="B31" s="82" t="s">
        <v>41</v>
      </c>
      <c r="C31" s="126">
        <v>6.4007866543288472</v>
      </c>
      <c r="D31" s="127">
        <f t="shared" si="10"/>
        <v>-8.2291084742508458E-2</v>
      </c>
      <c r="E31" s="128">
        <v>6.7765354923983629</v>
      </c>
      <c r="F31" s="129">
        <f t="shared" si="10"/>
        <v>-0.11985141615146566</v>
      </c>
      <c r="G31" s="126">
        <v>6.5257726229885602</v>
      </c>
      <c r="H31" s="127">
        <f t="shared" si="11"/>
        <v>-0.10113324752223685</v>
      </c>
      <c r="I31" s="128">
        <v>6.2836287625418059</v>
      </c>
      <c r="J31" s="129">
        <f t="shared" si="12"/>
        <v>-1.8183005852842826E-2</v>
      </c>
      <c r="K31" s="126">
        <v>2.1873759430000002</v>
      </c>
      <c r="L31" s="127">
        <f t="shared" si="13"/>
        <v>-4.0624586403508633E-2</v>
      </c>
    </row>
    <row r="32" spans="2:18" hidden="1" outlineLevel="1">
      <c r="B32" s="82" t="s">
        <v>42</v>
      </c>
      <c r="C32" s="126">
        <v>7.8598306958386193</v>
      </c>
      <c r="D32" s="127">
        <f t="shared" si="10"/>
        <v>-2.0334208218096728E-2</v>
      </c>
      <c r="E32" s="128">
        <v>8.1111744543180677</v>
      </c>
      <c r="F32" s="129">
        <f t="shared" si="10"/>
        <v>-5.3538570091240634E-2</v>
      </c>
      <c r="G32" s="126">
        <v>8.4407755503341164</v>
      </c>
      <c r="H32" s="127">
        <f t="shared" si="11"/>
        <v>2.065000608635037E-2</v>
      </c>
      <c r="I32" s="128">
        <v>8.2280891289669142</v>
      </c>
      <c r="J32" s="129">
        <f t="shared" si="12"/>
        <v>-2.0465579884891172E-2</v>
      </c>
      <c r="K32" s="126">
        <v>1.9531357211472484</v>
      </c>
      <c r="L32" s="127">
        <f t="shared" si="13"/>
        <v>-0.1653266148943382</v>
      </c>
    </row>
    <row r="33" spans="2:17" hidden="1" outlineLevel="1">
      <c r="B33" s="82" t="s">
        <v>43</v>
      </c>
      <c r="C33" s="126">
        <v>8.2523955004370215</v>
      </c>
      <c r="D33" s="127">
        <f t="shared" si="10"/>
        <v>1.1151403420307515E-2</v>
      </c>
      <c r="E33" s="128">
        <v>8.6199999999999992</v>
      </c>
      <c r="F33" s="129">
        <f t="shared" si="10"/>
        <v>3.9806996381182236E-2</v>
      </c>
      <c r="G33" s="126">
        <v>8.6</v>
      </c>
      <c r="H33" s="127">
        <f t="shared" si="11"/>
        <v>-1.3761467889908396E-2</v>
      </c>
      <c r="I33" s="128">
        <v>9.52</v>
      </c>
      <c r="J33" s="129">
        <f t="shared" si="12"/>
        <v>5.8954393770856539E-2</v>
      </c>
      <c r="K33" s="126">
        <v>2.0699999999999998</v>
      </c>
      <c r="L33" s="127">
        <f t="shared" si="13"/>
        <v>-0.20077220077220082</v>
      </c>
    </row>
    <row r="34" spans="2:17" hidden="1" outlineLevel="1">
      <c r="B34" s="82" t="s">
        <v>44</v>
      </c>
      <c r="C34" s="126">
        <v>8.4440726564932227</v>
      </c>
      <c r="D34" s="127">
        <f t="shared" si="10"/>
        <v>-6.0115443061264817E-2</v>
      </c>
      <c r="E34" s="128">
        <v>8.84</v>
      </c>
      <c r="F34" s="129">
        <f t="shared" si="10"/>
        <v>-3.0701754385964897E-2</v>
      </c>
      <c r="G34" s="126">
        <v>8.7100000000000009</v>
      </c>
      <c r="H34" s="127">
        <f t="shared" si="11"/>
        <v>-7.7330508474576121E-2</v>
      </c>
      <c r="I34" s="128">
        <v>9.4499999999999993</v>
      </c>
      <c r="J34" s="129">
        <f t="shared" si="12"/>
        <v>-8.252427184466038E-2</v>
      </c>
      <c r="K34" s="126">
        <v>2.17</v>
      </c>
      <c r="L34" s="127">
        <f t="shared" si="13"/>
        <v>-0.10699588477366262</v>
      </c>
    </row>
    <row r="35" spans="2:17" collapsed="1">
      <c r="B35" s="38">
        <v>2010</v>
      </c>
      <c r="C35" s="136">
        <v>7.4988521782326796</v>
      </c>
      <c r="D35" s="137">
        <f>C35/C48-1</f>
        <v>-2.2747443111520327E-2</v>
      </c>
      <c r="E35" s="136">
        <v>8.0018504852338062</v>
      </c>
      <c r="F35" s="137">
        <f>E35/E48-1</f>
        <v>-2.3979058112307605E-2</v>
      </c>
      <c r="G35" s="136">
        <v>8.0939274883978083</v>
      </c>
      <c r="H35" s="137">
        <f>G35/G48-1</f>
        <v>-4.3738920378029178E-3</v>
      </c>
      <c r="I35" s="136">
        <v>7.1897370610189304</v>
      </c>
      <c r="J35" s="137">
        <f>I35/I48-1</f>
        <v>-2.5714724382263077E-2</v>
      </c>
      <c r="K35" s="136">
        <v>2.096033241781214</v>
      </c>
      <c r="L35" s="137">
        <f>K35/K48-1</f>
        <v>-0.11168139652741826</v>
      </c>
    </row>
    <row r="36" spans="2:17" ht="15" hidden="1" customHeight="1" outlineLevel="1">
      <c r="B36" s="82" t="s">
        <v>33</v>
      </c>
      <c r="C36" s="126">
        <v>7.9367702362837926</v>
      </c>
      <c r="D36" s="127">
        <f t="shared" si="10"/>
        <v>-3.0459494642648299E-2</v>
      </c>
      <c r="E36" s="128">
        <v>8.4360997327235694</v>
      </c>
      <c r="F36" s="129">
        <f t="shared" si="10"/>
        <v>-2.4728354598431368E-2</v>
      </c>
      <c r="G36" s="126">
        <v>8.2870722089573832</v>
      </c>
      <c r="H36" s="127">
        <f t="shared" ref="H36:H73" si="14">G36/G49-1</f>
        <v>-5.7215903417817571E-2</v>
      </c>
      <c r="I36" s="128">
        <v>8.0525689630557888</v>
      </c>
      <c r="J36" s="129">
        <f t="shared" ref="J36:J73" si="15">I36/I49-1</f>
        <v>-3.6774047481364924E-2</v>
      </c>
      <c r="K36" s="126">
        <v>2.7568393703194252</v>
      </c>
      <c r="L36" s="127">
        <f t="shared" ref="L36:L73" si="16">K36/K49-1</f>
        <v>0.16322336300397677</v>
      </c>
      <c r="N36" s="87"/>
      <c r="O36" s="87"/>
      <c r="P36" s="87"/>
    </row>
    <row r="37" spans="2:17" ht="15" hidden="1" customHeight="1" outlineLevel="1">
      <c r="B37" s="82" t="s">
        <v>34</v>
      </c>
      <c r="C37" s="126">
        <v>8.0625494214662652</v>
      </c>
      <c r="D37" s="127">
        <f t="shared" si="10"/>
        <v>2.3196004959372685E-2</v>
      </c>
      <c r="E37" s="128">
        <v>8.7139572368169773</v>
      </c>
      <c r="F37" s="129">
        <f t="shared" si="10"/>
        <v>3.3684132481254681E-2</v>
      </c>
      <c r="G37" s="126">
        <v>8.3894174610949914</v>
      </c>
      <c r="H37" s="127">
        <f t="shared" si="14"/>
        <v>3.3179490282634561E-2</v>
      </c>
      <c r="I37" s="128">
        <v>7.9815481842889424</v>
      </c>
      <c r="J37" s="129">
        <f t="shared" si="15"/>
        <v>-3.5520369177349798E-3</v>
      </c>
      <c r="K37" s="126">
        <v>1.9802716225875625</v>
      </c>
      <c r="L37" s="127">
        <f t="shared" si="16"/>
        <v>-0.167953099753125</v>
      </c>
      <c r="O37" s="87"/>
      <c r="P37" s="87"/>
      <c r="Q37" s="87"/>
    </row>
    <row r="38" spans="2:17" ht="15" hidden="1" customHeight="1" outlineLevel="1">
      <c r="B38" s="82" t="s">
        <v>35</v>
      </c>
      <c r="C38" s="126">
        <v>7.1071007802485235</v>
      </c>
      <c r="D38" s="127">
        <f t="shared" si="10"/>
        <v>-4.5850611501949912E-2</v>
      </c>
      <c r="E38" s="128">
        <v>7.5565637942184125</v>
      </c>
      <c r="F38" s="129">
        <f t="shared" si="10"/>
        <v>-5.7785063065035835E-2</v>
      </c>
      <c r="G38" s="126">
        <v>7.6781507074695625</v>
      </c>
      <c r="H38" s="127">
        <f t="shared" si="14"/>
        <v>-2.6850353932881821E-2</v>
      </c>
      <c r="I38" s="128">
        <v>6.3997950819672127</v>
      </c>
      <c r="J38" s="129">
        <f t="shared" si="15"/>
        <v>-0.10866363760902331</v>
      </c>
      <c r="K38" s="126">
        <v>2.2616909985166678</v>
      </c>
      <c r="L38" s="127">
        <f t="shared" si="16"/>
        <v>-1.6656087601448766E-2</v>
      </c>
    </row>
    <row r="39" spans="2:17" ht="15" hidden="1" customHeight="1" outlineLevel="1">
      <c r="B39" s="82" t="s">
        <v>36</v>
      </c>
      <c r="C39" s="126">
        <v>7.6717182268346251</v>
      </c>
      <c r="D39" s="127">
        <f t="shared" si="10"/>
        <v>-2.7510196180655866E-2</v>
      </c>
      <c r="E39" s="128">
        <v>8.49</v>
      </c>
      <c r="F39" s="129">
        <f t="shared" si="10"/>
        <v>-2.1889400921658919E-2</v>
      </c>
      <c r="G39" s="126">
        <v>8.07</v>
      </c>
      <c r="H39" s="127">
        <f t="shared" si="14"/>
        <v>-6.380510440835252E-2</v>
      </c>
      <c r="I39" s="128">
        <v>6.86</v>
      </c>
      <c r="J39" s="129">
        <f t="shared" si="15"/>
        <v>-4.9861495844875314E-2</v>
      </c>
      <c r="K39" s="126">
        <v>2.33</v>
      </c>
      <c r="L39" s="127">
        <f t="shared" si="16"/>
        <v>3.0973451327433787E-2</v>
      </c>
    </row>
    <row r="40" spans="2:17" ht="15" hidden="1" customHeight="1" outlineLevel="1">
      <c r="B40" s="82" t="s">
        <v>37</v>
      </c>
      <c r="C40" s="126">
        <v>7.6315121146174931</v>
      </c>
      <c r="D40" s="127">
        <f t="shared" si="10"/>
        <v>-2.3677343140679041E-2</v>
      </c>
      <c r="E40" s="128">
        <v>8.1999999999999993</v>
      </c>
      <c r="F40" s="129">
        <f t="shared" si="10"/>
        <v>-3.6427732079906017E-2</v>
      </c>
      <c r="G40" s="126">
        <v>8.1199999999999992</v>
      </c>
      <c r="H40" s="127">
        <f t="shared" si="14"/>
        <v>-4.4705882352941262E-2</v>
      </c>
      <c r="I40" s="128">
        <v>6.47</v>
      </c>
      <c r="J40" s="129">
        <f t="shared" si="15"/>
        <v>-7.0402298850574696E-2</v>
      </c>
      <c r="K40" s="126">
        <v>2.75</v>
      </c>
      <c r="L40" s="127">
        <f t="shared" si="16"/>
        <v>6.1776061776061875E-2</v>
      </c>
    </row>
    <row r="41" spans="2:17" ht="15" hidden="1" customHeight="1" outlineLevel="1">
      <c r="B41" s="82" t="s">
        <v>38</v>
      </c>
      <c r="C41" s="126">
        <v>7.3219014498094177</v>
      </c>
      <c r="D41" s="127">
        <f t="shared" si="10"/>
        <v>-9.9666139594407621E-2</v>
      </c>
      <c r="E41" s="128">
        <v>8.07</v>
      </c>
      <c r="F41" s="129">
        <f t="shared" si="10"/>
        <v>-0.12944983818770217</v>
      </c>
      <c r="G41" s="126">
        <v>7.91</v>
      </c>
      <c r="H41" s="127">
        <f t="shared" si="14"/>
        <v>-0.10419026047565116</v>
      </c>
      <c r="I41" s="128">
        <v>6.23</v>
      </c>
      <c r="J41" s="129">
        <f t="shared" si="15"/>
        <v>-8.247422680412364E-2</v>
      </c>
      <c r="K41" s="126">
        <v>2.29</v>
      </c>
      <c r="L41" s="127">
        <f t="shared" si="16"/>
        <v>-0.11583011583011582</v>
      </c>
      <c r="O41" s="81"/>
      <c r="P41" s="81"/>
      <c r="Q41" s="81"/>
    </row>
    <row r="42" spans="2:17" ht="15" hidden="1" customHeight="1" outlineLevel="1">
      <c r="B42" s="82" t="s">
        <v>39</v>
      </c>
      <c r="C42" s="126">
        <v>7.3418586969570514</v>
      </c>
      <c r="D42" s="127">
        <f t="shared" si="10"/>
        <v>-4.3003571248072192E-2</v>
      </c>
      <c r="E42" s="128">
        <v>7.9843228681819305</v>
      </c>
      <c r="F42" s="129">
        <f t="shared" si="10"/>
        <v>-3.9190990591825514E-2</v>
      </c>
      <c r="G42" s="126">
        <v>8.0019670640333711</v>
      </c>
      <c r="H42" s="127">
        <f t="shared" si="14"/>
        <v>-2.1764417599832386E-2</v>
      </c>
      <c r="I42" s="128">
        <v>6.5089613822448582</v>
      </c>
      <c r="J42" s="129">
        <f t="shared" si="15"/>
        <v>-6.075593329800022E-2</v>
      </c>
      <c r="K42" s="126">
        <v>2.2040784313725492</v>
      </c>
      <c r="L42" s="127">
        <f t="shared" si="16"/>
        <v>-0.12882275439820179</v>
      </c>
    </row>
    <row r="43" spans="2:17" ht="15" hidden="1" customHeight="1" outlineLevel="1">
      <c r="B43" s="82" t="s">
        <v>40</v>
      </c>
      <c r="C43" s="126">
        <v>6.9173748833119699</v>
      </c>
      <c r="D43" s="127">
        <f t="shared" si="10"/>
        <v>-3.7277840318329036E-2</v>
      </c>
      <c r="E43" s="128">
        <v>7.28</v>
      </c>
      <c r="F43" s="129">
        <f t="shared" si="10"/>
        <v>-6.9053708439897665E-2</v>
      </c>
      <c r="G43" s="126">
        <v>7.44</v>
      </c>
      <c r="H43" s="127">
        <f t="shared" si="14"/>
        <v>-3.8759689922480578E-2</v>
      </c>
      <c r="I43" s="128">
        <v>6.74</v>
      </c>
      <c r="J43" s="129">
        <f t="shared" si="15"/>
        <v>-1.6058394160583855E-2</v>
      </c>
      <c r="K43" s="126">
        <v>2.2400000000000002</v>
      </c>
      <c r="L43" s="127">
        <f t="shared" si="16"/>
        <v>-0.17647058823529405</v>
      </c>
    </row>
    <row r="44" spans="2:17" ht="15" hidden="1" customHeight="1" outlineLevel="1">
      <c r="B44" s="82" t="s">
        <v>41</v>
      </c>
      <c r="C44" s="126">
        <v>6.9747460746122414</v>
      </c>
      <c r="D44" s="127">
        <f t="shared" si="10"/>
        <v>-0.12327190501039598</v>
      </c>
      <c r="E44" s="128">
        <v>7.6993085221671436</v>
      </c>
      <c r="F44" s="129">
        <f t="shared" si="10"/>
        <v>-9.9496079278696747E-2</v>
      </c>
      <c r="G44" s="126">
        <v>7.26</v>
      </c>
      <c r="H44" s="127">
        <f t="shared" si="14"/>
        <v>-0.12</v>
      </c>
      <c r="I44" s="128">
        <v>6.4</v>
      </c>
      <c r="J44" s="129">
        <f t="shared" si="15"/>
        <v>-0.19799498746867172</v>
      </c>
      <c r="K44" s="126">
        <v>2.2799999999999998</v>
      </c>
      <c r="L44" s="127">
        <f t="shared" si="16"/>
        <v>-5.0000000000000044E-2</v>
      </c>
    </row>
    <row r="45" spans="2:17" ht="15" hidden="1" customHeight="1" outlineLevel="1">
      <c r="B45" s="82" t="s">
        <v>42</v>
      </c>
      <c r="C45" s="126">
        <v>8.0229714682008648</v>
      </c>
      <c r="D45" s="127">
        <f t="shared" si="10"/>
        <v>2.3368184021882454E-2</v>
      </c>
      <c r="E45" s="128">
        <v>8.57</v>
      </c>
      <c r="F45" s="129">
        <f t="shared" si="10"/>
        <v>4.1312272174969689E-2</v>
      </c>
      <c r="G45" s="126">
        <v>8.27</v>
      </c>
      <c r="H45" s="127">
        <f t="shared" si="14"/>
        <v>-1.4302741358760529E-2</v>
      </c>
      <c r="I45" s="128">
        <v>8.4</v>
      </c>
      <c r="J45" s="129">
        <f t="shared" si="15"/>
        <v>0.12299465240641716</v>
      </c>
      <c r="K45" s="126">
        <v>2.34</v>
      </c>
      <c r="L45" s="127">
        <f t="shared" si="16"/>
        <v>-0.19310344827586212</v>
      </c>
    </row>
    <row r="46" spans="2:17" ht="15" hidden="1" customHeight="1" outlineLevel="1">
      <c r="B46" s="82" t="s">
        <v>43</v>
      </c>
      <c r="C46" s="126">
        <v>8.1613846082026651</v>
      </c>
      <c r="D46" s="127">
        <f t="shared" si="10"/>
        <v>1.3770349944357552E-3</v>
      </c>
      <c r="E46" s="128">
        <v>8.2899999999999991</v>
      </c>
      <c r="F46" s="129">
        <f t="shared" si="10"/>
        <v>-1.2048192771085819E-3</v>
      </c>
      <c r="G46" s="126">
        <v>8.7200000000000006</v>
      </c>
      <c r="H46" s="127">
        <f t="shared" si="14"/>
        <v>-4.5662100456620447E-3</v>
      </c>
      <c r="I46" s="128">
        <v>8.99</v>
      </c>
      <c r="J46" s="129">
        <f t="shared" si="15"/>
        <v>-2.4945770065075923E-2</v>
      </c>
      <c r="K46" s="126">
        <v>2.59</v>
      </c>
      <c r="L46" s="127">
        <f t="shared" si="16"/>
        <v>3.1872509960159334E-2</v>
      </c>
    </row>
    <row r="47" spans="2:17" ht="15" hidden="1" customHeight="1" outlineLevel="1">
      <c r="B47" s="82" t="s">
        <v>44</v>
      </c>
      <c r="C47" s="126">
        <v>8.9841593780369298</v>
      </c>
      <c r="D47" s="127">
        <f t="shared" si="10"/>
        <v>-3.1204164671607137E-2</v>
      </c>
      <c r="E47" s="128">
        <v>9.1199999999999992</v>
      </c>
      <c r="F47" s="129">
        <f t="shared" si="10"/>
        <v>-7.5050709939148086E-2</v>
      </c>
      <c r="G47" s="126">
        <v>9.44</v>
      </c>
      <c r="H47" s="127">
        <f t="shared" si="14"/>
        <v>-1.8711018711018657E-2</v>
      </c>
      <c r="I47" s="128">
        <v>10.3</v>
      </c>
      <c r="J47" s="129">
        <f t="shared" si="15"/>
        <v>6.4049586776859568E-2</v>
      </c>
      <c r="K47" s="126">
        <v>2.4300000000000002</v>
      </c>
      <c r="L47" s="127">
        <f t="shared" si="16"/>
        <v>-4.0854871699516515E-2</v>
      </c>
    </row>
    <row r="48" spans="2:17" collapsed="1">
      <c r="B48" s="38">
        <v>2009</v>
      </c>
      <c r="C48" s="136">
        <v>7.6734024642602394</v>
      </c>
      <c r="D48" s="137">
        <f t="shared" si="10"/>
        <v>-3.4518551153073118E-2</v>
      </c>
      <c r="E48" s="136">
        <v>8.1984413876998072</v>
      </c>
      <c r="F48" s="137">
        <f>E48/E61-1</f>
        <v>-4.0012751276043534E-2</v>
      </c>
      <c r="G48" s="136">
        <v>8.1294849780145846</v>
      </c>
      <c r="H48" s="137">
        <f>G48/G61-1</f>
        <v>-4.120265966729908E-2</v>
      </c>
      <c r="I48" s="136">
        <v>7.3794988397626575</v>
      </c>
      <c r="J48" s="137">
        <f>I48/I61-1</f>
        <v>-3.5646521201894044E-2</v>
      </c>
      <c r="K48" s="136">
        <v>2.3595512168578701</v>
      </c>
      <c r="L48" s="137">
        <f>K48/K61-1</f>
        <v>-5.7876879477053667E-2</v>
      </c>
    </row>
    <row r="49" spans="2:12" ht="15" hidden="1" customHeight="1" outlineLevel="1">
      <c r="B49" s="82" t="s">
        <v>33</v>
      </c>
      <c r="C49" s="126">
        <v>8.1861151673683512</v>
      </c>
      <c r="D49" s="127">
        <f t="shared" si="10"/>
        <v>-9.5168201128168484E-3</v>
      </c>
      <c r="E49" s="128">
        <v>8.65</v>
      </c>
      <c r="F49" s="129">
        <f t="shared" si="10"/>
        <v>-4.8404840484048361E-2</v>
      </c>
      <c r="G49" s="126">
        <v>8.7899999999999991</v>
      </c>
      <c r="H49" s="127">
        <f t="shared" si="14"/>
        <v>1.0344827586206806E-2</v>
      </c>
      <c r="I49" s="128">
        <v>8.36</v>
      </c>
      <c r="J49" s="129">
        <f t="shared" si="15"/>
        <v>4.761904761904745E-2</v>
      </c>
      <c r="K49" s="126">
        <v>2.37</v>
      </c>
      <c r="L49" s="127">
        <f t="shared" si="16"/>
        <v>-4.0485829959514219E-2</v>
      </c>
    </row>
    <row r="50" spans="2:12" ht="15" hidden="1" customHeight="1" outlineLevel="1">
      <c r="B50" s="82" t="s">
        <v>34</v>
      </c>
      <c r="C50" s="126">
        <v>7.879770232084125</v>
      </c>
      <c r="D50" s="127">
        <f t="shared" si="10"/>
        <v>-1.2075668700906816E-2</v>
      </c>
      <c r="E50" s="128">
        <v>8.43</v>
      </c>
      <c r="F50" s="129">
        <f t="shared" si="10"/>
        <v>9.5808383233533245E-3</v>
      </c>
      <c r="G50" s="126">
        <v>8.1199999999999992</v>
      </c>
      <c r="H50" s="127">
        <f t="shared" si="14"/>
        <v>-5.2508751458576586E-2</v>
      </c>
      <c r="I50" s="128">
        <v>8.01</v>
      </c>
      <c r="J50" s="129">
        <f t="shared" si="15"/>
        <v>3.759398496240518E-3</v>
      </c>
      <c r="K50" s="126">
        <v>2.38</v>
      </c>
      <c r="L50" s="127">
        <f t="shared" si="16"/>
        <v>3.9301310043668103E-2</v>
      </c>
    </row>
    <row r="51" spans="2:12" ht="15" hidden="1" customHeight="1" outlineLevel="1">
      <c r="B51" s="82" t="s">
        <v>35</v>
      </c>
      <c r="C51" s="126">
        <v>7.4486247813206532</v>
      </c>
      <c r="D51" s="127">
        <f t="shared" si="10"/>
        <v>9.8106738963672502E-3</v>
      </c>
      <c r="E51" s="128">
        <v>8.02</v>
      </c>
      <c r="F51" s="129">
        <f t="shared" si="10"/>
        <v>-3.7267080745343462E-3</v>
      </c>
      <c r="G51" s="126">
        <v>7.89</v>
      </c>
      <c r="H51" s="127">
        <f t="shared" si="14"/>
        <v>1.1538461538461497E-2</v>
      </c>
      <c r="I51" s="128">
        <v>7.18</v>
      </c>
      <c r="J51" s="129">
        <f t="shared" si="15"/>
        <v>9.4512195121951192E-2</v>
      </c>
      <c r="K51" s="126">
        <v>2.2999999999999998</v>
      </c>
      <c r="L51" s="127">
        <f t="shared" si="16"/>
        <v>-8.7301587301587324E-2</v>
      </c>
    </row>
    <row r="52" spans="2:12" ht="15" hidden="1" customHeight="1" outlineLevel="1">
      <c r="B52" s="82" t="s">
        <v>36</v>
      </c>
      <c r="C52" s="126">
        <v>7.8887389838996933</v>
      </c>
      <c r="D52" s="127">
        <f t="shared" si="10"/>
        <v>3.8379578828873218E-3</v>
      </c>
      <c r="E52" s="128">
        <v>8.68</v>
      </c>
      <c r="F52" s="129">
        <f t="shared" si="10"/>
        <v>-5.7273768613975706E-3</v>
      </c>
      <c r="G52" s="126">
        <v>8.6199999999999992</v>
      </c>
      <c r="H52" s="127">
        <f t="shared" si="14"/>
        <v>0</v>
      </c>
      <c r="I52" s="128">
        <v>7.22</v>
      </c>
      <c r="J52" s="129">
        <f t="shared" si="15"/>
        <v>5.0946142649199277E-2</v>
      </c>
      <c r="K52" s="126">
        <v>2.2599999999999998</v>
      </c>
      <c r="L52" s="127">
        <f t="shared" si="16"/>
        <v>-0.13740458015267187</v>
      </c>
    </row>
    <row r="53" spans="2:12" ht="13.5" hidden="1" customHeight="1" outlineLevel="1">
      <c r="B53" s="82" t="s">
        <v>37</v>
      </c>
      <c r="C53" s="126">
        <v>7.8165881545419502</v>
      </c>
      <c r="D53" s="127">
        <f t="shared" si="10"/>
        <v>-2.3302494587785327E-2</v>
      </c>
      <c r="E53" s="128">
        <v>8.51</v>
      </c>
      <c r="F53" s="129">
        <f t="shared" si="10"/>
        <v>-3.5147392290249435E-2</v>
      </c>
      <c r="G53" s="126">
        <v>8.5</v>
      </c>
      <c r="H53" s="127">
        <f t="shared" si="14"/>
        <v>-3.0786773090079822E-2</v>
      </c>
      <c r="I53" s="128">
        <v>6.96</v>
      </c>
      <c r="J53" s="129">
        <f t="shared" si="15"/>
        <v>2.9585798816567976E-2</v>
      </c>
      <c r="K53" s="126">
        <v>2.59</v>
      </c>
      <c r="L53" s="127">
        <f t="shared" si="16"/>
        <v>-4.7794117647058987E-2</v>
      </c>
    </row>
    <row r="54" spans="2:12" ht="13.5" hidden="1" customHeight="1" outlineLevel="1">
      <c r="B54" s="82" t="s">
        <v>38</v>
      </c>
      <c r="C54" s="126">
        <v>8.1324292818565844</v>
      </c>
      <c r="D54" s="127">
        <f t="shared" si="10"/>
        <v>2.9442140956630336E-2</v>
      </c>
      <c r="E54" s="128">
        <v>9.27</v>
      </c>
      <c r="F54" s="129">
        <f t="shared" si="10"/>
        <v>5.2213393870601532E-2</v>
      </c>
      <c r="G54" s="126">
        <v>8.83</v>
      </c>
      <c r="H54" s="127">
        <f t="shared" si="14"/>
        <v>-2.2598870056497189E-3</v>
      </c>
      <c r="I54" s="128">
        <v>6.79</v>
      </c>
      <c r="J54" s="129">
        <f t="shared" si="15"/>
        <v>3.348554033485529E-2</v>
      </c>
      <c r="K54" s="126">
        <v>2.59</v>
      </c>
      <c r="L54" s="127">
        <f t="shared" si="16"/>
        <v>-0.11301369863013699</v>
      </c>
    </row>
    <row r="55" spans="2:12" ht="15" hidden="1" customHeight="1" outlineLevel="1">
      <c r="B55" s="82" t="s">
        <v>39</v>
      </c>
      <c r="C55" s="126">
        <v>7.6717723038235128</v>
      </c>
      <c r="D55" s="127">
        <f t="shared" si="10"/>
        <v>7.688078932529252E-2</v>
      </c>
      <c r="E55" s="128">
        <v>8.31</v>
      </c>
      <c r="F55" s="129">
        <f t="shared" si="10"/>
        <v>9.3421052631579071E-2</v>
      </c>
      <c r="G55" s="126">
        <v>8.18</v>
      </c>
      <c r="H55" s="127">
        <f t="shared" si="14"/>
        <v>4.7375160051216447E-2</v>
      </c>
      <c r="I55" s="128">
        <v>6.93</v>
      </c>
      <c r="J55" s="129">
        <f t="shared" si="15"/>
        <v>0.10000000000000009</v>
      </c>
      <c r="K55" s="126">
        <v>2.5299999999999998</v>
      </c>
      <c r="L55" s="127">
        <f t="shared" si="16"/>
        <v>-0.21183800623052962</v>
      </c>
    </row>
    <row r="56" spans="2:12" ht="15" hidden="1" customHeight="1" outlineLevel="1">
      <c r="B56" s="82" t="s">
        <v>40</v>
      </c>
      <c r="C56" s="126">
        <v>7.1852245362246938</v>
      </c>
      <c r="D56" s="127">
        <f t="shared" si="10"/>
        <v>-9.4261389010255381E-2</v>
      </c>
      <c r="E56" s="128">
        <v>7.82</v>
      </c>
      <c r="F56" s="129">
        <f t="shared" si="10"/>
        <v>-9.6997690531177794E-2</v>
      </c>
      <c r="G56" s="126">
        <v>7.74</v>
      </c>
      <c r="H56" s="127">
        <f t="shared" si="14"/>
        <v>-0.10623556581986138</v>
      </c>
      <c r="I56" s="128">
        <v>6.85</v>
      </c>
      <c r="J56" s="129">
        <f t="shared" si="15"/>
        <v>-1.1544011544011523E-2</v>
      </c>
      <c r="K56" s="126">
        <v>2.72</v>
      </c>
      <c r="L56" s="127">
        <f t="shared" si="16"/>
        <v>-8.7248322147650881E-2</v>
      </c>
    </row>
    <row r="57" spans="2:12" ht="15" hidden="1" customHeight="1" outlineLevel="1">
      <c r="B57" s="82" t="s">
        <v>41</v>
      </c>
      <c r="C57" s="126">
        <v>7.9554266761520234</v>
      </c>
      <c r="D57" s="127">
        <f t="shared" si="10"/>
        <v>5.6064765324701282E-2</v>
      </c>
      <c r="E57" s="128">
        <v>8.5500000000000007</v>
      </c>
      <c r="F57" s="129">
        <f t="shared" si="10"/>
        <v>6.079404466501237E-2</v>
      </c>
      <c r="G57" s="126">
        <v>8.25</v>
      </c>
      <c r="H57" s="127">
        <f t="shared" si="14"/>
        <v>1.977750309023496E-2</v>
      </c>
      <c r="I57" s="128">
        <v>7.98</v>
      </c>
      <c r="J57" s="129">
        <f t="shared" si="15"/>
        <v>0.16157205240174677</v>
      </c>
      <c r="K57" s="126">
        <v>2.4</v>
      </c>
      <c r="L57" s="127">
        <f t="shared" si="16"/>
        <v>-0.16376306620209069</v>
      </c>
    </row>
    <row r="58" spans="2:12" ht="15" hidden="1" customHeight="1" outlineLevel="1">
      <c r="B58" s="82" t="s">
        <v>42</v>
      </c>
      <c r="C58" s="126">
        <v>7.8397702737544854</v>
      </c>
      <c r="D58" s="127">
        <f t="shared" si="10"/>
        <v>-7.7829677822055521E-3</v>
      </c>
      <c r="E58" s="128">
        <v>8.23</v>
      </c>
      <c r="F58" s="129">
        <f t="shared" si="10"/>
        <v>1.2300123001230068E-2</v>
      </c>
      <c r="G58" s="126">
        <v>8.39</v>
      </c>
      <c r="H58" s="127">
        <f t="shared" si="14"/>
        <v>-1.1904761904761862E-3</v>
      </c>
      <c r="I58" s="128">
        <v>7.48</v>
      </c>
      <c r="J58" s="129">
        <f t="shared" si="15"/>
        <v>-0.12</v>
      </c>
      <c r="K58" s="126">
        <v>2.9</v>
      </c>
      <c r="L58" s="127">
        <f t="shared" si="16"/>
        <v>0.11111111111111116</v>
      </c>
    </row>
    <row r="59" spans="2:12" ht="15" hidden="1" customHeight="1" outlineLevel="1">
      <c r="B59" s="82" t="s">
        <v>43</v>
      </c>
      <c r="C59" s="126">
        <v>8.1501615505372698</v>
      </c>
      <c r="D59" s="127">
        <f t="shared" si="10"/>
        <v>-2.3749576405047379E-2</v>
      </c>
      <c r="E59" s="128">
        <v>8.3000000000000007</v>
      </c>
      <c r="F59" s="129">
        <f t="shared" si="10"/>
        <v>-2.4676850763807212E-2</v>
      </c>
      <c r="G59" s="126">
        <v>8.76</v>
      </c>
      <c r="H59" s="127">
        <f t="shared" si="14"/>
        <v>4.5871559633026138E-3</v>
      </c>
      <c r="I59" s="128">
        <v>9.2200000000000006</v>
      </c>
      <c r="J59" s="129">
        <f t="shared" si="15"/>
        <v>9.8576122672509037E-3</v>
      </c>
      <c r="K59" s="126">
        <v>2.5099999999999998</v>
      </c>
      <c r="L59" s="127">
        <f t="shared" si="16"/>
        <v>-4.9242424242424421E-2</v>
      </c>
    </row>
    <row r="60" spans="2:12" ht="15" hidden="1" customHeight="1" outlineLevel="1">
      <c r="B60" s="82" t="s">
        <v>44</v>
      </c>
      <c r="C60" s="126">
        <v>9.2735322040185775</v>
      </c>
      <c r="D60" s="127">
        <f t="shared" si="10"/>
        <v>8.5139641714102599E-3</v>
      </c>
      <c r="E60" s="128">
        <v>9.86</v>
      </c>
      <c r="F60" s="129">
        <f t="shared" si="10"/>
        <v>2.7083333333333348E-2</v>
      </c>
      <c r="G60" s="126">
        <v>9.6199999999999992</v>
      </c>
      <c r="H60" s="127">
        <f t="shared" si="14"/>
        <v>2.4494142705005162E-2</v>
      </c>
      <c r="I60" s="128">
        <v>9.68</v>
      </c>
      <c r="J60" s="129">
        <f t="shared" si="15"/>
        <v>-2.0618556701030855E-3</v>
      </c>
      <c r="K60" s="126">
        <v>2.5335060652455543</v>
      </c>
      <c r="L60" s="127">
        <f t="shared" si="16"/>
        <v>-5.4661915953151397E-2</v>
      </c>
    </row>
    <row r="61" spans="2:12" collapsed="1">
      <c r="B61" s="38">
        <v>2008</v>
      </c>
      <c r="C61" s="136">
        <v>7.9477471819107173</v>
      </c>
      <c r="D61" s="137">
        <f t="shared" si="10"/>
        <v>3.6573648895443789E-4</v>
      </c>
      <c r="E61" s="136">
        <v>8.5401565474931243</v>
      </c>
      <c r="F61" s="137">
        <f>E61/E74-1</f>
        <v>1.9839720419601026E-3</v>
      </c>
      <c r="G61" s="136">
        <v>8.4788355537090538</v>
      </c>
      <c r="H61" s="137">
        <f>G61/G74-1</f>
        <v>-6.5037628434604366E-3</v>
      </c>
      <c r="I61" s="136">
        <v>7.6522758532067332</v>
      </c>
      <c r="J61" s="137">
        <f>I61/I74-1</f>
        <v>3.1317011287776308E-2</v>
      </c>
      <c r="K61" s="136">
        <v>2.5045040987298441</v>
      </c>
      <c r="L61" s="137">
        <f>K61/K74-1</f>
        <v>-6.835066990479377E-2</v>
      </c>
    </row>
    <row r="62" spans="2:12" ht="15" hidden="1" customHeight="1" outlineLevel="1">
      <c r="B62" s="82" t="s">
        <v>33</v>
      </c>
      <c r="C62" s="126">
        <v>8.2647694918966277</v>
      </c>
      <c r="D62" s="127">
        <f t="shared" si="10"/>
        <v>5.235609236052241E-2</v>
      </c>
      <c r="E62" s="128">
        <v>9.09</v>
      </c>
      <c r="F62" s="129">
        <f t="shared" si="10"/>
        <v>0.10853658536585375</v>
      </c>
      <c r="G62" s="126">
        <v>8.6999999999999993</v>
      </c>
      <c r="H62" s="127">
        <f t="shared" si="14"/>
        <v>3.2028469750889688E-2</v>
      </c>
      <c r="I62" s="128">
        <v>7.98</v>
      </c>
      <c r="J62" s="129">
        <f t="shared" si="15"/>
        <v>-3.7453183520598232E-3</v>
      </c>
      <c r="K62" s="126">
        <v>2.4700000000000002</v>
      </c>
      <c r="L62" s="127">
        <f t="shared" si="16"/>
        <v>-9.1911764705882359E-2</v>
      </c>
    </row>
    <row r="63" spans="2:12" ht="15" hidden="1" customHeight="1" outlineLevel="1">
      <c r="B63" s="82" t="s">
        <v>34</v>
      </c>
      <c r="C63" s="126">
        <v>7.9760868139794114</v>
      </c>
      <c r="D63" s="127">
        <f t="shared" si="10"/>
        <v>-3.7922636691955391E-2</v>
      </c>
      <c r="E63" s="128">
        <v>8.35</v>
      </c>
      <c r="F63" s="129">
        <f t="shared" si="10"/>
        <v>-4.0229885057471271E-2</v>
      </c>
      <c r="G63" s="126">
        <v>8.57</v>
      </c>
      <c r="H63" s="127">
        <f t="shared" si="14"/>
        <v>-3.8159371492704763E-2</v>
      </c>
      <c r="I63" s="128">
        <v>7.98</v>
      </c>
      <c r="J63" s="129">
        <f t="shared" si="15"/>
        <v>-2.682926829268284E-2</v>
      </c>
      <c r="K63" s="126">
        <v>2.29</v>
      </c>
      <c r="L63" s="127">
        <f t="shared" si="16"/>
        <v>-9.486166007905128E-2</v>
      </c>
    </row>
    <row r="64" spans="2:12" ht="15" hidden="1" customHeight="1" outlineLevel="1">
      <c r="B64" s="82" t="s">
        <v>35</v>
      </c>
      <c r="C64" s="126">
        <v>7.3762587125169112</v>
      </c>
      <c r="D64" s="127">
        <f t="shared" si="10"/>
        <v>-2.4500567326496414E-2</v>
      </c>
      <c r="E64" s="128">
        <v>8.0500000000000007</v>
      </c>
      <c r="F64" s="129">
        <f t="shared" si="10"/>
        <v>1.1306532663316604E-2</v>
      </c>
      <c r="G64" s="126">
        <v>7.8</v>
      </c>
      <c r="H64" s="127">
        <f t="shared" si="14"/>
        <v>-2.3779724655819789E-2</v>
      </c>
      <c r="I64" s="128">
        <v>6.56</v>
      </c>
      <c r="J64" s="129">
        <f t="shared" si="15"/>
        <v>-7.9943899018232845E-2</v>
      </c>
      <c r="K64" s="126">
        <v>2.52</v>
      </c>
      <c r="L64" s="127">
        <f t="shared" si="16"/>
        <v>-2.3255813953488413E-2</v>
      </c>
    </row>
    <row r="65" spans="2:14" ht="15" hidden="1" customHeight="1" outlineLevel="1">
      <c r="B65" s="82" t="s">
        <v>36</v>
      </c>
      <c r="C65" s="126">
        <v>7.8585780921625918</v>
      </c>
      <c r="D65" s="127">
        <f t="shared" si="10"/>
        <v>4.5474545758274143E-2</v>
      </c>
      <c r="E65" s="128">
        <v>8.73</v>
      </c>
      <c r="F65" s="129">
        <f t="shared" si="10"/>
        <v>8.4472049689440887E-2</v>
      </c>
      <c r="G65" s="126">
        <v>8.6199999999999992</v>
      </c>
      <c r="H65" s="127">
        <f t="shared" si="14"/>
        <v>4.106280193236711E-2</v>
      </c>
      <c r="I65" s="128">
        <v>6.87</v>
      </c>
      <c r="J65" s="129">
        <f t="shared" si="15"/>
        <v>1.178203240058906E-2</v>
      </c>
      <c r="K65" s="126">
        <v>2.62</v>
      </c>
      <c r="L65" s="127">
        <f t="shared" si="16"/>
        <v>-1.1320754716981019E-2</v>
      </c>
    </row>
    <row r="66" spans="2:14" ht="15" hidden="1" customHeight="1" outlineLevel="1">
      <c r="B66" s="82" t="s">
        <v>37</v>
      </c>
      <c r="C66" s="126">
        <v>8.0030798801343952</v>
      </c>
      <c r="D66" s="127">
        <f t="shared" si="10"/>
        <v>-6.2029130382388442E-2</v>
      </c>
      <c r="E66" s="128">
        <v>8.82</v>
      </c>
      <c r="F66" s="129">
        <f t="shared" si="10"/>
        <v>-7.3529411764705843E-2</v>
      </c>
      <c r="G66" s="126">
        <v>8.77</v>
      </c>
      <c r="H66" s="127">
        <f t="shared" si="14"/>
        <v>-6.4034151547491924E-2</v>
      </c>
      <c r="I66" s="128">
        <v>6.76</v>
      </c>
      <c r="J66" s="129">
        <f t="shared" si="15"/>
        <v>-2.7338129496402908E-2</v>
      </c>
      <c r="K66" s="126">
        <v>2.72</v>
      </c>
      <c r="L66" s="127">
        <f t="shared" si="16"/>
        <v>-7.1672354948805417E-2</v>
      </c>
    </row>
    <row r="67" spans="2:14" ht="15" hidden="1" customHeight="1" outlineLevel="1">
      <c r="B67" s="82" t="s">
        <v>38</v>
      </c>
      <c r="C67" s="126">
        <v>7.8998410481810639</v>
      </c>
      <c r="D67" s="127">
        <f t="shared" si="10"/>
        <v>-4.6571415184538445E-2</v>
      </c>
      <c r="E67" s="128">
        <v>8.81</v>
      </c>
      <c r="F67" s="129">
        <f t="shared" si="10"/>
        <v>-3.0803080308030695E-2</v>
      </c>
      <c r="G67" s="126">
        <v>8.85</v>
      </c>
      <c r="H67" s="127">
        <f t="shared" si="14"/>
        <v>-6.25E-2</v>
      </c>
      <c r="I67" s="128">
        <v>6.57</v>
      </c>
      <c r="J67" s="129">
        <f t="shared" si="15"/>
        <v>-4.6444121915819925E-2</v>
      </c>
      <c r="K67" s="126">
        <v>2.92</v>
      </c>
      <c r="L67" s="127">
        <f t="shared" si="16"/>
        <v>0.1821862348178136</v>
      </c>
    </row>
    <row r="68" spans="2:14" ht="15" hidden="1" customHeight="1" outlineLevel="1" thickBot="1">
      <c r="B68" s="82" t="s">
        <v>39</v>
      </c>
      <c r="C68" s="126">
        <v>7.1240683090188419</v>
      </c>
      <c r="D68" s="127">
        <f t="shared" si="10"/>
        <v>-4.9419278342255346E-2</v>
      </c>
      <c r="E68" s="128">
        <v>7.6</v>
      </c>
      <c r="F68" s="129">
        <f t="shared" si="10"/>
        <v>-4.4025157232704504E-2</v>
      </c>
      <c r="G68" s="126">
        <v>7.81</v>
      </c>
      <c r="H68" s="127">
        <f t="shared" si="14"/>
        <v>-7.1343638525564912E-2</v>
      </c>
      <c r="I68" s="128">
        <v>6.3</v>
      </c>
      <c r="J68" s="129">
        <f t="shared" si="15"/>
        <v>-8.4302325581395388E-2</v>
      </c>
      <c r="K68" s="126">
        <v>3.21</v>
      </c>
      <c r="L68" s="127">
        <f t="shared" si="16"/>
        <v>0.43946188340807169</v>
      </c>
    </row>
    <row r="69" spans="2:14" ht="16.5" hidden="1" customHeight="1" outlineLevel="1" thickBot="1">
      <c r="B69" s="82" t="s">
        <v>40</v>
      </c>
      <c r="C69" s="126">
        <v>7.9330001493179685</v>
      </c>
      <c r="D69" s="127">
        <f t="shared" si="10"/>
        <v>-1.1920305161834399E-3</v>
      </c>
      <c r="E69" s="128">
        <v>8.66</v>
      </c>
      <c r="F69" s="129">
        <f t="shared" si="10"/>
        <v>1.4051522248243575E-2</v>
      </c>
      <c r="G69" s="126">
        <v>8.66</v>
      </c>
      <c r="H69" s="127">
        <f t="shared" si="14"/>
        <v>-2.3041474654377225E-3</v>
      </c>
      <c r="I69" s="128">
        <v>6.93</v>
      </c>
      <c r="J69" s="129">
        <f t="shared" si="15"/>
        <v>-5.7142857142857162E-2</v>
      </c>
      <c r="K69" s="126">
        <v>2.98</v>
      </c>
      <c r="L69" s="127">
        <f t="shared" si="16"/>
        <v>0.27350427350427364</v>
      </c>
      <c r="N69" s="41" t="s">
        <v>45</v>
      </c>
    </row>
    <row r="70" spans="2:14" ht="15" hidden="1" customHeight="1" outlineLevel="1">
      <c r="B70" s="82" t="s">
        <v>41</v>
      </c>
      <c r="C70" s="126">
        <v>7.533085978591493</v>
      </c>
      <c r="D70" s="127">
        <f t="shared" si="10"/>
        <v>1.7731958630031741E-3</v>
      </c>
      <c r="E70" s="128">
        <v>8.06</v>
      </c>
      <c r="F70" s="129">
        <f t="shared" si="10"/>
        <v>-2.4752475247524774E-3</v>
      </c>
      <c r="G70" s="126">
        <v>8.09</v>
      </c>
      <c r="H70" s="127">
        <f t="shared" si="14"/>
        <v>1.8891687657430767E-2</v>
      </c>
      <c r="I70" s="128">
        <v>6.87</v>
      </c>
      <c r="J70" s="129">
        <f t="shared" si="15"/>
        <v>-1.151079136690647E-2</v>
      </c>
      <c r="K70" s="126">
        <v>2.87</v>
      </c>
      <c r="L70" s="127">
        <f t="shared" si="16"/>
        <v>6.6914498141263934E-2</v>
      </c>
    </row>
    <row r="71" spans="2:14" ht="15" hidden="1" customHeight="1" outlineLevel="1">
      <c r="B71" s="82" t="s">
        <v>42</v>
      </c>
      <c r="C71" s="126">
        <v>7.9012655691175775</v>
      </c>
      <c r="D71" s="127">
        <f t="shared" si="10"/>
        <v>-4.093494255313157E-2</v>
      </c>
      <c r="E71" s="128">
        <v>8.1300000000000008</v>
      </c>
      <c r="F71" s="129">
        <f t="shared" si="10"/>
        <v>-5.2447552447552392E-2</v>
      </c>
      <c r="G71" s="126">
        <v>8.4</v>
      </c>
      <c r="H71" s="127">
        <f t="shared" si="14"/>
        <v>-3.4482758620689502E-2</v>
      </c>
      <c r="I71" s="128">
        <v>8.5</v>
      </c>
      <c r="J71" s="129">
        <f t="shared" si="15"/>
        <v>-3.0786773090079822E-2</v>
      </c>
      <c r="K71" s="126">
        <v>2.61</v>
      </c>
      <c r="L71" s="127">
        <f t="shared" si="16"/>
        <v>3.5714285714285587E-2</v>
      </c>
    </row>
    <row r="72" spans="2:14" ht="15" hidden="1" customHeight="1" outlineLevel="1">
      <c r="B72" s="82" t="s">
        <v>43</v>
      </c>
      <c r="C72" s="126">
        <v>8.3484333051811106</v>
      </c>
      <c r="D72" s="127">
        <f t="shared" si="10"/>
        <v>-1.53466012086374E-2</v>
      </c>
      <c r="E72" s="128">
        <v>8.51</v>
      </c>
      <c r="F72" s="129">
        <f t="shared" si="10"/>
        <v>-3.0751708428245927E-2</v>
      </c>
      <c r="G72" s="126">
        <v>8.7200000000000006</v>
      </c>
      <c r="H72" s="127">
        <f t="shared" si="14"/>
        <v>-4.8034934497816484E-2</v>
      </c>
      <c r="I72" s="128">
        <v>9.1300000000000008</v>
      </c>
      <c r="J72" s="129">
        <f t="shared" si="15"/>
        <v>2.2396416573348343E-2</v>
      </c>
      <c r="K72" s="126">
        <v>2.64</v>
      </c>
      <c r="L72" s="127">
        <f t="shared" si="16"/>
        <v>-3.9999999999999925E-2</v>
      </c>
    </row>
    <row r="73" spans="2:14" ht="15" hidden="1" customHeight="1" outlineLevel="1">
      <c r="B73" s="82" t="s">
        <v>44</v>
      </c>
      <c r="C73" s="126">
        <v>9.1952442241468244</v>
      </c>
      <c r="D73" s="127">
        <f t="shared" si="10"/>
        <v>3.0641762933970806E-2</v>
      </c>
      <c r="E73" s="128">
        <v>9.6</v>
      </c>
      <c r="F73" s="129">
        <f t="shared" si="10"/>
        <v>1.0427528675702735E-3</v>
      </c>
      <c r="G73" s="126">
        <v>9.39</v>
      </c>
      <c r="H73" s="127">
        <f t="shared" si="14"/>
        <v>5.3872053872053849E-2</v>
      </c>
      <c r="I73" s="128">
        <v>9.6999999999999993</v>
      </c>
      <c r="J73" s="129">
        <f t="shared" si="15"/>
        <v>2.5369978858350795E-2</v>
      </c>
      <c r="K73" s="126">
        <v>2.68</v>
      </c>
      <c r="L73" s="127">
        <f t="shared" si="16"/>
        <v>0.13080168776371304</v>
      </c>
    </row>
    <row r="74" spans="2:14" collapsed="1">
      <c r="B74" s="38">
        <v>2007</v>
      </c>
      <c r="C74" s="136">
        <v>7.9448414634885607</v>
      </c>
      <c r="D74" s="137">
        <f t="shared" si="10"/>
        <v>-1.3241054921363515E-2</v>
      </c>
      <c r="E74" s="136">
        <v>8.5232466644042173</v>
      </c>
      <c r="F74" s="137">
        <f>E74/E87-1</f>
        <v>-7.4418794498477547E-3</v>
      </c>
      <c r="G74" s="136">
        <v>8.5343408828362701</v>
      </c>
      <c r="H74" s="137">
        <f>G74/G87-1</f>
        <v>-1.6957846730931703E-2</v>
      </c>
      <c r="I74" s="136">
        <v>7.4199065558431485</v>
      </c>
      <c r="J74" s="137">
        <f>I74/I87-1</f>
        <v>-2.3120630858002311E-2</v>
      </c>
      <c r="K74" s="136">
        <v>2.6882476247515856</v>
      </c>
      <c r="L74" s="137">
        <f>K74/K87-1</f>
        <v>5.1332265862816806E-2</v>
      </c>
    </row>
    <row r="75" spans="2:14" ht="15" hidden="1" customHeight="1" outlineLevel="1">
      <c r="B75" s="82" t="s">
        <v>33</v>
      </c>
      <c r="C75" s="126">
        <v>7.8535863971272892</v>
      </c>
      <c r="D75" s="138"/>
      <c r="E75" s="128">
        <v>8.1999999999999993</v>
      </c>
      <c r="F75" s="129"/>
      <c r="G75" s="126">
        <v>8.43</v>
      </c>
      <c r="H75" s="138"/>
      <c r="I75" s="128">
        <v>8.01</v>
      </c>
      <c r="J75" s="129"/>
      <c r="K75" s="126">
        <v>2.72</v>
      </c>
      <c r="L75" s="138"/>
    </row>
    <row r="76" spans="2:14" ht="15" hidden="1" customHeight="1" outlineLevel="1">
      <c r="B76" s="82" t="s">
        <v>34</v>
      </c>
      <c r="C76" s="126">
        <v>8.2904838198813042</v>
      </c>
      <c r="D76" s="138"/>
      <c r="E76" s="128">
        <v>8.6999999999999993</v>
      </c>
      <c r="F76" s="129"/>
      <c r="G76" s="126">
        <v>8.91</v>
      </c>
      <c r="H76" s="138"/>
      <c r="I76" s="128">
        <v>8.1999999999999993</v>
      </c>
      <c r="J76" s="129"/>
      <c r="K76" s="126">
        <v>2.5299999999999998</v>
      </c>
      <c r="L76" s="138"/>
    </row>
    <row r="77" spans="2:14" ht="15" hidden="1" customHeight="1" outlineLevel="1">
      <c r="B77" s="82" t="s">
        <v>35</v>
      </c>
      <c r="C77" s="126">
        <v>7.5615202484548449</v>
      </c>
      <c r="D77" s="138"/>
      <c r="E77" s="128">
        <v>7.96</v>
      </c>
      <c r="F77" s="129"/>
      <c r="G77" s="126">
        <v>7.99</v>
      </c>
      <c r="H77" s="138"/>
      <c r="I77" s="128">
        <v>7.13</v>
      </c>
      <c r="J77" s="129"/>
      <c r="K77" s="126">
        <v>2.58</v>
      </c>
      <c r="L77" s="138"/>
    </row>
    <row r="78" spans="2:14" ht="15" hidden="1" customHeight="1" outlineLevel="1">
      <c r="B78" s="82" t="s">
        <v>36</v>
      </c>
      <c r="C78" s="126">
        <v>7.5167569827946696</v>
      </c>
      <c r="D78" s="138"/>
      <c r="E78" s="128">
        <v>8.0500000000000007</v>
      </c>
      <c r="F78" s="129"/>
      <c r="G78" s="126">
        <v>8.2799999999999994</v>
      </c>
      <c r="H78" s="138"/>
      <c r="I78" s="128">
        <v>6.79</v>
      </c>
      <c r="J78" s="129"/>
      <c r="K78" s="126">
        <v>2.65</v>
      </c>
      <c r="L78" s="138"/>
    </row>
    <row r="79" spans="2:14" ht="15" hidden="1" customHeight="1" outlineLevel="1">
      <c r="B79" s="82" t="s">
        <v>37</v>
      </c>
      <c r="C79" s="126">
        <v>8.5323330813003402</v>
      </c>
      <c r="D79" s="138"/>
      <c r="E79" s="128">
        <v>9.52</v>
      </c>
      <c r="F79" s="129"/>
      <c r="G79" s="126">
        <v>9.3699999999999992</v>
      </c>
      <c r="H79" s="138"/>
      <c r="I79" s="128">
        <v>6.95</v>
      </c>
      <c r="J79" s="129"/>
      <c r="K79" s="126">
        <v>2.93</v>
      </c>
      <c r="L79" s="138"/>
    </row>
    <row r="80" spans="2:14" ht="15" hidden="1" customHeight="1" outlineLevel="1">
      <c r="B80" s="82" t="s">
        <v>38</v>
      </c>
      <c r="C80" s="126">
        <v>8.2857186935611935</v>
      </c>
      <c r="D80" s="138"/>
      <c r="E80" s="128">
        <v>9.09</v>
      </c>
      <c r="F80" s="129"/>
      <c r="G80" s="126">
        <v>9.44</v>
      </c>
      <c r="H80" s="138"/>
      <c r="I80" s="128">
        <v>6.89</v>
      </c>
      <c r="J80" s="129"/>
      <c r="K80" s="126">
        <v>2.4700000000000002</v>
      </c>
      <c r="L80" s="138"/>
    </row>
    <row r="81" spans="2:12" ht="15" hidden="1" customHeight="1" outlineLevel="1">
      <c r="B81" s="82" t="s">
        <v>39</v>
      </c>
      <c r="C81" s="126">
        <v>7.4944380279404124</v>
      </c>
      <c r="D81" s="138"/>
      <c r="E81" s="128">
        <v>7.95</v>
      </c>
      <c r="F81" s="129"/>
      <c r="G81" s="126">
        <v>8.41</v>
      </c>
      <c r="H81" s="138"/>
      <c r="I81" s="128">
        <v>6.88</v>
      </c>
      <c r="J81" s="129"/>
      <c r="K81" s="126">
        <v>2.23</v>
      </c>
      <c r="L81" s="138"/>
    </row>
    <row r="82" spans="2:12" ht="15" hidden="1" customHeight="1" outlineLevel="1">
      <c r="B82" s="82" t="s">
        <v>40</v>
      </c>
      <c r="C82" s="126">
        <v>7.9424678133252566</v>
      </c>
      <c r="D82" s="138"/>
      <c r="E82" s="128">
        <v>8.5399999999999991</v>
      </c>
      <c r="F82" s="129"/>
      <c r="G82" s="126">
        <v>8.68</v>
      </c>
      <c r="H82" s="138"/>
      <c r="I82" s="128">
        <v>7.35</v>
      </c>
      <c r="J82" s="129"/>
      <c r="K82" s="126">
        <v>2.34</v>
      </c>
      <c r="L82" s="138"/>
    </row>
    <row r="83" spans="2:12" ht="15" hidden="1" customHeight="1" outlineLevel="1">
      <c r="B83" s="82" t="s">
        <v>41</v>
      </c>
      <c r="C83" s="126">
        <v>7.5197519854800294</v>
      </c>
      <c r="D83" s="138"/>
      <c r="E83" s="128">
        <v>8.08</v>
      </c>
      <c r="F83" s="129"/>
      <c r="G83" s="126">
        <v>7.94</v>
      </c>
      <c r="H83" s="138"/>
      <c r="I83" s="128">
        <v>6.95</v>
      </c>
      <c r="J83" s="129"/>
      <c r="K83" s="126">
        <v>2.69</v>
      </c>
      <c r="L83" s="138"/>
    </row>
    <row r="84" spans="2:12" ht="15" hidden="1" customHeight="1" outlineLevel="1">
      <c r="B84" s="82" t="s">
        <v>42</v>
      </c>
      <c r="C84" s="126">
        <v>8.2385084387826346</v>
      </c>
      <c r="D84" s="138"/>
      <c r="E84" s="128">
        <v>8.58</v>
      </c>
      <c r="F84" s="129"/>
      <c r="G84" s="126">
        <v>8.6999999999999993</v>
      </c>
      <c r="H84" s="138"/>
      <c r="I84" s="128">
        <v>8.77</v>
      </c>
      <c r="J84" s="129"/>
      <c r="K84" s="126">
        <v>2.52</v>
      </c>
      <c r="L84" s="138"/>
    </row>
    <row r="85" spans="2:12" ht="15" hidden="1" customHeight="1" outlineLevel="1">
      <c r="B85" s="82" t="s">
        <v>43</v>
      </c>
      <c r="C85" s="126">
        <v>8.4785502344567174</v>
      </c>
      <c r="D85" s="138"/>
      <c r="E85" s="128">
        <v>8.7799999999999994</v>
      </c>
      <c r="F85" s="129"/>
      <c r="G85" s="126">
        <v>9.16</v>
      </c>
      <c r="H85" s="138"/>
      <c r="I85" s="128">
        <v>8.93</v>
      </c>
      <c r="J85" s="129"/>
      <c r="K85" s="126">
        <v>2.75</v>
      </c>
      <c r="L85" s="138"/>
    </row>
    <row r="86" spans="2:12" ht="15" hidden="1" customHeight="1" outlineLevel="1">
      <c r="B86" s="82" t="s">
        <v>44</v>
      </c>
      <c r="C86" s="126">
        <v>8.9218626246721655</v>
      </c>
      <c r="D86" s="138"/>
      <c r="E86" s="128">
        <v>9.59</v>
      </c>
      <c r="F86" s="129"/>
      <c r="G86" s="126">
        <v>8.91</v>
      </c>
      <c r="H86" s="138"/>
      <c r="I86" s="128">
        <v>9.4600000000000009</v>
      </c>
      <c r="J86" s="129"/>
      <c r="K86" s="126">
        <v>2.37</v>
      </c>
      <c r="L86" s="138"/>
    </row>
    <row r="87" spans="2:12" collapsed="1">
      <c r="B87" s="38">
        <v>2006</v>
      </c>
      <c r="C87" s="136">
        <v>8.0514511706356231</v>
      </c>
      <c r="D87" s="139"/>
      <c r="E87" s="136">
        <v>8.5871512085156052</v>
      </c>
      <c r="F87" s="137"/>
      <c r="G87" s="136">
        <v>8.6815614716578047</v>
      </c>
      <c r="H87" s="137"/>
      <c r="I87" s="136">
        <v>7.5955197644926438</v>
      </c>
      <c r="J87" s="137"/>
      <c r="K87" s="136">
        <v>2.5569914593512171</v>
      </c>
      <c r="L87" s="137"/>
    </row>
    <row r="88" spans="2:12" ht="15" customHeight="1">
      <c r="B88" s="42" t="s">
        <v>46</v>
      </c>
      <c r="C88" s="42"/>
      <c r="D88" s="42"/>
      <c r="E88" s="42"/>
      <c r="F88" s="42"/>
      <c r="G88" s="42"/>
      <c r="H88" s="42"/>
      <c r="I88" s="43"/>
      <c r="J88" s="43"/>
      <c r="K88" s="43"/>
      <c r="L88" s="43"/>
    </row>
  </sheetData>
  <mergeCells count="7">
    <mergeCell ref="B88:H88"/>
    <mergeCell ref="B5:L5"/>
    <mergeCell ref="C6:D6"/>
    <mergeCell ref="E6:F6"/>
    <mergeCell ref="G6:H6"/>
    <mergeCell ref="I6:J6"/>
    <mergeCell ref="K6:L6"/>
  </mergeCells>
  <hyperlinks>
    <hyperlink ref="N6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24.7109375" style="44" customWidth="1"/>
    <col min="3" max="6" width="10.7109375" style="44" customWidth="1"/>
    <col min="7" max="12" width="11.42578125" style="44"/>
    <col min="13" max="13" width="14.42578125" style="44" customWidth="1"/>
    <col min="14" max="256" width="11.42578125" style="44"/>
    <col min="257" max="257" width="13.5703125" style="44" customWidth="1"/>
    <col min="258" max="258" width="35.7109375" style="44" customWidth="1"/>
    <col min="259" max="260" width="12.85546875" style="44" customWidth="1"/>
    <col min="261" max="261" width="13.7109375" style="44" customWidth="1"/>
    <col min="262" max="262" width="10.7109375" style="44" customWidth="1"/>
    <col min="263" max="268" width="11.42578125" style="44"/>
    <col min="269" max="269" width="14.42578125" style="44" customWidth="1"/>
    <col min="270" max="512" width="11.42578125" style="44"/>
    <col min="513" max="513" width="13.5703125" style="44" customWidth="1"/>
    <col min="514" max="514" width="35.7109375" style="44" customWidth="1"/>
    <col min="515" max="516" width="12.85546875" style="44" customWidth="1"/>
    <col min="517" max="517" width="13.7109375" style="44" customWidth="1"/>
    <col min="518" max="518" width="10.7109375" style="44" customWidth="1"/>
    <col min="519" max="524" width="11.42578125" style="44"/>
    <col min="525" max="525" width="14.42578125" style="44" customWidth="1"/>
    <col min="526" max="768" width="11.42578125" style="44"/>
    <col min="769" max="769" width="13.5703125" style="44" customWidth="1"/>
    <col min="770" max="770" width="35.7109375" style="44" customWidth="1"/>
    <col min="771" max="772" width="12.85546875" style="44" customWidth="1"/>
    <col min="773" max="773" width="13.7109375" style="44" customWidth="1"/>
    <col min="774" max="774" width="10.7109375" style="44" customWidth="1"/>
    <col min="775" max="780" width="11.42578125" style="44"/>
    <col min="781" max="781" width="14.42578125" style="44" customWidth="1"/>
    <col min="782" max="1024" width="11.42578125" style="44"/>
    <col min="1025" max="1025" width="13.5703125" style="44" customWidth="1"/>
    <col min="1026" max="1026" width="35.7109375" style="44" customWidth="1"/>
    <col min="1027" max="1028" width="12.85546875" style="44" customWidth="1"/>
    <col min="1029" max="1029" width="13.7109375" style="44" customWidth="1"/>
    <col min="1030" max="1030" width="10.7109375" style="44" customWidth="1"/>
    <col min="1031" max="1036" width="11.42578125" style="44"/>
    <col min="1037" max="1037" width="14.42578125" style="44" customWidth="1"/>
    <col min="1038" max="1280" width="11.42578125" style="44"/>
    <col min="1281" max="1281" width="13.5703125" style="44" customWidth="1"/>
    <col min="1282" max="1282" width="35.7109375" style="44" customWidth="1"/>
    <col min="1283" max="1284" width="12.85546875" style="44" customWidth="1"/>
    <col min="1285" max="1285" width="13.7109375" style="44" customWidth="1"/>
    <col min="1286" max="1286" width="10.7109375" style="44" customWidth="1"/>
    <col min="1287" max="1292" width="11.42578125" style="44"/>
    <col min="1293" max="1293" width="14.42578125" style="44" customWidth="1"/>
    <col min="1294" max="1536" width="11.42578125" style="44"/>
    <col min="1537" max="1537" width="13.5703125" style="44" customWidth="1"/>
    <col min="1538" max="1538" width="35.7109375" style="44" customWidth="1"/>
    <col min="1539" max="1540" width="12.85546875" style="44" customWidth="1"/>
    <col min="1541" max="1541" width="13.7109375" style="44" customWidth="1"/>
    <col min="1542" max="1542" width="10.7109375" style="44" customWidth="1"/>
    <col min="1543" max="1548" width="11.42578125" style="44"/>
    <col min="1549" max="1549" width="14.42578125" style="44" customWidth="1"/>
    <col min="1550" max="1792" width="11.42578125" style="44"/>
    <col min="1793" max="1793" width="13.5703125" style="44" customWidth="1"/>
    <col min="1794" max="1794" width="35.7109375" style="44" customWidth="1"/>
    <col min="1795" max="1796" width="12.85546875" style="44" customWidth="1"/>
    <col min="1797" max="1797" width="13.7109375" style="44" customWidth="1"/>
    <col min="1798" max="1798" width="10.7109375" style="44" customWidth="1"/>
    <col min="1799" max="1804" width="11.42578125" style="44"/>
    <col min="1805" max="1805" width="14.42578125" style="44" customWidth="1"/>
    <col min="1806" max="2048" width="11.42578125" style="44"/>
    <col min="2049" max="2049" width="13.5703125" style="44" customWidth="1"/>
    <col min="2050" max="2050" width="35.7109375" style="44" customWidth="1"/>
    <col min="2051" max="2052" width="12.85546875" style="44" customWidth="1"/>
    <col min="2053" max="2053" width="13.7109375" style="44" customWidth="1"/>
    <col min="2054" max="2054" width="10.7109375" style="44" customWidth="1"/>
    <col min="2055" max="2060" width="11.42578125" style="44"/>
    <col min="2061" max="2061" width="14.42578125" style="44" customWidth="1"/>
    <col min="2062" max="2304" width="11.42578125" style="44"/>
    <col min="2305" max="2305" width="13.5703125" style="44" customWidth="1"/>
    <col min="2306" max="2306" width="35.7109375" style="44" customWidth="1"/>
    <col min="2307" max="2308" width="12.85546875" style="44" customWidth="1"/>
    <col min="2309" max="2309" width="13.7109375" style="44" customWidth="1"/>
    <col min="2310" max="2310" width="10.7109375" style="44" customWidth="1"/>
    <col min="2311" max="2316" width="11.42578125" style="44"/>
    <col min="2317" max="2317" width="14.42578125" style="44" customWidth="1"/>
    <col min="2318" max="2560" width="11.42578125" style="44"/>
    <col min="2561" max="2561" width="13.5703125" style="44" customWidth="1"/>
    <col min="2562" max="2562" width="35.7109375" style="44" customWidth="1"/>
    <col min="2563" max="2564" width="12.85546875" style="44" customWidth="1"/>
    <col min="2565" max="2565" width="13.7109375" style="44" customWidth="1"/>
    <col min="2566" max="2566" width="10.7109375" style="44" customWidth="1"/>
    <col min="2567" max="2572" width="11.42578125" style="44"/>
    <col min="2573" max="2573" width="14.42578125" style="44" customWidth="1"/>
    <col min="2574" max="2816" width="11.42578125" style="44"/>
    <col min="2817" max="2817" width="13.5703125" style="44" customWidth="1"/>
    <col min="2818" max="2818" width="35.7109375" style="44" customWidth="1"/>
    <col min="2819" max="2820" width="12.85546875" style="44" customWidth="1"/>
    <col min="2821" max="2821" width="13.7109375" style="44" customWidth="1"/>
    <col min="2822" max="2822" width="10.7109375" style="44" customWidth="1"/>
    <col min="2823" max="2828" width="11.42578125" style="44"/>
    <col min="2829" max="2829" width="14.42578125" style="44" customWidth="1"/>
    <col min="2830" max="3072" width="11.42578125" style="44"/>
    <col min="3073" max="3073" width="13.5703125" style="44" customWidth="1"/>
    <col min="3074" max="3074" width="35.7109375" style="44" customWidth="1"/>
    <col min="3075" max="3076" width="12.85546875" style="44" customWidth="1"/>
    <col min="3077" max="3077" width="13.7109375" style="44" customWidth="1"/>
    <col min="3078" max="3078" width="10.7109375" style="44" customWidth="1"/>
    <col min="3079" max="3084" width="11.42578125" style="44"/>
    <col min="3085" max="3085" width="14.42578125" style="44" customWidth="1"/>
    <col min="3086" max="3328" width="11.42578125" style="44"/>
    <col min="3329" max="3329" width="13.5703125" style="44" customWidth="1"/>
    <col min="3330" max="3330" width="35.7109375" style="44" customWidth="1"/>
    <col min="3331" max="3332" width="12.85546875" style="44" customWidth="1"/>
    <col min="3333" max="3333" width="13.7109375" style="44" customWidth="1"/>
    <col min="3334" max="3334" width="10.7109375" style="44" customWidth="1"/>
    <col min="3335" max="3340" width="11.42578125" style="44"/>
    <col min="3341" max="3341" width="14.42578125" style="44" customWidth="1"/>
    <col min="3342" max="3584" width="11.42578125" style="44"/>
    <col min="3585" max="3585" width="13.5703125" style="44" customWidth="1"/>
    <col min="3586" max="3586" width="35.7109375" style="44" customWidth="1"/>
    <col min="3587" max="3588" width="12.85546875" style="44" customWidth="1"/>
    <col min="3589" max="3589" width="13.7109375" style="44" customWidth="1"/>
    <col min="3590" max="3590" width="10.7109375" style="44" customWidth="1"/>
    <col min="3591" max="3596" width="11.42578125" style="44"/>
    <col min="3597" max="3597" width="14.42578125" style="44" customWidth="1"/>
    <col min="3598" max="3840" width="11.42578125" style="44"/>
    <col min="3841" max="3841" width="13.5703125" style="44" customWidth="1"/>
    <col min="3842" max="3842" width="35.7109375" style="44" customWidth="1"/>
    <col min="3843" max="3844" width="12.85546875" style="44" customWidth="1"/>
    <col min="3845" max="3845" width="13.7109375" style="44" customWidth="1"/>
    <col min="3846" max="3846" width="10.7109375" style="44" customWidth="1"/>
    <col min="3847" max="3852" width="11.42578125" style="44"/>
    <col min="3853" max="3853" width="14.42578125" style="44" customWidth="1"/>
    <col min="3854" max="4096" width="11.42578125" style="44"/>
    <col min="4097" max="4097" width="13.5703125" style="44" customWidth="1"/>
    <col min="4098" max="4098" width="35.7109375" style="44" customWidth="1"/>
    <col min="4099" max="4100" width="12.85546875" style="44" customWidth="1"/>
    <col min="4101" max="4101" width="13.7109375" style="44" customWidth="1"/>
    <col min="4102" max="4102" width="10.7109375" style="44" customWidth="1"/>
    <col min="4103" max="4108" width="11.42578125" style="44"/>
    <col min="4109" max="4109" width="14.42578125" style="44" customWidth="1"/>
    <col min="4110" max="4352" width="11.42578125" style="44"/>
    <col min="4353" max="4353" width="13.5703125" style="44" customWidth="1"/>
    <col min="4354" max="4354" width="35.7109375" style="44" customWidth="1"/>
    <col min="4355" max="4356" width="12.85546875" style="44" customWidth="1"/>
    <col min="4357" max="4357" width="13.7109375" style="44" customWidth="1"/>
    <col min="4358" max="4358" width="10.7109375" style="44" customWidth="1"/>
    <col min="4359" max="4364" width="11.42578125" style="44"/>
    <col min="4365" max="4365" width="14.42578125" style="44" customWidth="1"/>
    <col min="4366" max="4608" width="11.42578125" style="44"/>
    <col min="4609" max="4609" width="13.5703125" style="44" customWidth="1"/>
    <col min="4610" max="4610" width="35.7109375" style="44" customWidth="1"/>
    <col min="4611" max="4612" width="12.85546875" style="44" customWidth="1"/>
    <col min="4613" max="4613" width="13.7109375" style="44" customWidth="1"/>
    <col min="4614" max="4614" width="10.7109375" style="44" customWidth="1"/>
    <col min="4615" max="4620" width="11.42578125" style="44"/>
    <col min="4621" max="4621" width="14.42578125" style="44" customWidth="1"/>
    <col min="4622" max="4864" width="11.42578125" style="44"/>
    <col min="4865" max="4865" width="13.5703125" style="44" customWidth="1"/>
    <col min="4866" max="4866" width="35.7109375" style="44" customWidth="1"/>
    <col min="4867" max="4868" width="12.85546875" style="44" customWidth="1"/>
    <col min="4869" max="4869" width="13.7109375" style="44" customWidth="1"/>
    <col min="4870" max="4870" width="10.7109375" style="44" customWidth="1"/>
    <col min="4871" max="4876" width="11.42578125" style="44"/>
    <col min="4877" max="4877" width="14.42578125" style="44" customWidth="1"/>
    <col min="4878" max="5120" width="11.42578125" style="44"/>
    <col min="5121" max="5121" width="13.5703125" style="44" customWidth="1"/>
    <col min="5122" max="5122" width="35.7109375" style="44" customWidth="1"/>
    <col min="5123" max="5124" width="12.85546875" style="44" customWidth="1"/>
    <col min="5125" max="5125" width="13.7109375" style="44" customWidth="1"/>
    <col min="5126" max="5126" width="10.7109375" style="44" customWidth="1"/>
    <col min="5127" max="5132" width="11.42578125" style="44"/>
    <col min="5133" max="5133" width="14.42578125" style="44" customWidth="1"/>
    <col min="5134" max="5376" width="11.42578125" style="44"/>
    <col min="5377" max="5377" width="13.5703125" style="44" customWidth="1"/>
    <col min="5378" max="5378" width="35.7109375" style="44" customWidth="1"/>
    <col min="5379" max="5380" width="12.85546875" style="44" customWidth="1"/>
    <col min="5381" max="5381" width="13.7109375" style="44" customWidth="1"/>
    <col min="5382" max="5382" width="10.7109375" style="44" customWidth="1"/>
    <col min="5383" max="5388" width="11.42578125" style="44"/>
    <col min="5389" max="5389" width="14.42578125" style="44" customWidth="1"/>
    <col min="5390" max="5632" width="11.42578125" style="44"/>
    <col min="5633" max="5633" width="13.5703125" style="44" customWidth="1"/>
    <col min="5634" max="5634" width="35.7109375" style="44" customWidth="1"/>
    <col min="5635" max="5636" width="12.85546875" style="44" customWidth="1"/>
    <col min="5637" max="5637" width="13.7109375" style="44" customWidth="1"/>
    <col min="5638" max="5638" width="10.7109375" style="44" customWidth="1"/>
    <col min="5639" max="5644" width="11.42578125" style="44"/>
    <col min="5645" max="5645" width="14.42578125" style="44" customWidth="1"/>
    <col min="5646" max="5888" width="11.42578125" style="44"/>
    <col min="5889" max="5889" width="13.5703125" style="44" customWidth="1"/>
    <col min="5890" max="5890" width="35.7109375" style="44" customWidth="1"/>
    <col min="5891" max="5892" width="12.85546875" style="44" customWidth="1"/>
    <col min="5893" max="5893" width="13.7109375" style="44" customWidth="1"/>
    <col min="5894" max="5894" width="10.7109375" style="44" customWidth="1"/>
    <col min="5895" max="5900" width="11.42578125" style="44"/>
    <col min="5901" max="5901" width="14.42578125" style="44" customWidth="1"/>
    <col min="5902" max="6144" width="11.42578125" style="44"/>
    <col min="6145" max="6145" width="13.5703125" style="44" customWidth="1"/>
    <col min="6146" max="6146" width="35.7109375" style="44" customWidth="1"/>
    <col min="6147" max="6148" width="12.85546875" style="44" customWidth="1"/>
    <col min="6149" max="6149" width="13.7109375" style="44" customWidth="1"/>
    <col min="6150" max="6150" width="10.7109375" style="44" customWidth="1"/>
    <col min="6151" max="6156" width="11.42578125" style="44"/>
    <col min="6157" max="6157" width="14.42578125" style="44" customWidth="1"/>
    <col min="6158" max="6400" width="11.42578125" style="44"/>
    <col min="6401" max="6401" width="13.5703125" style="44" customWidth="1"/>
    <col min="6402" max="6402" width="35.7109375" style="44" customWidth="1"/>
    <col min="6403" max="6404" width="12.85546875" style="44" customWidth="1"/>
    <col min="6405" max="6405" width="13.7109375" style="44" customWidth="1"/>
    <col min="6406" max="6406" width="10.7109375" style="44" customWidth="1"/>
    <col min="6407" max="6412" width="11.42578125" style="44"/>
    <col min="6413" max="6413" width="14.42578125" style="44" customWidth="1"/>
    <col min="6414" max="6656" width="11.42578125" style="44"/>
    <col min="6657" max="6657" width="13.5703125" style="44" customWidth="1"/>
    <col min="6658" max="6658" width="35.7109375" style="44" customWidth="1"/>
    <col min="6659" max="6660" width="12.85546875" style="44" customWidth="1"/>
    <col min="6661" max="6661" width="13.7109375" style="44" customWidth="1"/>
    <col min="6662" max="6662" width="10.7109375" style="44" customWidth="1"/>
    <col min="6663" max="6668" width="11.42578125" style="44"/>
    <col min="6669" max="6669" width="14.42578125" style="44" customWidth="1"/>
    <col min="6670" max="6912" width="11.42578125" style="44"/>
    <col min="6913" max="6913" width="13.5703125" style="44" customWidth="1"/>
    <col min="6914" max="6914" width="35.7109375" style="44" customWidth="1"/>
    <col min="6915" max="6916" width="12.85546875" style="44" customWidth="1"/>
    <col min="6917" max="6917" width="13.7109375" style="44" customWidth="1"/>
    <col min="6918" max="6918" width="10.7109375" style="44" customWidth="1"/>
    <col min="6919" max="6924" width="11.42578125" style="44"/>
    <col min="6925" max="6925" width="14.42578125" style="44" customWidth="1"/>
    <col min="6926" max="7168" width="11.42578125" style="44"/>
    <col min="7169" max="7169" width="13.5703125" style="44" customWidth="1"/>
    <col min="7170" max="7170" width="35.7109375" style="44" customWidth="1"/>
    <col min="7171" max="7172" width="12.85546875" style="44" customWidth="1"/>
    <col min="7173" max="7173" width="13.7109375" style="44" customWidth="1"/>
    <col min="7174" max="7174" width="10.7109375" style="44" customWidth="1"/>
    <col min="7175" max="7180" width="11.42578125" style="44"/>
    <col min="7181" max="7181" width="14.42578125" style="44" customWidth="1"/>
    <col min="7182" max="7424" width="11.42578125" style="44"/>
    <col min="7425" max="7425" width="13.5703125" style="44" customWidth="1"/>
    <col min="7426" max="7426" width="35.7109375" style="44" customWidth="1"/>
    <col min="7427" max="7428" width="12.85546875" style="44" customWidth="1"/>
    <col min="7429" max="7429" width="13.7109375" style="44" customWidth="1"/>
    <col min="7430" max="7430" width="10.7109375" style="44" customWidth="1"/>
    <col min="7431" max="7436" width="11.42578125" style="44"/>
    <col min="7437" max="7437" width="14.42578125" style="44" customWidth="1"/>
    <col min="7438" max="7680" width="11.42578125" style="44"/>
    <col min="7681" max="7681" width="13.5703125" style="44" customWidth="1"/>
    <col min="7682" max="7682" width="35.7109375" style="44" customWidth="1"/>
    <col min="7683" max="7684" width="12.85546875" style="44" customWidth="1"/>
    <col min="7685" max="7685" width="13.7109375" style="44" customWidth="1"/>
    <col min="7686" max="7686" width="10.7109375" style="44" customWidth="1"/>
    <col min="7687" max="7692" width="11.42578125" style="44"/>
    <col min="7693" max="7693" width="14.42578125" style="44" customWidth="1"/>
    <col min="7694" max="7936" width="11.42578125" style="44"/>
    <col min="7937" max="7937" width="13.5703125" style="44" customWidth="1"/>
    <col min="7938" max="7938" width="35.7109375" style="44" customWidth="1"/>
    <col min="7939" max="7940" width="12.85546875" style="44" customWidth="1"/>
    <col min="7941" max="7941" width="13.7109375" style="44" customWidth="1"/>
    <col min="7942" max="7942" width="10.7109375" style="44" customWidth="1"/>
    <col min="7943" max="7948" width="11.42578125" style="44"/>
    <col min="7949" max="7949" width="14.42578125" style="44" customWidth="1"/>
    <col min="7950" max="8192" width="11.42578125" style="44"/>
    <col min="8193" max="8193" width="13.5703125" style="44" customWidth="1"/>
    <col min="8194" max="8194" width="35.7109375" style="44" customWidth="1"/>
    <col min="8195" max="8196" width="12.85546875" style="44" customWidth="1"/>
    <col min="8197" max="8197" width="13.7109375" style="44" customWidth="1"/>
    <col min="8198" max="8198" width="10.7109375" style="44" customWidth="1"/>
    <col min="8199" max="8204" width="11.42578125" style="44"/>
    <col min="8205" max="8205" width="14.42578125" style="44" customWidth="1"/>
    <col min="8206" max="8448" width="11.42578125" style="44"/>
    <col min="8449" max="8449" width="13.5703125" style="44" customWidth="1"/>
    <col min="8450" max="8450" width="35.7109375" style="44" customWidth="1"/>
    <col min="8451" max="8452" width="12.85546875" style="44" customWidth="1"/>
    <col min="8453" max="8453" width="13.7109375" style="44" customWidth="1"/>
    <col min="8454" max="8454" width="10.7109375" style="44" customWidth="1"/>
    <col min="8455" max="8460" width="11.42578125" style="44"/>
    <col min="8461" max="8461" width="14.42578125" style="44" customWidth="1"/>
    <col min="8462" max="8704" width="11.42578125" style="44"/>
    <col min="8705" max="8705" width="13.5703125" style="44" customWidth="1"/>
    <col min="8706" max="8706" width="35.7109375" style="44" customWidth="1"/>
    <col min="8707" max="8708" width="12.85546875" style="44" customWidth="1"/>
    <col min="8709" max="8709" width="13.7109375" style="44" customWidth="1"/>
    <col min="8710" max="8710" width="10.7109375" style="44" customWidth="1"/>
    <col min="8711" max="8716" width="11.42578125" style="44"/>
    <col min="8717" max="8717" width="14.42578125" style="44" customWidth="1"/>
    <col min="8718" max="8960" width="11.42578125" style="44"/>
    <col min="8961" max="8961" width="13.5703125" style="44" customWidth="1"/>
    <col min="8962" max="8962" width="35.7109375" style="44" customWidth="1"/>
    <col min="8963" max="8964" width="12.85546875" style="44" customWidth="1"/>
    <col min="8965" max="8965" width="13.7109375" style="44" customWidth="1"/>
    <col min="8966" max="8966" width="10.7109375" style="44" customWidth="1"/>
    <col min="8967" max="8972" width="11.42578125" style="44"/>
    <col min="8973" max="8973" width="14.42578125" style="44" customWidth="1"/>
    <col min="8974" max="9216" width="11.42578125" style="44"/>
    <col min="9217" max="9217" width="13.5703125" style="44" customWidth="1"/>
    <col min="9218" max="9218" width="35.7109375" style="44" customWidth="1"/>
    <col min="9219" max="9220" width="12.85546875" style="44" customWidth="1"/>
    <col min="9221" max="9221" width="13.7109375" style="44" customWidth="1"/>
    <col min="9222" max="9222" width="10.7109375" style="44" customWidth="1"/>
    <col min="9223" max="9228" width="11.42578125" style="44"/>
    <col min="9229" max="9229" width="14.42578125" style="44" customWidth="1"/>
    <col min="9230" max="9472" width="11.42578125" style="44"/>
    <col min="9473" max="9473" width="13.5703125" style="44" customWidth="1"/>
    <col min="9474" max="9474" width="35.7109375" style="44" customWidth="1"/>
    <col min="9475" max="9476" width="12.85546875" style="44" customWidth="1"/>
    <col min="9477" max="9477" width="13.7109375" style="44" customWidth="1"/>
    <col min="9478" max="9478" width="10.7109375" style="44" customWidth="1"/>
    <col min="9479" max="9484" width="11.42578125" style="44"/>
    <col min="9485" max="9485" width="14.42578125" style="44" customWidth="1"/>
    <col min="9486" max="9728" width="11.42578125" style="44"/>
    <col min="9729" max="9729" width="13.5703125" style="44" customWidth="1"/>
    <col min="9730" max="9730" width="35.7109375" style="44" customWidth="1"/>
    <col min="9731" max="9732" width="12.85546875" style="44" customWidth="1"/>
    <col min="9733" max="9733" width="13.7109375" style="44" customWidth="1"/>
    <col min="9734" max="9734" width="10.7109375" style="44" customWidth="1"/>
    <col min="9735" max="9740" width="11.42578125" style="44"/>
    <col min="9741" max="9741" width="14.42578125" style="44" customWidth="1"/>
    <col min="9742" max="9984" width="11.42578125" style="44"/>
    <col min="9985" max="9985" width="13.5703125" style="44" customWidth="1"/>
    <col min="9986" max="9986" width="35.7109375" style="44" customWidth="1"/>
    <col min="9987" max="9988" width="12.85546875" style="44" customWidth="1"/>
    <col min="9989" max="9989" width="13.7109375" style="44" customWidth="1"/>
    <col min="9990" max="9990" width="10.7109375" style="44" customWidth="1"/>
    <col min="9991" max="9996" width="11.42578125" style="44"/>
    <col min="9997" max="9997" width="14.42578125" style="44" customWidth="1"/>
    <col min="9998" max="10240" width="11.42578125" style="44"/>
    <col min="10241" max="10241" width="13.5703125" style="44" customWidth="1"/>
    <col min="10242" max="10242" width="35.7109375" style="44" customWidth="1"/>
    <col min="10243" max="10244" width="12.85546875" style="44" customWidth="1"/>
    <col min="10245" max="10245" width="13.7109375" style="44" customWidth="1"/>
    <col min="10246" max="10246" width="10.7109375" style="44" customWidth="1"/>
    <col min="10247" max="10252" width="11.42578125" style="44"/>
    <col min="10253" max="10253" width="14.42578125" style="44" customWidth="1"/>
    <col min="10254" max="10496" width="11.42578125" style="44"/>
    <col min="10497" max="10497" width="13.5703125" style="44" customWidth="1"/>
    <col min="10498" max="10498" width="35.7109375" style="44" customWidth="1"/>
    <col min="10499" max="10500" width="12.85546875" style="44" customWidth="1"/>
    <col min="10501" max="10501" width="13.7109375" style="44" customWidth="1"/>
    <col min="10502" max="10502" width="10.7109375" style="44" customWidth="1"/>
    <col min="10503" max="10508" width="11.42578125" style="44"/>
    <col min="10509" max="10509" width="14.42578125" style="44" customWidth="1"/>
    <col min="10510" max="10752" width="11.42578125" style="44"/>
    <col min="10753" max="10753" width="13.5703125" style="44" customWidth="1"/>
    <col min="10754" max="10754" width="35.7109375" style="44" customWidth="1"/>
    <col min="10755" max="10756" width="12.85546875" style="44" customWidth="1"/>
    <col min="10757" max="10757" width="13.7109375" style="44" customWidth="1"/>
    <col min="10758" max="10758" width="10.7109375" style="44" customWidth="1"/>
    <col min="10759" max="10764" width="11.42578125" style="44"/>
    <col min="10765" max="10765" width="14.42578125" style="44" customWidth="1"/>
    <col min="10766" max="11008" width="11.42578125" style="44"/>
    <col min="11009" max="11009" width="13.5703125" style="44" customWidth="1"/>
    <col min="11010" max="11010" width="35.7109375" style="44" customWidth="1"/>
    <col min="11011" max="11012" width="12.85546875" style="44" customWidth="1"/>
    <col min="11013" max="11013" width="13.7109375" style="44" customWidth="1"/>
    <col min="11014" max="11014" width="10.7109375" style="44" customWidth="1"/>
    <col min="11015" max="11020" width="11.42578125" style="44"/>
    <col min="11021" max="11021" width="14.42578125" style="44" customWidth="1"/>
    <col min="11022" max="11264" width="11.42578125" style="44"/>
    <col min="11265" max="11265" width="13.5703125" style="44" customWidth="1"/>
    <col min="11266" max="11266" width="35.7109375" style="44" customWidth="1"/>
    <col min="11267" max="11268" width="12.85546875" style="44" customWidth="1"/>
    <col min="11269" max="11269" width="13.7109375" style="44" customWidth="1"/>
    <col min="11270" max="11270" width="10.7109375" style="44" customWidth="1"/>
    <col min="11271" max="11276" width="11.42578125" style="44"/>
    <col min="11277" max="11277" width="14.42578125" style="44" customWidth="1"/>
    <col min="11278" max="11520" width="11.42578125" style="44"/>
    <col min="11521" max="11521" width="13.5703125" style="44" customWidth="1"/>
    <col min="11522" max="11522" width="35.7109375" style="44" customWidth="1"/>
    <col min="11523" max="11524" width="12.85546875" style="44" customWidth="1"/>
    <col min="11525" max="11525" width="13.7109375" style="44" customWidth="1"/>
    <col min="11526" max="11526" width="10.7109375" style="44" customWidth="1"/>
    <col min="11527" max="11532" width="11.42578125" style="44"/>
    <col min="11533" max="11533" width="14.42578125" style="44" customWidth="1"/>
    <col min="11534" max="11776" width="11.42578125" style="44"/>
    <col min="11777" max="11777" width="13.5703125" style="44" customWidth="1"/>
    <col min="11778" max="11778" width="35.7109375" style="44" customWidth="1"/>
    <col min="11779" max="11780" width="12.85546875" style="44" customWidth="1"/>
    <col min="11781" max="11781" width="13.7109375" style="44" customWidth="1"/>
    <col min="11782" max="11782" width="10.7109375" style="44" customWidth="1"/>
    <col min="11783" max="11788" width="11.42578125" style="44"/>
    <col min="11789" max="11789" width="14.42578125" style="44" customWidth="1"/>
    <col min="11790" max="12032" width="11.42578125" style="44"/>
    <col min="12033" max="12033" width="13.5703125" style="44" customWidth="1"/>
    <col min="12034" max="12034" width="35.7109375" style="44" customWidth="1"/>
    <col min="12035" max="12036" width="12.85546875" style="44" customWidth="1"/>
    <col min="12037" max="12037" width="13.7109375" style="44" customWidth="1"/>
    <col min="12038" max="12038" width="10.7109375" style="44" customWidth="1"/>
    <col min="12039" max="12044" width="11.42578125" style="44"/>
    <col min="12045" max="12045" width="14.42578125" style="44" customWidth="1"/>
    <col min="12046" max="12288" width="11.42578125" style="44"/>
    <col min="12289" max="12289" width="13.5703125" style="44" customWidth="1"/>
    <col min="12290" max="12290" width="35.7109375" style="44" customWidth="1"/>
    <col min="12291" max="12292" width="12.85546875" style="44" customWidth="1"/>
    <col min="12293" max="12293" width="13.7109375" style="44" customWidth="1"/>
    <col min="12294" max="12294" width="10.7109375" style="44" customWidth="1"/>
    <col min="12295" max="12300" width="11.42578125" style="44"/>
    <col min="12301" max="12301" width="14.42578125" style="44" customWidth="1"/>
    <col min="12302" max="12544" width="11.42578125" style="44"/>
    <col min="12545" max="12545" width="13.5703125" style="44" customWidth="1"/>
    <col min="12546" max="12546" width="35.7109375" style="44" customWidth="1"/>
    <col min="12547" max="12548" width="12.85546875" style="44" customWidth="1"/>
    <col min="12549" max="12549" width="13.7109375" style="44" customWidth="1"/>
    <col min="12550" max="12550" width="10.7109375" style="44" customWidth="1"/>
    <col min="12551" max="12556" width="11.42578125" style="44"/>
    <col min="12557" max="12557" width="14.42578125" style="44" customWidth="1"/>
    <col min="12558" max="12800" width="11.42578125" style="44"/>
    <col min="12801" max="12801" width="13.5703125" style="44" customWidth="1"/>
    <col min="12802" max="12802" width="35.7109375" style="44" customWidth="1"/>
    <col min="12803" max="12804" width="12.85546875" style="44" customWidth="1"/>
    <col min="12805" max="12805" width="13.7109375" style="44" customWidth="1"/>
    <col min="12806" max="12806" width="10.7109375" style="44" customWidth="1"/>
    <col min="12807" max="12812" width="11.42578125" style="44"/>
    <col min="12813" max="12813" width="14.42578125" style="44" customWidth="1"/>
    <col min="12814" max="13056" width="11.42578125" style="44"/>
    <col min="13057" max="13057" width="13.5703125" style="44" customWidth="1"/>
    <col min="13058" max="13058" width="35.7109375" style="44" customWidth="1"/>
    <col min="13059" max="13060" width="12.85546875" style="44" customWidth="1"/>
    <col min="13061" max="13061" width="13.7109375" style="44" customWidth="1"/>
    <col min="13062" max="13062" width="10.7109375" style="44" customWidth="1"/>
    <col min="13063" max="13068" width="11.42578125" style="44"/>
    <col min="13069" max="13069" width="14.42578125" style="44" customWidth="1"/>
    <col min="13070" max="13312" width="11.42578125" style="44"/>
    <col min="13313" max="13313" width="13.5703125" style="44" customWidth="1"/>
    <col min="13314" max="13314" width="35.7109375" style="44" customWidth="1"/>
    <col min="13315" max="13316" width="12.85546875" style="44" customWidth="1"/>
    <col min="13317" max="13317" width="13.7109375" style="44" customWidth="1"/>
    <col min="13318" max="13318" width="10.7109375" style="44" customWidth="1"/>
    <col min="13319" max="13324" width="11.42578125" style="44"/>
    <col min="13325" max="13325" width="14.42578125" style="44" customWidth="1"/>
    <col min="13326" max="13568" width="11.42578125" style="44"/>
    <col min="13569" max="13569" width="13.5703125" style="44" customWidth="1"/>
    <col min="13570" max="13570" width="35.7109375" style="44" customWidth="1"/>
    <col min="13571" max="13572" width="12.85546875" style="44" customWidth="1"/>
    <col min="13573" max="13573" width="13.7109375" style="44" customWidth="1"/>
    <col min="13574" max="13574" width="10.7109375" style="44" customWidth="1"/>
    <col min="13575" max="13580" width="11.42578125" style="44"/>
    <col min="13581" max="13581" width="14.42578125" style="44" customWidth="1"/>
    <col min="13582" max="13824" width="11.42578125" style="44"/>
    <col min="13825" max="13825" width="13.5703125" style="44" customWidth="1"/>
    <col min="13826" max="13826" width="35.7109375" style="44" customWidth="1"/>
    <col min="13827" max="13828" width="12.85546875" style="44" customWidth="1"/>
    <col min="13829" max="13829" width="13.7109375" style="44" customWidth="1"/>
    <col min="13830" max="13830" width="10.7109375" style="44" customWidth="1"/>
    <col min="13831" max="13836" width="11.42578125" style="44"/>
    <col min="13837" max="13837" width="14.42578125" style="44" customWidth="1"/>
    <col min="13838" max="14080" width="11.42578125" style="44"/>
    <col min="14081" max="14081" width="13.5703125" style="44" customWidth="1"/>
    <col min="14082" max="14082" width="35.7109375" style="44" customWidth="1"/>
    <col min="14083" max="14084" width="12.85546875" style="44" customWidth="1"/>
    <col min="14085" max="14085" width="13.7109375" style="44" customWidth="1"/>
    <col min="14086" max="14086" width="10.7109375" style="44" customWidth="1"/>
    <col min="14087" max="14092" width="11.42578125" style="44"/>
    <col min="14093" max="14093" width="14.42578125" style="44" customWidth="1"/>
    <col min="14094" max="14336" width="11.42578125" style="44"/>
    <col min="14337" max="14337" width="13.5703125" style="44" customWidth="1"/>
    <col min="14338" max="14338" width="35.7109375" style="44" customWidth="1"/>
    <col min="14339" max="14340" width="12.85546875" style="44" customWidth="1"/>
    <col min="14341" max="14341" width="13.7109375" style="44" customWidth="1"/>
    <col min="14342" max="14342" width="10.7109375" style="44" customWidth="1"/>
    <col min="14343" max="14348" width="11.42578125" style="44"/>
    <col min="14349" max="14349" width="14.42578125" style="44" customWidth="1"/>
    <col min="14350" max="14592" width="11.42578125" style="44"/>
    <col min="14593" max="14593" width="13.5703125" style="44" customWidth="1"/>
    <col min="14594" max="14594" width="35.7109375" style="44" customWidth="1"/>
    <col min="14595" max="14596" width="12.85546875" style="44" customWidth="1"/>
    <col min="14597" max="14597" width="13.7109375" style="44" customWidth="1"/>
    <col min="14598" max="14598" width="10.7109375" style="44" customWidth="1"/>
    <col min="14599" max="14604" width="11.42578125" style="44"/>
    <col min="14605" max="14605" width="14.42578125" style="44" customWidth="1"/>
    <col min="14606" max="14848" width="11.42578125" style="44"/>
    <col min="14849" max="14849" width="13.5703125" style="44" customWidth="1"/>
    <col min="14850" max="14850" width="35.7109375" style="44" customWidth="1"/>
    <col min="14851" max="14852" width="12.85546875" style="44" customWidth="1"/>
    <col min="14853" max="14853" width="13.7109375" style="44" customWidth="1"/>
    <col min="14854" max="14854" width="10.7109375" style="44" customWidth="1"/>
    <col min="14855" max="14860" width="11.42578125" style="44"/>
    <col min="14861" max="14861" width="14.42578125" style="44" customWidth="1"/>
    <col min="14862" max="15104" width="11.42578125" style="44"/>
    <col min="15105" max="15105" width="13.5703125" style="44" customWidth="1"/>
    <col min="15106" max="15106" width="35.7109375" style="44" customWidth="1"/>
    <col min="15107" max="15108" width="12.85546875" style="44" customWidth="1"/>
    <col min="15109" max="15109" width="13.7109375" style="44" customWidth="1"/>
    <col min="15110" max="15110" width="10.7109375" style="44" customWidth="1"/>
    <col min="15111" max="15116" width="11.42578125" style="44"/>
    <col min="15117" max="15117" width="14.42578125" style="44" customWidth="1"/>
    <col min="15118" max="15360" width="11.42578125" style="44"/>
    <col min="15361" max="15361" width="13.5703125" style="44" customWidth="1"/>
    <col min="15362" max="15362" width="35.7109375" style="44" customWidth="1"/>
    <col min="15363" max="15364" width="12.85546875" style="44" customWidth="1"/>
    <col min="15365" max="15365" width="13.7109375" style="44" customWidth="1"/>
    <col min="15366" max="15366" width="10.7109375" style="44" customWidth="1"/>
    <col min="15367" max="15372" width="11.42578125" style="44"/>
    <col min="15373" max="15373" width="14.42578125" style="44" customWidth="1"/>
    <col min="15374" max="15616" width="11.42578125" style="44"/>
    <col min="15617" max="15617" width="13.5703125" style="44" customWidth="1"/>
    <col min="15618" max="15618" width="35.7109375" style="44" customWidth="1"/>
    <col min="15619" max="15620" width="12.85546875" style="44" customWidth="1"/>
    <col min="15621" max="15621" width="13.7109375" style="44" customWidth="1"/>
    <col min="15622" max="15622" width="10.7109375" style="44" customWidth="1"/>
    <col min="15623" max="15628" width="11.42578125" style="44"/>
    <col min="15629" max="15629" width="14.42578125" style="44" customWidth="1"/>
    <col min="15630" max="15872" width="11.42578125" style="44"/>
    <col min="15873" max="15873" width="13.5703125" style="44" customWidth="1"/>
    <col min="15874" max="15874" width="35.7109375" style="44" customWidth="1"/>
    <col min="15875" max="15876" width="12.85546875" style="44" customWidth="1"/>
    <col min="15877" max="15877" width="13.7109375" style="44" customWidth="1"/>
    <col min="15878" max="15878" width="10.7109375" style="44" customWidth="1"/>
    <col min="15879" max="15884" width="11.42578125" style="44"/>
    <col min="15885" max="15885" width="14.42578125" style="44" customWidth="1"/>
    <col min="15886" max="16128" width="11.42578125" style="44"/>
    <col min="16129" max="16129" width="13.5703125" style="44" customWidth="1"/>
    <col min="16130" max="16130" width="35.7109375" style="44" customWidth="1"/>
    <col min="16131" max="16132" width="12.85546875" style="44" customWidth="1"/>
    <col min="16133" max="16133" width="13.7109375" style="44" customWidth="1"/>
    <col min="16134" max="16134" width="10.7109375" style="44" customWidth="1"/>
    <col min="16135" max="16140" width="11.42578125" style="44"/>
    <col min="16141" max="16141" width="14.42578125" style="44" customWidth="1"/>
    <col min="16142" max="16384" width="11.42578125" style="44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02" t="s">
        <v>104</v>
      </c>
      <c r="C5" s="102"/>
      <c r="D5" s="102"/>
      <c r="E5" s="102"/>
    </row>
    <row r="6" spans="2:5" ht="49.5" customHeight="1">
      <c r="B6" s="67" t="s">
        <v>48</v>
      </c>
      <c r="C6" s="47" t="str">
        <f>actualizaciones!A3</f>
        <v>enero 2011</v>
      </c>
      <c r="D6" s="47" t="str">
        <f>actualizaciones!A2</f>
        <v>enero 2012</v>
      </c>
      <c r="E6" s="104" t="s">
        <v>105</v>
      </c>
    </row>
    <row r="7" spans="2:5" ht="15" customHeight="1">
      <c r="B7" s="105" t="s">
        <v>51</v>
      </c>
      <c r="C7" s="106"/>
      <c r="D7" s="106"/>
      <c r="E7" s="106"/>
    </row>
    <row r="8" spans="2:5" ht="15" customHeight="1">
      <c r="B8" s="107" t="s">
        <v>106</v>
      </c>
      <c r="C8" s="108">
        <v>8.859663865546219</v>
      </c>
      <c r="D8" s="108">
        <v>8.9916721728398148</v>
      </c>
      <c r="E8" s="140">
        <f>D8-C8</f>
        <v>0.13200830729359581</v>
      </c>
    </row>
    <row r="9" spans="2:5" ht="15" customHeight="1">
      <c r="B9" s="110" t="s">
        <v>107</v>
      </c>
      <c r="C9" s="111">
        <v>8.1381946059056034</v>
      </c>
      <c r="D9" s="111">
        <v>8.2925693344276681</v>
      </c>
      <c r="E9" s="141">
        <f>D9-C9</f>
        <v>0.15437472852206469</v>
      </c>
    </row>
    <row r="10" spans="2:5" ht="15" customHeight="1">
      <c r="B10" s="110" t="s">
        <v>108</v>
      </c>
      <c r="C10" s="111">
        <v>10.060530462184873</v>
      </c>
      <c r="D10" s="111">
        <v>10.308137445187262</v>
      </c>
      <c r="E10" s="141">
        <f>D10-C10</f>
        <v>0.24760698300238815</v>
      </c>
    </row>
    <row r="11" spans="2:5" ht="15" customHeight="1">
      <c r="B11" s="105" t="s">
        <v>55</v>
      </c>
      <c r="C11" s="114"/>
      <c r="D11" s="114"/>
      <c r="E11" s="142"/>
    </row>
    <row r="12" spans="2:5" ht="15" customHeight="1">
      <c r="B12" s="107" t="s">
        <v>106</v>
      </c>
      <c r="C12" s="108">
        <v>9.39</v>
      </c>
      <c r="D12" s="108">
        <v>9.4989769294149955</v>
      </c>
      <c r="E12" s="140">
        <f>D12-C12</f>
        <v>0.10897692941499493</v>
      </c>
    </row>
    <row r="13" spans="2:5" ht="15" customHeight="1">
      <c r="B13" s="110" t="s">
        <v>107</v>
      </c>
      <c r="C13" s="111">
        <v>8.76</v>
      </c>
      <c r="D13" s="111">
        <v>8.8090111527040236</v>
      </c>
      <c r="E13" s="141">
        <f>D13-C13</f>
        <v>4.9011152704023786E-2</v>
      </c>
    </row>
    <row r="14" spans="2:5" ht="15" customHeight="1">
      <c r="B14" s="110" t="s">
        <v>108</v>
      </c>
      <c r="C14" s="111">
        <v>10.71</v>
      </c>
      <c r="D14" s="111">
        <v>11.186998603781621</v>
      </c>
      <c r="E14" s="141">
        <f>D14-C14</f>
        <v>0.47699860378162029</v>
      </c>
    </row>
    <row r="15" spans="2:5" ht="15" customHeight="1">
      <c r="B15" s="105" t="s">
        <v>56</v>
      </c>
      <c r="C15" s="114"/>
      <c r="D15" s="114"/>
      <c r="E15" s="142"/>
    </row>
    <row r="16" spans="2:5" ht="15" customHeight="1">
      <c r="B16" s="107" t="s">
        <v>106</v>
      </c>
      <c r="C16" s="108">
        <v>9.4700000000000006</v>
      </c>
      <c r="D16" s="108">
        <v>9.651594491514123</v>
      </c>
      <c r="E16" s="140">
        <f>D16-C16</f>
        <v>0.18159449151412232</v>
      </c>
    </row>
    <row r="17" spans="2:12" ht="15" customHeight="1">
      <c r="B17" s="110" t="s">
        <v>107</v>
      </c>
      <c r="C17" s="111">
        <v>9.1999999999999993</v>
      </c>
      <c r="D17" s="111">
        <v>9.4494165565830031</v>
      </c>
      <c r="E17" s="141">
        <f>D17-C17</f>
        <v>0.24941655658300377</v>
      </c>
    </row>
    <row r="18" spans="2:12" ht="15" customHeight="1">
      <c r="B18" s="110" t="s">
        <v>108</v>
      </c>
      <c r="C18" s="111">
        <v>9.7200000000000006</v>
      </c>
      <c r="D18" s="111">
        <v>9.8416613484657702</v>
      </c>
      <c r="E18" s="141">
        <f>D18-C18</f>
        <v>0.12166134846576959</v>
      </c>
    </row>
    <row r="19" spans="2:12" ht="15" customHeight="1">
      <c r="B19" s="105" t="s">
        <v>57</v>
      </c>
      <c r="C19" s="114"/>
      <c r="D19" s="114"/>
      <c r="E19" s="142"/>
    </row>
    <row r="20" spans="2:12" ht="15" customHeight="1">
      <c r="B20" s="107" t="s">
        <v>106</v>
      </c>
      <c r="C20" s="108">
        <v>9.33</v>
      </c>
      <c r="D20" s="108">
        <v>9.6832405081082982</v>
      </c>
      <c r="E20" s="140">
        <f>D20-C20</f>
        <v>0.3532405081082981</v>
      </c>
    </row>
    <row r="21" spans="2:12" ht="15" customHeight="1">
      <c r="B21" s="110" t="s">
        <v>107</v>
      </c>
      <c r="C21" s="111">
        <v>8.77</v>
      </c>
      <c r="D21" s="111">
        <v>9.0338684997830399</v>
      </c>
      <c r="E21" s="141">
        <f>D21-C21</f>
        <v>0.26386849978304028</v>
      </c>
    </row>
    <row r="22" spans="2:12" ht="15" customHeight="1">
      <c r="B22" s="110" t="s">
        <v>108</v>
      </c>
      <c r="C22" s="111">
        <v>10.92</v>
      </c>
      <c r="D22" s="111">
        <v>11.848819497334349</v>
      </c>
      <c r="E22" s="141">
        <f>D22-C22</f>
        <v>0.92881949733434865</v>
      </c>
    </row>
    <row r="23" spans="2:12" ht="15" customHeight="1">
      <c r="B23" s="105" t="s">
        <v>58</v>
      </c>
      <c r="C23" s="114"/>
      <c r="D23" s="114"/>
      <c r="E23" s="142"/>
    </row>
    <row r="24" spans="2:12" ht="15" customHeight="1">
      <c r="B24" s="107" t="s">
        <v>106</v>
      </c>
      <c r="C24" s="108">
        <v>2.2799999999999998</v>
      </c>
      <c r="D24" s="108">
        <v>2.1967892976588628</v>
      </c>
      <c r="E24" s="140">
        <f>D24-C24</f>
        <v>-8.3210702341137033E-2</v>
      </c>
    </row>
    <row r="25" spans="2:12" ht="15" customHeight="1">
      <c r="B25" s="110" t="s">
        <v>107</v>
      </c>
      <c r="C25" s="111">
        <v>2.2799999999999998</v>
      </c>
      <c r="D25" s="111">
        <v>2.1967892976588628</v>
      </c>
      <c r="E25" s="141">
        <f>D25-C25</f>
        <v>-8.3210702341137033E-2</v>
      </c>
    </row>
    <row r="26" spans="2:12" ht="15" customHeight="1">
      <c r="B26" s="110" t="s">
        <v>108</v>
      </c>
      <c r="C26" s="111" t="s">
        <v>86</v>
      </c>
      <c r="D26" s="111" t="s">
        <v>86</v>
      </c>
      <c r="E26" s="141" t="s">
        <v>86</v>
      </c>
    </row>
    <row r="27" spans="2:12" ht="15" customHeight="1">
      <c r="B27" s="116" t="s">
        <v>109</v>
      </c>
      <c r="C27" s="116"/>
      <c r="D27" s="116"/>
      <c r="E27" s="116"/>
    </row>
    <row r="28" spans="2:12" ht="15" customHeight="1" thickBot="1"/>
    <row r="29" spans="2:12" ht="30" customHeight="1" thickBot="1">
      <c r="B29" s="64"/>
      <c r="C29" s="64"/>
      <c r="D29" s="64"/>
      <c r="E29" s="41" t="s">
        <v>45</v>
      </c>
      <c r="F29" s="64"/>
      <c r="G29" s="64"/>
      <c r="H29" s="64"/>
      <c r="I29" s="64"/>
      <c r="J29" s="64"/>
      <c r="K29" s="64"/>
      <c r="L29" s="64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12.7109375" style="44" customWidth="1"/>
    <col min="3" max="18" width="11.42578125" style="44"/>
    <col min="19" max="19" width="10.7109375" style="44" customWidth="1"/>
    <col min="20" max="25" width="11.42578125" style="44"/>
    <col min="26" max="26" width="14.42578125" style="44" customWidth="1"/>
    <col min="27" max="256" width="11.42578125" style="44"/>
    <col min="257" max="257" width="15.7109375" style="44" customWidth="1"/>
    <col min="258" max="258" width="12.7109375" style="44" customWidth="1"/>
    <col min="259" max="274" width="11.42578125" style="44"/>
    <col min="275" max="275" width="10.7109375" style="44" customWidth="1"/>
    <col min="276" max="281" width="11.42578125" style="44"/>
    <col min="282" max="282" width="14.42578125" style="44" customWidth="1"/>
    <col min="283" max="512" width="11.42578125" style="44"/>
    <col min="513" max="513" width="15.7109375" style="44" customWidth="1"/>
    <col min="514" max="514" width="12.7109375" style="44" customWidth="1"/>
    <col min="515" max="530" width="11.42578125" style="44"/>
    <col min="531" max="531" width="10.7109375" style="44" customWidth="1"/>
    <col min="532" max="537" width="11.42578125" style="44"/>
    <col min="538" max="538" width="14.42578125" style="44" customWidth="1"/>
    <col min="539" max="768" width="11.42578125" style="44"/>
    <col min="769" max="769" width="15.7109375" style="44" customWidth="1"/>
    <col min="770" max="770" width="12.7109375" style="44" customWidth="1"/>
    <col min="771" max="786" width="11.42578125" style="44"/>
    <col min="787" max="787" width="10.7109375" style="44" customWidth="1"/>
    <col min="788" max="793" width="11.42578125" style="44"/>
    <col min="794" max="794" width="14.42578125" style="44" customWidth="1"/>
    <col min="795" max="1024" width="11.42578125" style="44"/>
    <col min="1025" max="1025" width="15.7109375" style="44" customWidth="1"/>
    <col min="1026" max="1026" width="12.7109375" style="44" customWidth="1"/>
    <col min="1027" max="1042" width="11.42578125" style="44"/>
    <col min="1043" max="1043" width="10.7109375" style="44" customWidth="1"/>
    <col min="1044" max="1049" width="11.42578125" style="44"/>
    <col min="1050" max="1050" width="14.42578125" style="44" customWidth="1"/>
    <col min="1051" max="1280" width="11.42578125" style="44"/>
    <col min="1281" max="1281" width="15.7109375" style="44" customWidth="1"/>
    <col min="1282" max="1282" width="12.7109375" style="44" customWidth="1"/>
    <col min="1283" max="1298" width="11.42578125" style="44"/>
    <col min="1299" max="1299" width="10.7109375" style="44" customWidth="1"/>
    <col min="1300" max="1305" width="11.42578125" style="44"/>
    <col min="1306" max="1306" width="14.42578125" style="44" customWidth="1"/>
    <col min="1307" max="1536" width="11.42578125" style="44"/>
    <col min="1537" max="1537" width="15.7109375" style="44" customWidth="1"/>
    <col min="1538" max="1538" width="12.7109375" style="44" customWidth="1"/>
    <col min="1539" max="1554" width="11.42578125" style="44"/>
    <col min="1555" max="1555" width="10.7109375" style="44" customWidth="1"/>
    <col min="1556" max="1561" width="11.42578125" style="44"/>
    <col min="1562" max="1562" width="14.42578125" style="44" customWidth="1"/>
    <col min="1563" max="1792" width="11.42578125" style="44"/>
    <col min="1793" max="1793" width="15.7109375" style="44" customWidth="1"/>
    <col min="1794" max="1794" width="12.7109375" style="44" customWidth="1"/>
    <col min="1795" max="1810" width="11.42578125" style="44"/>
    <col min="1811" max="1811" width="10.7109375" style="44" customWidth="1"/>
    <col min="1812" max="1817" width="11.42578125" style="44"/>
    <col min="1818" max="1818" width="14.42578125" style="44" customWidth="1"/>
    <col min="1819" max="2048" width="11.42578125" style="44"/>
    <col min="2049" max="2049" width="15.7109375" style="44" customWidth="1"/>
    <col min="2050" max="2050" width="12.7109375" style="44" customWidth="1"/>
    <col min="2051" max="2066" width="11.42578125" style="44"/>
    <col min="2067" max="2067" width="10.7109375" style="44" customWidth="1"/>
    <col min="2068" max="2073" width="11.42578125" style="44"/>
    <col min="2074" max="2074" width="14.42578125" style="44" customWidth="1"/>
    <col min="2075" max="2304" width="11.42578125" style="44"/>
    <col min="2305" max="2305" width="15.7109375" style="44" customWidth="1"/>
    <col min="2306" max="2306" width="12.7109375" style="44" customWidth="1"/>
    <col min="2307" max="2322" width="11.42578125" style="44"/>
    <col min="2323" max="2323" width="10.7109375" style="44" customWidth="1"/>
    <col min="2324" max="2329" width="11.42578125" style="44"/>
    <col min="2330" max="2330" width="14.42578125" style="44" customWidth="1"/>
    <col min="2331" max="2560" width="11.42578125" style="44"/>
    <col min="2561" max="2561" width="15.7109375" style="44" customWidth="1"/>
    <col min="2562" max="2562" width="12.7109375" style="44" customWidth="1"/>
    <col min="2563" max="2578" width="11.42578125" style="44"/>
    <col min="2579" max="2579" width="10.7109375" style="44" customWidth="1"/>
    <col min="2580" max="2585" width="11.42578125" style="44"/>
    <col min="2586" max="2586" width="14.42578125" style="44" customWidth="1"/>
    <col min="2587" max="2816" width="11.42578125" style="44"/>
    <col min="2817" max="2817" width="15.7109375" style="44" customWidth="1"/>
    <col min="2818" max="2818" width="12.7109375" style="44" customWidth="1"/>
    <col min="2819" max="2834" width="11.42578125" style="44"/>
    <col min="2835" max="2835" width="10.7109375" style="44" customWidth="1"/>
    <col min="2836" max="2841" width="11.42578125" style="44"/>
    <col min="2842" max="2842" width="14.42578125" style="44" customWidth="1"/>
    <col min="2843" max="3072" width="11.42578125" style="44"/>
    <col min="3073" max="3073" width="15.7109375" style="44" customWidth="1"/>
    <col min="3074" max="3074" width="12.7109375" style="44" customWidth="1"/>
    <col min="3075" max="3090" width="11.42578125" style="44"/>
    <col min="3091" max="3091" width="10.7109375" style="44" customWidth="1"/>
    <col min="3092" max="3097" width="11.42578125" style="44"/>
    <col min="3098" max="3098" width="14.42578125" style="44" customWidth="1"/>
    <col min="3099" max="3328" width="11.42578125" style="44"/>
    <col min="3329" max="3329" width="15.7109375" style="44" customWidth="1"/>
    <col min="3330" max="3330" width="12.7109375" style="44" customWidth="1"/>
    <col min="3331" max="3346" width="11.42578125" style="44"/>
    <col min="3347" max="3347" width="10.7109375" style="44" customWidth="1"/>
    <col min="3348" max="3353" width="11.42578125" style="44"/>
    <col min="3354" max="3354" width="14.42578125" style="44" customWidth="1"/>
    <col min="3355" max="3584" width="11.42578125" style="44"/>
    <col min="3585" max="3585" width="15.7109375" style="44" customWidth="1"/>
    <col min="3586" max="3586" width="12.7109375" style="44" customWidth="1"/>
    <col min="3587" max="3602" width="11.42578125" style="44"/>
    <col min="3603" max="3603" width="10.7109375" style="44" customWidth="1"/>
    <col min="3604" max="3609" width="11.42578125" style="44"/>
    <col min="3610" max="3610" width="14.42578125" style="44" customWidth="1"/>
    <col min="3611" max="3840" width="11.42578125" style="44"/>
    <col min="3841" max="3841" width="15.7109375" style="44" customWidth="1"/>
    <col min="3842" max="3842" width="12.7109375" style="44" customWidth="1"/>
    <col min="3843" max="3858" width="11.42578125" style="44"/>
    <col min="3859" max="3859" width="10.7109375" style="44" customWidth="1"/>
    <col min="3860" max="3865" width="11.42578125" style="44"/>
    <col min="3866" max="3866" width="14.42578125" style="44" customWidth="1"/>
    <col min="3867" max="4096" width="11.42578125" style="44"/>
    <col min="4097" max="4097" width="15.7109375" style="44" customWidth="1"/>
    <col min="4098" max="4098" width="12.7109375" style="44" customWidth="1"/>
    <col min="4099" max="4114" width="11.42578125" style="44"/>
    <col min="4115" max="4115" width="10.7109375" style="44" customWidth="1"/>
    <col min="4116" max="4121" width="11.42578125" style="44"/>
    <col min="4122" max="4122" width="14.42578125" style="44" customWidth="1"/>
    <col min="4123" max="4352" width="11.42578125" style="44"/>
    <col min="4353" max="4353" width="15.7109375" style="44" customWidth="1"/>
    <col min="4354" max="4354" width="12.7109375" style="44" customWidth="1"/>
    <col min="4355" max="4370" width="11.42578125" style="44"/>
    <col min="4371" max="4371" width="10.7109375" style="44" customWidth="1"/>
    <col min="4372" max="4377" width="11.42578125" style="44"/>
    <col min="4378" max="4378" width="14.42578125" style="44" customWidth="1"/>
    <col min="4379" max="4608" width="11.42578125" style="44"/>
    <col min="4609" max="4609" width="15.7109375" style="44" customWidth="1"/>
    <col min="4610" max="4610" width="12.7109375" style="44" customWidth="1"/>
    <col min="4611" max="4626" width="11.42578125" style="44"/>
    <col min="4627" max="4627" width="10.7109375" style="44" customWidth="1"/>
    <col min="4628" max="4633" width="11.42578125" style="44"/>
    <col min="4634" max="4634" width="14.42578125" style="44" customWidth="1"/>
    <col min="4635" max="4864" width="11.42578125" style="44"/>
    <col min="4865" max="4865" width="15.7109375" style="44" customWidth="1"/>
    <col min="4866" max="4866" width="12.7109375" style="44" customWidth="1"/>
    <col min="4867" max="4882" width="11.42578125" style="44"/>
    <col min="4883" max="4883" width="10.7109375" style="44" customWidth="1"/>
    <col min="4884" max="4889" width="11.42578125" style="44"/>
    <col min="4890" max="4890" width="14.42578125" style="44" customWidth="1"/>
    <col min="4891" max="5120" width="11.42578125" style="44"/>
    <col min="5121" max="5121" width="15.7109375" style="44" customWidth="1"/>
    <col min="5122" max="5122" width="12.7109375" style="44" customWidth="1"/>
    <col min="5123" max="5138" width="11.42578125" style="44"/>
    <col min="5139" max="5139" width="10.7109375" style="44" customWidth="1"/>
    <col min="5140" max="5145" width="11.42578125" style="44"/>
    <col min="5146" max="5146" width="14.42578125" style="44" customWidth="1"/>
    <col min="5147" max="5376" width="11.42578125" style="44"/>
    <col min="5377" max="5377" width="15.7109375" style="44" customWidth="1"/>
    <col min="5378" max="5378" width="12.7109375" style="44" customWidth="1"/>
    <col min="5379" max="5394" width="11.42578125" style="44"/>
    <col min="5395" max="5395" width="10.7109375" style="44" customWidth="1"/>
    <col min="5396" max="5401" width="11.42578125" style="44"/>
    <col min="5402" max="5402" width="14.42578125" style="44" customWidth="1"/>
    <col min="5403" max="5632" width="11.42578125" style="44"/>
    <col min="5633" max="5633" width="15.7109375" style="44" customWidth="1"/>
    <col min="5634" max="5634" width="12.7109375" style="44" customWidth="1"/>
    <col min="5635" max="5650" width="11.42578125" style="44"/>
    <col min="5651" max="5651" width="10.7109375" style="44" customWidth="1"/>
    <col min="5652" max="5657" width="11.42578125" style="44"/>
    <col min="5658" max="5658" width="14.42578125" style="44" customWidth="1"/>
    <col min="5659" max="5888" width="11.42578125" style="44"/>
    <col min="5889" max="5889" width="15.7109375" style="44" customWidth="1"/>
    <col min="5890" max="5890" width="12.7109375" style="44" customWidth="1"/>
    <col min="5891" max="5906" width="11.42578125" style="44"/>
    <col min="5907" max="5907" width="10.7109375" style="44" customWidth="1"/>
    <col min="5908" max="5913" width="11.42578125" style="44"/>
    <col min="5914" max="5914" width="14.42578125" style="44" customWidth="1"/>
    <col min="5915" max="6144" width="11.42578125" style="44"/>
    <col min="6145" max="6145" width="15.7109375" style="44" customWidth="1"/>
    <col min="6146" max="6146" width="12.7109375" style="44" customWidth="1"/>
    <col min="6147" max="6162" width="11.42578125" style="44"/>
    <col min="6163" max="6163" width="10.7109375" style="44" customWidth="1"/>
    <col min="6164" max="6169" width="11.42578125" style="44"/>
    <col min="6170" max="6170" width="14.42578125" style="44" customWidth="1"/>
    <col min="6171" max="6400" width="11.42578125" style="44"/>
    <col min="6401" max="6401" width="15.7109375" style="44" customWidth="1"/>
    <col min="6402" max="6402" width="12.7109375" style="44" customWidth="1"/>
    <col min="6403" max="6418" width="11.42578125" style="44"/>
    <col min="6419" max="6419" width="10.7109375" style="44" customWidth="1"/>
    <col min="6420" max="6425" width="11.42578125" style="44"/>
    <col min="6426" max="6426" width="14.42578125" style="44" customWidth="1"/>
    <col min="6427" max="6656" width="11.42578125" style="44"/>
    <col min="6657" max="6657" width="15.7109375" style="44" customWidth="1"/>
    <col min="6658" max="6658" width="12.7109375" style="44" customWidth="1"/>
    <col min="6659" max="6674" width="11.42578125" style="44"/>
    <col min="6675" max="6675" width="10.7109375" style="44" customWidth="1"/>
    <col min="6676" max="6681" width="11.42578125" style="44"/>
    <col min="6682" max="6682" width="14.42578125" style="44" customWidth="1"/>
    <col min="6683" max="6912" width="11.42578125" style="44"/>
    <col min="6913" max="6913" width="15.7109375" style="44" customWidth="1"/>
    <col min="6914" max="6914" width="12.7109375" style="44" customWidth="1"/>
    <col min="6915" max="6930" width="11.42578125" style="44"/>
    <col min="6931" max="6931" width="10.7109375" style="44" customWidth="1"/>
    <col min="6932" max="6937" width="11.42578125" style="44"/>
    <col min="6938" max="6938" width="14.42578125" style="44" customWidth="1"/>
    <col min="6939" max="7168" width="11.42578125" style="44"/>
    <col min="7169" max="7169" width="15.7109375" style="44" customWidth="1"/>
    <col min="7170" max="7170" width="12.7109375" style="44" customWidth="1"/>
    <col min="7171" max="7186" width="11.42578125" style="44"/>
    <col min="7187" max="7187" width="10.7109375" style="44" customWidth="1"/>
    <col min="7188" max="7193" width="11.42578125" style="44"/>
    <col min="7194" max="7194" width="14.42578125" style="44" customWidth="1"/>
    <col min="7195" max="7424" width="11.42578125" style="44"/>
    <col min="7425" max="7425" width="15.7109375" style="44" customWidth="1"/>
    <col min="7426" max="7426" width="12.7109375" style="44" customWidth="1"/>
    <col min="7427" max="7442" width="11.42578125" style="44"/>
    <col min="7443" max="7443" width="10.7109375" style="44" customWidth="1"/>
    <col min="7444" max="7449" width="11.42578125" style="44"/>
    <col min="7450" max="7450" width="14.42578125" style="44" customWidth="1"/>
    <col min="7451" max="7680" width="11.42578125" style="44"/>
    <col min="7681" max="7681" width="15.7109375" style="44" customWidth="1"/>
    <col min="7682" max="7682" width="12.7109375" style="44" customWidth="1"/>
    <col min="7683" max="7698" width="11.42578125" style="44"/>
    <col min="7699" max="7699" width="10.7109375" style="44" customWidth="1"/>
    <col min="7700" max="7705" width="11.42578125" style="44"/>
    <col min="7706" max="7706" width="14.42578125" style="44" customWidth="1"/>
    <col min="7707" max="7936" width="11.42578125" style="44"/>
    <col min="7937" max="7937" width="15.7109375" style="44" customWidth="1"/>
    <col min="7938" max="7938" width="12.7109375" style="44" customWidth="1"/>
    <col min="7939" max="7954" width="11.42578125" style="44"/>
    <col min="7955" max="7955" width="10.7109375" style="44" customWidth="1"/>
    <col min="7956" max="7961" width="11.42578125" style="44"/>
    <col min="7962" max="7962" width="14.42578125" style="44" customWidth="1"/>
    <col min="7963" max="8192" width="11.42578125" style="44"/>
    <col min="8193" max="8193" width="15.7109375" style="44" customWidth="1"/>
    <col min="8194" max="8194" width="12.7109375" style="44" customWidth="1"/>
    <col min="8195" max="8210" width="11.42578125" style="44"/>
    <col min="8211" max="8211" width="10.7109375" style="44" customWidth="1"/>
    <col min="8212" max="8217" width="11.42578125" style="44"/>
    <col min="8218" max="8218" width="14.42578125" style="44" customWidth="1"/>
    <col min="8219" max="8448" width="11.42578125" style="44"/>
    <col min="8449" max="8449" width="15.7109375" style="44" customWidth="1"/>
    <col min="8450" max="8450" width="12.7109375" style="44" customWidth="1"/>
    <col min="8451" max="8466" width="11.42578125" style="44"/>
    <col min="8467" max="8467" width="10.7109375" style="44" customWidth="1"/>
    <col min="8468" max="8473" width="11.42578125" style="44"/>
    <col min="8474" max="8474" width="14.42578125" style="44" customWidth="1"/>
    <col min="8475" max="8704" width="11.42578125" style="44"/>
    <col min="8705" max="8705" width="15.7109375" style="44" customWidth="1"/>
    <col min="8706" max="8706" width="12.7109375" style="44" customWidth="1"/>
    <col min="8707" max="8722" width="11.42578125" style="44"/>
    <col min="8723" max="8723" width="10.7109375" style="44" customWidth="1"/>
    <col min="8724" max="8729" width="11.42578125" style="44"/>
    <col min="8730" max="8730" width="14.42578125" style="44" customWidth="1"/>
    <col min="8731" max="8960" width="11.42578125" style="44"/>
    <col min="8961" max="8961" width="15.7109375" style="44" customWidth="1"/>
    <col min="8962" max="8962" width="12.7109375" style="44" customWidth="1"/>
    <col min="8963" max="8978" width="11.42578125" style="44"/>
    <col min="8979" max="8979" width="10.7109375" style="44" customWidth="1"/>
    <col min="8980" max="8985" width="11.42578125" style="44"/>
    <col min="8986" max="8986" width="14.42578125" style="44" customWidth="1"/>
    <col min="8987" max="9216" width="11.42578125" style="44"/>
    <col min="9217" max="9217" width="15.7109375" style="44" customWidth="1"/>
    <col min="9218" max="9218" width="12.7109375" style="44" customWidth="1"/>
    <col min="9219" max="9234" width="11.42578125" style="44"/>
    <col min="9235" max="9235" width="10.7109375" style="44" customWidth="1"/>
    <col min="9236" max="9241" width="11.42578125" style="44"/>
    <col min="9242" max="9242" width="14.42578125" style="44" customWidth="1"/>
    <col min="9243" max="9472" width="11.42578125" style="44"/>
    <col min="9473" max="9473" width="15.7109375" style="44" customWidth="1"/>
    <col min="9474" max="9474" width="12.7109375" style="44" customWidth="1"/>
    <col min="9475" max="9490" width="11.42578125" style="44"/>
    <col min="9491" max="9491" width="10.7109375" style="44" customWidth="1"/>
    <col min="9492" max="9497" width="11.42578125" style="44"/>
    <col min="9498" max="9498" width="14.42578125" style="44" customWidth="1"/>
    <col min="9499" max="9728" width="11.42578125" style="44"/>
    <col min="9729" max="9729" width="15.7109375" style="44" customWidth="1"/>
    <col min="9730" max="9730" width="12.7109375" style="44" customWidth="1"/>
    <col min="9731" max="9746" width="11.42578125" style="44"/>
    <col min="9747" max="9747" width="10.7109375" style="44" customWidth="1"/>
    <col min="9748" max="9753" width="11.42578125" style="44"/>
    <col min="9754" max="9754" width="14.42578125" style="44" customWidth="1"/>
    <col min="9755" max="9984" width="11.42578125" style="44"/>
    <col min="9985" max="9985" width="15.7109375" style="44" customWidth="1"/>
    <col min="9986" max="9986" width="12.7109375" style="44" customWidth="1"/>
    <col min="9987" max="10002" width="11.42578125" style="44"/>
    <col min="10003" max="10003" width="10.7109375" style="44" customWidth="1"/>
    <col min="10004" max="10009" width="11.42578125" style="44"/>
    <col min="10010" max="10010" width="14.42578125" style="44" customWidth="1"/>
    <col min="10011" max="10240" width="11.42578125" style="44"/>
    <col min="10241" max="10241" width="15.7109375" style="44" customWidth="1"/>
    <col min="10242" max="10242" width="12.7109375" style="44" customWidth="1"/>
    <col min="10243" max="10258" width="11.42578125" style="44"/>
    <col min="10259" max="10259" width="10.7109375" style="44" customWidth="1"/>
    <col min="10260" max="10265" width="11.42578125" style="44"/>
    <col min="10266" max="10266" width="14.42578125" style="44" customWidth="1"/>
    <col min="10267" max="10496" width="11.42578125" style="44"/>
    <col min="10497" max="10497" width="15.7109375" style="44" customWidth="1"/>
    <col min="10498" max="10498" width="12.7109375" style="44" customWidth="1"/>
    <col min="10499" max="10514" width="11.42578125" style="44"/>
    <col min="10515" max="10515" width="10.7109375" style="44" customWidth="1"/>
    <col min="10516" max="10521" width="11.42578125" style="44"/>
    <col min="10522" max="10522" width="14.42578125" style="44" customWidth="1"/>
    <col min="10523" max="10752" width="11.42578125" style="44"/>
    <col min="10753" max="10753" width="15.7109375" style="44" customWidth="1"/>
    <col min="10754" max="10754" width="12.7109375" style="44" customWidth="1"/>
    <col min="10755" max="10770" width="11.42578125" style="44"/>
    <col min="10771" max="10771" width="10.7109375" style="44" customWidth="1"/>
    <col min="10772" max="10777" width="11.42578125" style="44"/>
    <col min="10778" max="10778" width="14.42578125" style="44" customWidth="1"/>
    <col min="10779" max="11008" width="11.42578125" style="44"/>
    <col min="11009" max="11009" width="15.7109375" style="44" customWidth="1"/>
    <col min="11010" max="11010" width="12.7109375" style="44" customWidth="1"/>
    <col min="11011" max="11026" width="11.42578125" style="44"/>
    <col min="11027" max="11027" width="10.7109375" style="44" customWidth="1"/>
    <col min="11028" max="11033" width="11.42578125" style="44"/>
    <col min="11034" max="11034" width="14.42578125" style="44" customWidth="1"/>
    <col min="11035" max="11264" width="11.42578125" style="44"/>
    <col min="11265" max="11265" width="15.7109375" style="44" customWidth="1"/>
    <col min="11266" max="11266" width="12.7109375" style="44" customWidth="1"/>
    <col min="11267" max="11282" width="11.42578125" style="44"/>
    <col min="11283" max="11283" width="10.7109375" style="44" customWidth="1"/>
    <col min="11284" max="11289" width="11.42578125" style="44"/>
    <col min="11290" max="11290" width="14.42578125" style="44" customWidth="1"/>
    <col min="11291" max="11520" width="11.42578125" style="44"/>
    <col min="11521" max="11521" width="15.7109375" style="44" customWidth="1"/>
    <col min="11522" max="11522" width="12.7109375" style="44" customWidth="1"/>
    <col min="11523" max="11538" width="11.42578125" style="44"/>
    <col min="11539" max="11539" width="10.7109375" style="44" customWidth="1"/>
    <col min="11540" max="11545" width="11.42578125" style="44"/>
    <col min="11546" max="11546" width="14.42578125" style="44" customWidth="1"/>
    <col min="11547" max="11776" width="11.42578125" style="44"/>
    <col min="11777" max="11777" width="15.7109375" style="44" customWidth="1"/>
    <col min="11778" max="11778" width="12.7109375" style="44" customWidth="1"/>
    <col min="11779" max="11794" width="11.42578125" style="44"/>
    <col min="11795" max="11795" width="10.7109375" style="44" customWidth="1"/>
    <col min="11796" max="11801" width="11.42578125" style="44"/>
    <col min="11802" max="11802" width="14.42578125" style="44" customWidth="1"/>
    <col min="11803" max="12032" width="11.42578125" style="44"/>
    <col min="12033" max="12033" width="15.7109375" style="44" customWidth="1"/>
    <col min="12034" max="12034" width="12.7109375" style="44" customWidth="1"/>
    <col min="12035" max="12050" width="11.42578125" style="44"/>
    <col min="12051" max="12051" width="10.7109375" style="44" customWidth="1"/>
    <col min="12052" max="12057" width="11.42578125" style="44"/>
    <col min="12058" max="12058" width="14.42578125" style="44" customWidth="1"/>
    <col min="12059" max="12288" width="11.42578125" style="44"/>
    <col min="12289" max="12289" width="15.7109375" style="44" customWidth="1"/>
    <col min="12290" max="12290" width="12.7109375" style="44" customWidth="1"/>
    <col min="12291" max="12306" width="11.42578125" style="44"/>
    <col min="12307" max="12307" width="10.7109375" style="44" customWidth="1"/>
    <col min="12308" max="12313" width="11.42578125" style="44"/>
    <col min="12314" max="12314" width="14.42578125" style="44" customWidth="1"/>
    <col min="12315" max="12544" width="11.42578125" style="44"/>
    <col min="12545" max="12545" width="15.7109375" style="44" customWidth="1"/>
    <col min="12546" max="12546" width="12.7109375" style="44" customWidth="1"/>
    <col min="12547" max="12562" width="11.42578125" style="44"/>
    <col min="12563" max="12563" width="10.7109375" style="44" customWidth="1"/>
    <col min="12564" max="12569" width="11.42578125" style="44"/>
    <col min="12570" max="12570" width="14.42578125" style="44" customWidth="1"/>
    <col min="12571" max="12800" width="11.42578125" style="44"/>
    <col min="12801" max="12801" width="15.7109375" style="44" customWidth="1"/>
    <col min="12802" max="12802" width="12.7109375" style="44" customWidth="1"/>
    <col min="12803" max="12818" width="11.42578125" style="44"/>
    <col min="12819" max="12819" width="10.7109375" style="44" customWidth="1"/>
    <col min="12820" max="12825" width="11.42578125" style="44"/>
    <col min="12826" max="12826" width="14.42578125" style="44" customWidth="1"/>
    <col min="12827" max="13056" width="11.42578125" style="44"/>
    <col min="13057" max="13057" width="15.7109375" style="44" customWidth="1"/>
    <col min="13058" max="13058" width="12.7109375" style="44" customWidth="1"/>
    <col min="13059" max="13074" width="11.42578125" style="44"/>
    <col min="13075" max="13075" width="10.7109375" style="44" customWidth="1"/>
    <col min="13076" max="13081" width="11.42578125" style="44"/>
    <col min="13082" max="13082" width="14.42578125" style="44" customWidth="1"/>
    <col min="13083" max="13312" width="11.42578125" style="44"/>
    <col min="13313" max="13313" width="15.7109375" style="44" customWidth="1"/>
    <col min="13314" max="13314" width="12.7109375" style="44" customWidth="1"/>
    <col min="13315" max="13330" width="11.42578125" style="44"/>
    <col min="13331" max="13331" width="10.7109375" style="44" customWidth="1"/>
    <col min="13332" max="13337" width="11.42578125" style="44"/>
    <col min="13338" max="13338" width="14.42578125" style="44" customWidth="1"/>
    <col min="13339" max="13568" width="11.42578125" style="44"/>
    <col min="13569" max="13569" width="15.7109375" style="44" customWidth="1"/>
    <col min="13570" max="13570" width="12.7109375" style="44" customWidth="1"/>
    <col min="13571" max="13586" width="11.42578125" style="44"/>
    <col min="13587" max="13587" width="10.7109375" style="44" customWidth="1"/>
    <col min="13588" max="13593" width="11.42578125" style="44"/>
    <col min="13594" max="13594" width="14.42578125" style="44" customWidth="1"/>
    <col min="13595" max="13824" width="11.42578125" style="44"/>
    <col min="13825" max="13825" width="15.7109375" style="44" customWidth="1"/>
    <col min="13826" max="13826" width="12.7109375" style="44" customWidth="1"/>
    <col min="13827" max="13842" width="11.42578125" style="44"/>
    <col min="13843" max="13843" width="10.7109375" style="44" customWidth="1"/>
    <col min="13844" max="13849" width="11.42578125" style="44"/>
    <col min="13850" max="13850" width="14.42578125" style="44" customWidth="1"/>
    <col min="13851" max="14080" width="11.42578125" style="44"/>
    <col min="14081" max="14081" width="15.7109375" style="44" customWidth="1"/>
    <col min="14082" max="14082" width="12.7109375" style="44" customWidth="1"/>
    <col min="14083" max="14098" width="11.42578125" style="44"/>
    <col min="14099" max="14099" width="10.7109375" style="44" customWidth="1"/>
    <col min="14100" max="14105" width="11.42578125" style="44"/>
    <col min="14106" max="14106" width="14.42578125" style="44" customWidth="1"/>
    <col min="14107" max="14336" width="11.42578125" style="44"/>
    <col min="14337" max="14337" width="15.7109375" style="44" customWidth="1"/>
    <col min="14338" max="14338" width="12.7109375" style="44" customWidth="1"/>
    <col min="14339" max="14354" width="11.42578125" style="44"/>
    <col min="14355" max="14355" width="10.7109375" style="44" customWidth="1"/>
    <col min="14356" max="14361" width="11.42578125" style="44"/>
    <col min="14362" max="14362" width="14.42578125" style="44" customWidth="1"/>
    <col min="14363" max="14592" width="11.42578125" style="44"/>
    <col min="14593" max="14593" width="15.7109375" style="44" customWidth="1"/>
    <col min="14594" max="14594" width="12.7109375" style="44" customWidth="1"/>
    <col min="14595" max="14610" width="11.42578125" style="44"/>
    <col min="14611" max="14611" width="10.7109375" style="44" customWidth="1"/>
    <col min="14612" max="14617" width="11.42578125" style="44"/>
    <col min="14618" max="14618" width="14.42578125" style="44" customWidth="1"/>
    <col min="14619" max="14848" width="11.42578125" style="44"/>
    <col min="14849" max="14849" width="15.7109375" style="44" customWidth="1"/>
    <col min="14850" max="14850" width="12.7109375" style="44" customWidth="1"/>
    <col min="14851" max="14866" width="11.42578125" style="44"/>
    <col min="14867" max="14867" width="10.7109375" style="44" customWidth="1"/>
    <col min="14868" max="14873" width="11.42578125" style="44"/>
    <col min="14874" max="14874" width="14.42578125" style="44" customWidth="1"/>
    <col min="14875" max="15104" width="11.42578125" style="44"/>
    <col min="15105" max="15105" width="15.7109375" style="44" customWidth="1"/>
    <col min="15106" max="15106" width="12.7109375" style="44" customWidth="1"/>
    <col min="15107" max="15122" width="11.42578125" style="44"/>
    <col min="15123" max="15123" width="10.7109375" style="44" customWidth="1"/>
    <col min="15124" max="15129" width="11.42578125" style="44"/>
    <col min="15130" max="15130" width="14.42578125" style="44" customWidth="1"/>
    <col min="15131" max="15360" width="11.42578125" style="44"/>
    <col min="15361" max="15361" width="15.7109375" style="44" customWidth="1"/>
    <col min="15362" max="15362" width="12.7109375" style="44" customWidth="1"/>
    <col min="15363" max="15378" width="11.42578125" style="44"/>
    <col min="15379" max="15379" width="10.7109375" style="44" customWidth="1"/>
    <col min="15380" max="15385" width="11.42578125" style="44"/>
    <col min="15386" max="15386" width="14.42578125" style="44" customWidth="1"/>
    <col min="15387" max="15616" width="11.42578125" style="44"/>
    <col min="15617" max="15617" width="15.7109375" style="44" customWidth="1"/>
    <col min="15618" max="15618" width="12.7109375" style="44" customWidth="1"/>
    <col min="15619" max="15634" width="11.42578125" style="44"/>
    <col min="15635" max="15635" width="10.7109375" style="44" customWidth="1"/>
    <col min="15636" max="15641" width="11.42578125" style="44"/>
    <col min="15642" max="15642" width="14.42578125" style="44" customWidth="1"/>
    <col min="15643" max="15872" width="11.42578125" style="44"/>
    <col min="15873" max="15873" width="15.7109375" style="44" customWidth="1"/>
    <col min="15874" max="15874" width="12.7109375" style="44" customWidth="1"/>
    <col min="15875" max="15890" width="11.42578125" style="44"/>
    <col min="15891" max="15891" width="10.7109375" style="44" customWidth="1"/>
    <col min="15892" max="15897" width="11.42578125" style="44"/>
    <col min="15898" max="15898" width="14.42578125" style="44" customWidth="1"/>
    <col min="15899" max="16128" width="11.42578125" style="44"/>
    <col min="16129" max="16129" width="15.7109375" style="44" customWidth="1"/>
    <col min="16130" max="16130" width="12.7109375" style="44" customWidth="1"/>
    <col min="16131" max="16146" width="11.42578125" style="44"/>
    <col min="16147" max="16147" width="10.7109375" style="44" customWidth="1"/>
    <col min="16148" max="16153" width="11.42578125" style="44"/>
    <col min="16154" max="16154" width="14.42578125" style="44" customWidth="1"/>
    <col min="16155" max="16384" width="11.42578125" style="44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64"/>
      <c r="C28" s="64"/>
      <c r="D28" s="64"/>
      <c r="E28" s="64"/>
      <c r="F28" s="64"/>
      <c r="G28" s="64"/>
      <c r="H28" s="64"/>
      <c r="I28" s="41" t="s">
        <v>60</v>
      </c>
      <c r="J28" s="64"/>
      <c r="K28" s="64"/>
      <c r="L28" s="64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23.7109375" style="44" customWidth="1"/>
    <col min="3" max="5" width="11.7109375" style="44" customWidth="1"/>
    <col min="6" max="6" width="11.42578125" style="44"/>
    <col min="7" max="7" width="23.7109375" style="44" customWidth="1"/>
    <col min="8" max="10" width="11.7109375" style="44" customWidth="1"/>
    <col min="11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110</v>
      </c>
      <c r="C5" s="45"/>
      <c r="D5" s="45"/>
      <c r="E5" s="45"/>
      <c r="G5" s="45" t="s">
        <v>111</v>
      </c>
      <c r="H5" s="45"/>
      <c r="I5" s="45"/>
      <c r="J5" s="45"/>
    </row>
    <row r="6" spans="2:10" ht="41.25" customHeight="1">
      <c r="B6" s="67" t="s">
        <v>63</v>
      </c>
      <c r="C6" s="47" t="str">
        <f>actualizaciones!$A$3</f>
        <v>enero 2011</v>
      </c>
      <c r="D6" s="47" t="str">
        <f>actualizaciones!$A$2</f>
        <v>enero 2012</v>
      </c>
      <c r="E6" s="69" t="s">
        <v>112</v>
      </c>
      <c r="G6" s="67" t="s">
        <v>63</v>
      </c>
      <c r="H6" s="47" t="str">
        <f>actualizaciones!$A$3</f>
        <v>enero 2011</v>
      </c>
      <c r="I6" s="47" t="str">
        <f>actualizaciones!$A$2</f>
        <v>enero 2012</v>
      </c>
      <c r="J6" s="69" t="s">
        <v>112</v>
      </c>
    </row>
    <row r="7" spans="2:10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>
      <c r="B8" s="70" t="s">
        <v>113</v>
      </c>
      <c r="C8" s="143">
        <v>9.39</v>
      </c>
      <c r="D8" s="143">
        <v>9.4989769294149955</v>
      </c>
      <c r="E8" s="144">
        <f>(D8-C8)</f>
        <v>0.10897692941499493</v>
      </c>
      <c r="G8" s="70" t="s">
        <v>113</v>
      </c>
      <c r="H8" s="143">
        <v>9.4700000000000006</v>
      </c>
      <c r="I8" s="143">
        <v>9.651594491514123</v>
      </c>
      <c r="J8" s="144">
        <f>(I8-H8)</f>
        <v>0.18159449151412232</v>
      </c>
    </row>
    <row r="9" spans="2:10">
      <c r="B9" s="50" t="s">
        <v>66</v>
      </c>
      <c r="C9" s="145"/>
      <c r="D9" s="145"/>
      <c r="E9" s="145"/>
      <c r="G9" s="50" t="s">
        <v>66</v>
      </c>
      <c r="H9" s="145"/>
      <c r="I9" s="145"/>
      <c r="J9" s="145"/>
    </row>
    <row r="10" spans="2:10">
      <c r="B10" s="72" t="s">
        <v>67</v>
      </c>
      <c r="C10" s="146">
        <v>8.76</v>
      </c>
      <c r="D10" s="146">
        <v>8.8090111527040236</v>
      </c>
      <c r="E10" s="147">
        <f>(D10-C10)</f>
        <v>4.9011152704023786E-2</v>
      </c>
      <c r="G10" s="72" t="s">
        <v>67</v>
      </c>
      <c r="H10" s="146">
        <v>9.1999999999999993</v>
      </c>
      <c r="I10" s="146">
        <v>9.4494165565830031</v>
      </c>
      <c r="J10" s="147">
        <f>(I10-H10)</f>
        <v>0.24941655658300377</v>
      </c>
    </row>
    <row r="11" spans="2:10">
      <c r="B11" s="75" t="s">
        <v>68</v>
      </c>
      <c r="C11" s="148">
        <v>7.95</v>
      </c>
      <c r="D11" s="148">
        <v>9.4231892195395837</v>
      </c>
      <c r="E11" s="149">
        <f>(D11-C11)</f>
        <v>1.4731892195395835</v>
      </c>
      <c r="G11" s="75" t="s">
        <v>68</v>
      </c>
      <c r="H11" s="148">
        <v>10.23</v>
      </c>
      <c r="I11" s="148">
        <v>7.8426114045780846</v>
      </c>
      <c r="J11" s="149">
        <f>(I11-H11)</f>
        <v>-2.3873885954219158</v>
      </c>
    </row>
    <row r="12" spans="2:10">
      <c r="B12" s="75" t="s">
        <v>69</v>
      </c>
      <c r="C12" s="148">
        <v>8.69</v>
      </c>
      <c r="D12" s="148">
        <v>8.4650753333718178</v>
      </c>
      <c r="E12" s="149">
        <f>(D12-C12)</f>
        <v>-0.22492466662818167</v>
      </c>
      <c r="G12" s="75" t="s">
        <v>69</v>
      </c>
      <c r="H12" s="148">
        <v>9.36</v>
      </c>
      <c r="I12" s="148">
        <v>9.9032792207792202</v>
      </c>
      <c r="J12" s="149">
        <f>(I12-H12)</f>
        <v>0.54327922077922075</v>
      </c>
    </row>
    <row r="13" spans="2:10">
      <c r="B13" s="75" t="s">
        <v>70</v>
      </c>
      <c r="C13" s="148">
        <v>9.7899999999999991</v>
      </c>
      <c r="D13" s="148">
        <v>9.729255538736755</v>
      </c>
      <c r="E13" s="149">
        <f>(D13-C13)</f>
        <v>-6.0744461263244176E-2</v>
      </c>
      <c r="G13" s="75" t="s">
        <v>70</v>
      </c>
      <c r="H13" s="148">
        <v>8.8800000000000008</v>
      </c>
      <c r="I13" s="148">
        <v>9.1824942415268183</v>
      </c>
      <c r="J13" s="149">
        <f>(I13-H13)</f>
        <v>0.30249424152681748</v>
      </c>
    </row>
    <row r="14" spans="2:10">
      <c r="B14" s="75" t="s">
        <v>71</v>
      </c>
      <c r="C14" s="148">
        <v>8.7309322033898304</v>
      </c>
      <c r="D14" s="148">
        <v>8.5334859759587864</v>
      </c>
      <c r="E14" s="149">
        <f>(D14-C14)</f>
        <v>-0.19744622743104401</v>
      </c>
      <c r="G14" s="75" t="s">
        <v>71</v>
      </c>
      <c r="H14" s="148">
        <v>5.4224089635854344</v>
      </c>
      <c r="I14" s="148">
        <v>11.172291296625222</v>
      </c>
      <c r="J14" s="149">
        <f>(I14-H14)</f>
        <v>5.7498823330397872</v>
      </c>
    </row>
    <row r="15" spans="2:10">
      <c r="B15" s="50" t="s">
        <v>72</v>
      </c>
      <c r="C15" s="145"/>
      <c r="D15" s="145"/>
      <c r="E15" s="145"/>
      <c r="G15" s="50" t="s">
        <v>72</v>
      </c>
      <c r="H15" s="145"/>
      <c r="I15" s="145"/>
      <c r="J15" s="145"/>
    </row>
    <row r="16" spans="2:10">
      <c r="B16" s="72" t="s">
        <v>73</v>
      </c>
      <c r="C16" s="146">
        <v>10.71</v>
      </c>
      <c r="D16" s="146">
        <v>11.186998603781621</v>
      </c>
      <c r="E16" s="147">
        <f>(D16-C16)</f>
        <v>0.47699860378162029</v>
      </c>
      <c r="G16" s="72" t="s">
        <v>73</v>
      </c>
      <c r="H16" s="146">
        <v>9.7200000000000006</v>
      </c>
      <c r="I16" s="146">
        <v>9.8416613484657702</v>
      </c>
      <c r="J16" s="147">
        <f>(I16-H16)</f>
        <v>0.12166134846576959</v>
      </c>
    </row>
    <row r="17" spans="2:12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1.75" customHeight="1" thickBot="1">
      <c r="B19" s="45" t="s">
        <v>114</v>
      </c>
      <c r="C19" s="45"/>
      <c r="D19" s="45"/>
      <c r="E19" s="45"/>
      <c r="G19" s="45" t="s">
        <v>115</v>
      </c>
      <c r="H19" s="45"/>
      <c r="I19" s="45"/>
      <c r="J19" s="45"/>
      <c r="L19" s="41" t="s">
        <v>45</v>
      </c>
    </row>
    <row r="20" spans="2:12" ht="39.75" customHeight="1">
      <c r="B20" s="67" t="s">
        <v>63</v>
      </c>
      <c r="C20" s="47" t="str">
        <f>actualizaciones!$A$3</f>
        <v>enero 2011</v>
      </c>
      <c r="D20" s="47" t="str">
        <f>actualizaciones!$A$2</f>
        <v>enero 2012</v>
      </c>
      <c r="E20" s="69" t="s">
        <v>112</v>
      </c>
      <c r="G20" s="67" t="s">
        <v>63</v>
      </c>
      <c r="H20" s="47" t="str">
        <f>actualizaciones!$A$3</f>
        <v>enero 2011</v>
      </c>
      <c r="I20" s="47" t="str">
        <f>actualizaciones!$A$2</f>
        <v>enero 2012</v>
      </c>
      <c r="J20" s="69" t="s">
        <v>112</v>
      </c>
    </row>
    <row r="21" spans="2:12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>
      <c r="B22" s="70" t="s">
        <v>113</v>
      </c>
      <c r="C22" s="143">
        <v>9.33</v>
      </c>
      <c r="D22" s="143">
        <v>9.6832405081082982</v>
      </c>
      <c r="E22" s="144">
        <f>(D22-C22)</f>
        <v>0.3532405081082981</v>
      </c>
      <c r="G22" s="70" t="s">
        <v>113</v>
      </c>
      <c r="H22" s="143">
        <v>2.2799999999999998</v>
      </c>
      <c r="I22" s="143">
        <v>2.1967892976588628</v>
      </c>
      <c r="J22" s="144">
        <f>(I22-H22)</f>
        <v>-8.3210702341137033E-2</v>
      </c>
    </row>
    <row r="23" spans="2:12">
      <c r="B23" s="50" t="s">
        <v>66</v>
      </c>
      <c r="C23" s="145"/>
      <c r="D23" s="145"/>
      <c r="E23" s="145"/>
      <c r="G23" s="50" t="s">
        <v>66</v>
      </c>
      <c r="H23" s="145"/>
      <c r="I23" s="145"/>
      <c r="J23" s="145"/>
    </row>
    <row r="24" spans="2:12">
      <c r="B24" s="72" t="s">
        <v>67</v>
      </c>
      <c r="C24" s="146">
        <v>8.77</v>
      </c>
      <c r="D24" s="146">
        <v>9.0338684997830399</v>
      </c>
      <c r="E24" s="147">
        <f>(D24-C24)</f>
        <v>0.26386849978304028</v>
      </c>
      <c r="G24" s="72" t="s">
        <v>67</v>
      </c>
      <c r="H24" s="146">
        <v>2.2799999999999998</v>
      </c>
      <c r="I24" s="146">
        <v>2.1967892976588628</v>
      </c>
      <c r="J24" s="147">
        <f>(I24-H24)</f>
        <v>-8.3210702341137033E-2</v>
      </c>
    </row>
    <row r="25" spans="2:12">
      <c r="B25" s="75" t="s">
        <v>77</v>
      </c>
      <c r="C25" s="148">
        <v>9.0894289111809012</v>
      </c>
      <c r="D25" s="148">
        <v>9.220375602459697</v>
      </c>
      <c r="E25" s="149">
        <f>(D25-C25)</f>
        <v>0.13094669127879577</v>
      </c>
      <c r="G25" s="75" t="s">
        <v>77</v>
      </c>
      <c r="H25" s="148">
        <v>1.55</v>
      </c>
      <c r="I25" s="148">
        <v>1.8887445887445888</v>
      </c>
      <c r="J25" s="149">
        <f>(I25-H25)</f>
        <v>0.33874458874458879</v>
      </c>
    </row>
    <row r="26" spans="2:12">
      <c r="B26" s="75" t="s">
        <v>70</v>
      </c>
      <c r="C26" s="148">
        <v>8.94</v>
      </c>
      <c r="D26" s="148">
        <v>9.428845538855132</v>
      </c>
      <c r="E26" s="149">
        <f>(D26-C26)</f>
        <v>0.48884553885513249</v>
      </c>
      <c r="G26" s="75" t="s">
        <v>70</v>
      </c>
      <c r="H26" s="148">
        <v>2.95</v>
      </c>
      <c r="I26" s="148">
        <v>2.2907964195547397</v>
      </c>
      <c r="J26" s="149">
        <f>(I26-H26)</f>
        <v>-0.65920358044526051</v>
      </c>
    </row>
    <row r="27" spans="2:12">
      <c r="B27" s="75" t="s">
        <v>71</v>
      </c>
      <c r="C27" s="148">
        <v>1.4849044978434998</v>
      </c>
      <c r="D27" s="148">
        <v>2.6023759608665271</v>
      </c>
      <c r="E27" s="149">
        <f>(D27-C27)</f>
        <v>1.1174714630230274</v>
      </c>
      <c r="G27" s="75" t="s">
        <v>78</v>
      </c>
      <c r="H27" s="148">
        <v>2.15</v>
      </c>
      <c r="I27" s="148">
        <v>2.0596612779060814</v>
      </c>
      <c r="J27" s="149">
        <f>(I27-H27)</f>
        <v>-9.0338722093918467E-2</v>
      </c>
    </row>
    <row r="28" spans="2:12">
      <c r="B28" s="50" t="s">
        <v>72</v>
      </c>
      <c r="C28" s="145"/>
      <c r="D28" s="145"/>
      <c r="E28" s="145"/>
      <c r="G28" s="75" t="s">
        <v>79</v>
      </c>
      <c r="H28" s="148">
        <v>3.94</v>
      </c>
      <c r="I28" s="148">
        <v>4.4182754182754183</v>
      </c>
      <c r="J28" s="149">
        <f>(I28-H28)</f>
        <v>0.47827541827541831</v>
      </c>
    </row>
    <row r="29" spans="2:12">
      <c r="B29" s="72" t="s">
        <v>73</v>
      </c>
      <c r="C29" s="146">
        <v>10.92</v>
      </c>
      <c r="D29" s="146">
        <v>11.848819497334349</v>
      </c>
      <c r="E29" s="147">
        <f>(D29-C29)</f>
        <v>0.92881949733434865</v>
      </c>
      <c r="G29" s="50" t="s">
        <v>72</v>
      </c>
      <c r="H29" s="51"/>
      <c r="I29" s="51"/>
      <c r="J29" s="57"/>
    </row>
    <row r="30" spans="2:12">
      <c r="B30" s="77" t="s">
        <v>74</v>
      </c>
      <c r="C30" s="77"/>
      <c r="D30" s="77"/>
      <c r="E30" s="77"/>
      <c r="G30" s="72" t="s">
        <v>73</v>
      </c>
      <c r="H30" s="73" t="s">
        <v>86</v>
      </c>
      <c r="I30" s="73" t="s">
        <v>86</v>
      </c>
      <c r="J30" s="74" t="str">
        <f>IFERROR((I30-H30)/H30,"-")</f>
        <v>-</v>
      </c>
    </row>
    <row r="31" spans="2:12">
      <c r="G31" s="77" t="s">
        <v>74</v>
      </c>
      <c r="H31" s="77"/>
      <c r="I31" s="77"/>
      <c r="J31" s="77"/>
    </row>
    <row r="34" spans="2:5" ht="32.25" customHeight="1">
      <c r="B34" s="45" t="s">
        <v>116</v>
      </c>
      <c r="C34" s="45"/>
      <c r="D34" s="45"/>
      <c r="E34" s="45"/>
    </row>
    <row r="35" spans="2:5" ht="21" customHeight="1">
      <c r="B35" s="125"/>
      <c r="C35" s="125"/>
      <c r="D35" s="125"/>
      <c r="E35" s="125"/>
    </row>
    <row r="36" spans="2:5" ht="38.25" customHeight="1">
      <c r="B36" s="67" t="s">
        <v>63</v>
      </c>
      <c r="C36" s="47" t="str">
        <f>actualizaciones!$A$3</f>
        <v>enero 2011</v>
      </c>
      <c r="D36" s="47" t="str">
        <f>actualizaciones!$A$2</f>
        <v>enero 2012</v>
      </c>
      <c r="E36" s="69" t="s">
        <v>112</v>
      </c>
    </row>
    <row r="37" spans="2:5">
      <c r="B37" s="50" t="s">
        <v>64</v>
      </c>
      <c r="C37" s="51"/>
      <c r="D37" s="51"/>
      <c r="E37" s="51"/>
    </row>
    <row r="38" spans="2:5">
      <c r="B38" s="70" t="s">
        <v>113</v>
      </c>
      <c r="C38" s="143">
        <v>8.859663865546219</v>
      </c>
      <c r="D38" s="143">
        <v>8.9916721728398148</v>
      </c>
      <c r="E38" s="144">
        <f>($D$38-$C$38)</f>
        <v>0.13200830729359581</v>
      </c>
    </row>
    <row r="39" spans="2:5">
      <c r="B39" s="50" t="s">
        <v>66</v>
      </c>
      <c r="C39" s="145"/>
      <c r="D39" s="145"/>
      <c r="E39" s="145"/>
    </row>
    <row r="40" spans="2:5">
      <c r="B40" s="72" t="s">
        <v>67</v>
      </c>
      <c r="C40" s="146">
        <v>8.1381946059056034</v>
      </c>
      <c r="D40" s="146">
        <v>8.2925693344276681</v>
      </c>
      <c r="E40" s="147">
        <f>($D$40-$C$40)</f>
        <v>0.15437472852206469</v>
      </c>
    </row>
    <row r="41" spans="2:5">
      <c r="B41" s="75" t="s">
        <v>68</v>
      </c>
      <c r="C41" s="148">
        <v>8.3970654237873301</v>
      </c>
      <c r="D41" s="148">
        <v>8.1175095231840277</v>
      </c>
      <c r="E41" s="149">
        <f>($D$41-$C$41)</f>
        <v>-0.27955590060330238</v>
      </c>
    </row>
    <row r="42" spans="2:5">
      <c r="B42" s="75" t="s">
        <v>69</v>
      </c>
      <c r="C42" s="148">
        <v>8.4318989791735266</v>
      </c>
      <c r="D42" s="148">
        <v>8.5901805778242757</v>
      </c>
      <c r="E42" s="149">
        <f>($D$42-$C$42)</f>
        <v>0.15828159865074909</v>
      </c>
    </row>
    <row r="43" spans="2:5">
      <c r="B43" s="75" t="s">
        <v>70</v>
      </c>
      <c r="C43" s="148">
        <v>8.2804772886794353</v>
      </c>
      <c r="D43" s="148">
        <v>8.5501379181616439</v>
      </c>
      <c r="E43" s="149">
        <f>($D$43-$C$43)</f>
        <v>0.26966062948220859</v>
      </c>
    </row>
    <row r="44" spans="2:5">
      <c r="B44" s="75" t="s">
        <v>78</v>
      </c>
      <c r="C44" s="148">
        <v>3.2329057670942327</v>
      </c>
      <c r="D44" s="148">
        <v>3.8543365455893253</v>
      </c>
      <c r="E44" s="149">
        <f>($D$44-$C$44)</f>
        <v>0.62143077849509254</v>
      </c>
    </row>
    <row r="45" spans="2:5">
      <c r="B45" s="75" t="s">
        <v>79</v>
      </c>
      <c r="C45" s="148">
        <v>5.2111913357400725</v>
      </c>
      <c r="D45" s="148">
        <v>6.518241626794258</v>
      </c>
      <c r="E45" s="149">
        <f>($D$45-$C$45)</f>
        <v>1.3070502910541855</v>
      </c>
    </row>
    <row r="46" spans="2:5">
      <c r="B46" s="50" t="s">
        <v>72</v>
      </c>
      <c r="C46" s="145"/>
      <c r="D46" s="145"/>
      <c r="E46" s="145"/>
    </row>
    <row r="47" spans="2:5">
      <c r="B47" s="72" t="s">
        <v>73</v>
      </c>
      <c r="C47" s="146">
        <v>10.060530462184873</v>
      </c>
      <c r="D47" s="146">
        <v>10.308137445187262</v>
      </c>
      <c r="E47" s="147">
        <f>($D$47-$C$47)</f>
        <v>0.24760698300238815</v>
      </c>
    </row>
    <row r="48" spans="2:5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/>
  <cols>
    <col min="1" max="1" width="15.7109375" style="151" customWidth="1"/>
    <col min="2" max="2" width="20.7109375" style="151" customWidth="1"/>
    <col min="3" max="3" width="10.7109375" style="151" customWidth="1"/>
    <col min="4" max="4" width="9.85546875" style="151" customWidth="1"/>
    <col min="5" max="7" width="10.7109375" style="151" customWidth="1"/>
    <col min="8" max="256" width="11.42578125" style="151"/>
    <col min="257" max="257" width="13.5703125" style="151" customWidth="1"/>
    <col min="258" max="258" width="23.7109375" style="151" customWidth="1"/>
    <col min="259" max="263" width="10.7109375" style="151" customWidth="1"/>
    <col min="264" max="512" width="11.42578125" style="151"/>
    <col min="513" max="513" width="13.5703125" style="151" customWidth="1"/>
    <col min="514" max="514" width="23.7109375" style="151" customWidth="1"/>
    <col min="515" max="519" width="10.7109375" style="151" customWidth="1"/>
    <col min="520" max="768" width="11.42578125" style="151"/>
    <col min="769" max="769" width="13.5703125" style="151" customWidth="1"/>
    <col min="770" max="770" width="23.7109375" style="151" customWidth="1"/>
    <col min="771" max="775" width="10.7109375" style="151" customWidth="1"/>
    <col min="776" max="1024" width="11.42578125" style="151"/>
    <col min="1025" max="1025" width="13.5703125" style="151" customWidth="1"/>
    <col min="1026" max="1026" width="23.7109375" style="151" customWidth="1"/>
    <col min="1027" max="1031" width="10.7109375" style="151" customWidth="1"/>
    <col min="1032" max="1280" width="11.42578125" style="151"/>
    <col min="1281" max="1281" width="13.5703125" style="151" customWidth="1"/>
    <col min="1282" max="1282" width="23.7109375" style="151" customWidth="1"/>
    <col min="1283" max="1287" width="10.7109375" style="151" customWidth="1"/>
    <col min="1288" max="1536" width="11.42578125" style="151"/>
    <col min="1537" max="1537" width="13.5703125" style="151" customWidth="1"/>
    <col min="1538" max="1538" width="23.7109375" style="151" customWidth="1"/>
    <col min="1539" max="1543" width="10.7109375" style="151" customWidth="1"/>
    <col min="1544" max="1792" width="11.42578125" style="151"/>
    <col min="1793" max="1793" width="13.5703125" style="151" customWidth="1"/>
    <col min="1794" max="1794" width="23.7109375" style="151" customWidth="1"/>
    <col min="1795" max="1799" width="10.7109375" style="151" customWidth="1"/>
    <col min="1800" max="2048" width="11.42578125" style="151"/>
    <col min="2049" max="2049" width="13.5703125" style="151" customWidth="1"/>
    <col min="2050" max="2050" width="23.7109375" style="151" customWidth="1"/>
    <col min="2051" max="2055" width="10.7109375" style="151" customWidth="1"/>
    <col min="2056" max="2304" width="11.42578125" style="151"/>
    <col min="2305" max="2305" width="13.5703125" style="151" customWidth="1"/>
    <col min="2306" max="2306" width="23.7109375" style="151" customWidth="1"/>
    <col min="2307" max="2311" width="10.7109375" style="151" customWidth="1"/>
    <col min="2312" max="2560" width="11.42578125" style="151"/>
    <col min="2561" max="2561" width="13.5703125" style="151" customWidth="1"/>
    <col min="2562" max="2562" width="23.7109375" style="151" customWidth="1"/>
    <col min="2563" max="2567" width="10.7109375" style="151" customWidth="1"/>
    <col min="2568" max="2816" width="11.42578125" style="151"/>
    <col min="2817" max="2817" width="13.5703125" style="151" customWidth="1"/>
    <col min="2818" max="2818" width="23.7109375" style="151" customWidth="1"/>
    <col min="2819" max="2823" width="10.7109375" style="151" customWidth="1"/>
    <col min="2824" max="3072" width="11.42578125" style="151"/>
    <col min="3073" max="3073" width="13.5703125" style="151" customWidth="1"/>
    <col min="3074" max="3074" width="23.7109375" style="151" customWidth="1"/>
    <col min="3075" max="3079" width="10.7109375" style="151" customWidth="1"/>
    <col min="3080" max="3328" width="11.42578125" style="151"/>
    <col min="3329" max="3329" width="13.5703125" style="151" customWidth="1"/>
    <col min="3330" max="3330" width="23.7109375" style="151" customWidth="1"/>
    <col min="3331" max="3335" width="10.7109375" style="151" customWidth="1"/>
    <col min="3336" max="3584" width="11.42578125" style="151"/>
    <col min="3585" max="3585" width="13.5703125" style="151" customWidth="1"/>
    <col min="3586" max="3586" width="23.7109375" style="151" customWidth="1"/>
    <col min="3587" max="3591" width="10.7109375" style="151" customWidth="1"/>
    <col min="3592" max="3840" width="11.42578125" style="151"/>
    <col min="3841" max="3841" width="13.5703125" style="151" customWidth="1"/>
    <col min="3842" max="3842" width="23.7109375" style="151" customWidth="1"/>
    <col min="3843" max="3847" width="10.7109375" style="151" customWidth="1"/>
    <col min="3848" max="4096" width="11.42578125" style="151"/>
    <col min="4097" max="4097" width="13.5703125" style="151" customWidth="1"/>
    <col min="4098" max="4098" width="23.7109375" style="151" customWidth="1"/>
    <col min="4099" max="4103" width="10.7109375" style="151" customWidth="1"/>
    <col min="4104" max="4352" width="11.42578125" style="151"/>
    <col min="4353" max="4353" width="13.5703125" style="151" customWidth="1"/>
    <col min="4354" max="4354" width="23.7109375" style="151" customWidth="1"/>
    <col min="4355" max="4359" width="10.7109375" style="151" customWidth="1"/>
    <col min="4360" max="4608" width="11.42578125" style="151"/>
    <col min="4609" max="4609" width="13.5703125" style="151" customWidth="1"/>
    <col min="4610" max="4610" width="23.7109375" style="151" customWidth="1"/>
    <col min="4611" max="4615" width="10.7109375" style="151" customWidth="1"/>
    <col min="4616" max="4864" width="11.42578125" style="151"/>
    <col min="4865" max="4865" width="13.5703125" style="151" customWidth="1"/>
    <col min="4866" max="4866" width="23.7109375" style="151" customWidth="1"/>
    <col min="4867" max="4871" width="10.7109375" style="151" customWidth="1"/>
    <col min="4872" max="5120" width="11.42578125" style="151"/>
    <col min="5121" max="5121" width="13.5703125" style="151" customWidth="1"/>
    <col min="5122" max="5122" width="23.7109375" style="151" customWidth="1"/>
    <col min="5123" max="5127" width="10.7109375" style="151" customWidth="1"/>
    <col min="5128" max="5376" width="11.42578125" style="151"/>
    <col min="5377" max="5377" width="13.5703125" style="151" customWidth="1"/>
    <col min="5378" max="5378" width="23.7109375" style="151" customWidth="1"/>
    <col min="5379" max="5383" width="10.7109375" style="151" customWidth="1"/>
    <col min="5384" max="5632" width="11.42578125" style="151"/>
    <col min="5633" max="5633" width="13.5703125" style="151" customWidth="1"/>
    <col min="5634" max="5634" width="23.7109375" style="151" customWidth="1"/>
    <col min="5635" max="5639" width="10.7109375" style="151" customWidth="1"/>
    <col min="5640" max="5888" width="11.42578125" style="151"/>
    <col min="5889" max="5889" width="13.5703125" style="151" customWidth="1"/>
    <col min="5890" max="5890" width="23.7109375" style="151" customWidth="1"/>
    <col min="5891" max="5895" width="10.7109375" style="151" customWidth="1"/>
    <col min="5896" max="6144" width="11.42578125" style="151"/>
    <col min="6145" max="6145" width="13.5703125" style="151" customWidth="1"/>
    <col min="6146" max="6146" width="23.7109375" style="151" customWidth="1"/>
    <col min="6147" max="6151" width="10.7109375" style="151" customWidth="1"/>
    <col min="6152" max="6400" width="11.42578125" style="151"/>
    <col min="6401" max="6401" width="13.5703125" style="151" customWidth="1"/>
    <col min="6402" max="6402" width="23.7109375" style="151" customWidth="1"/>
    <col min="6403" max="6407" width="10.7109375" style="151" customWidth="1"/>
    <col min="6408" max="6656" width="11.42578125" style="151"/>
    <col min="6657" max="6657" width="13.5703125" style="151" customWidth="1"/>
    <col min="6658" max="6658" width="23.7109375" style="151" customWidth="1"/>
    <col min="6659" max="6663" width="10.7109375" style="151" customWidth="1"/>
    <col min="6664" max="6912" width="11.42578125" style="151"/>
    <col min="6913" max="6913" width="13.5703125" style="151" customWidth="1"/>
    <col min="6914" max="6914" width="23.7109375" style="151" customWidth="1"/>
    <col min="6915" max="6919" width="10.7109375" style="151" customWidth="1"/>
    <col min="6920" max="7168" width="11.42578125" style="151"/>
    <col min="7169" max="7169" width="13.5703125" style="151" customWidth="1"/>
    <col min="7170" max="7170" width="23.7109375" style="151" customWidth="1"/>
    <col min="7171" max="7175" width="10.7109375" style="151" customWidth="1"/>
    <col min="7176" max="7424" width="11.42578125" style="151"/>
    <col min="7425" max="7425" width="13.5703125" style="151" customWidth="1"/>
    <col min="7426" max="7426" width="23.7109375" style="151" customWidth="1"/>
    <col min="7427" max="7431" width="10.7109375" style="151" customWidth="1"/>
    <col min="7432" max="7680" width="11.42578125" style="151"/>
    <col min="7681" max="7681" width="13.5703125" style="151" customWidth="1"/>
    <col min="7682" max="7682" width="23.7109375" style="151" customWidth="1"/>
    <col min="7683" max="7687" width="10.7109375" style="151" customWidth="1"/>
    <col min="7688" max="7936" width="11.42578125" style="151"/>
    <col min="7937" max="7937" width="13.5703125" style="151" customWidth="1"/>
    <col min="7938" max="7938" width="23.7109375" style="151" customWidth="1"/>
    <col min="7939" max="7943" width="10.7109375" style="151" customWidth="1"/>
    <col min="7944" max="8192" width="11.42578125" style="151"/>
    <col min="8193" max="8193" width="13.5703125" style="151" customWidth="1"/>
    <col min="8194" max="8194" width="23.7109375" style="151" customWidth="1"/>
    <col min="8195" max="8199" width="10.7109375" style="151" customWidth="1"/>
    <col min="8200" max="8448" width="11.42578125" style="151"/>
    <col min="8449" max="8449" width="13.5703125" style="151" customWidth="1"/>
    <col min="8450" max="8450" width="23.7109375" style="151" customWidth="1"/>
    <col min="8451" max="8455" width="10.7109375" style="151" customWidth="1"/>
    <col min="8456" max="8704" width="11.42578125" style="151"/>
    <col min="8705" max="8705" width="13.5703125" style="151" customWidth="1"/>
    <col min="8706" max="8706" width="23.7109375" style="151" customWidth="1"/>
    <col min="8707" max="8711" width="10.7109375" style="151" customWidth="1"/>
    <col min="8712" max="8960" width="11.42578125" style="151"/>
    <col min="8961" max="8961" width="13.5703125" style="151" customWidth="1"/>
    <col min="8962" max="8962" width="23.7109375" style="151" customWidth="1"/>
    <col min="8963" max="8967" width="10.7109375" style="151" customWidth="1"/>
    <col min="8968" max="9216" width="11.42578125" style="151"/>
    <col min="9217" max="9217" width="13.5703125" style="151" customWidth="1"/>
    <col min="9218" max="9218" width="23.7109375" style="151" customWidth="1"/>
    <col min="9219" max="9223" width="10.7109375" style="151" customWidth="1"/>
    <col min="9224" max="9472" width="11.42578125" style="151"/>
    <col min="9473" max="9473" width="13.5703125" style="151" customWidth="1"/>
    <col min="9474" max="9474" width="23.7109375" style="151" customWidth="1"/>
    <col min="9475" max="9479" width="10.7109375" style="151" customWidth="1"/>
    <col min="9480" max="9728" width="11.42578125" style="151"/>
    <col min="9729" max="9729" width="13.5703125" style="151" customWidth="1"/>
    <col min="9730" max="9730" width="23.7109375" style="151" customWidth="1"/>
    <col min="9731" max="9735" width="10.7109375" style="151" customWidth="1"/>
    <col min="9736" max="9984" width="11.42578125" style="151"/>
    <col min="9985" max="9985" width="13.5703125" style="151" customWidth="1"/>
    <col min="9986" max="9986" width="23.7109375" style="151" customWidth="1"/>
    <col min="9987" max="9991" width="10.7109375" style="151" customWidth="1"/>
    <col min="9992" max="10240" width="11.42578125" style="151"/>
    <col min="10241" max="10241" width="13.5703125" style="151" customWidth="1"/>
    <col min="10242" max="10242" width="23.7109375" style="151" customWidth="1"/>
    <col min="10243" max="10247" width="10.7109375" style="151" customWidth="1"/>
    <col min="10248" max="10496" width="11.42578125" style="151"/>
    <col min="10497" max="10497" width="13.5703125" style="151" customWidth="1"/>
    <col min="10498" max="10498" width="23.7109375" style="151" customWidth="1"/>
    <col min="10499" max="10503" width="10.7109375" style="151" customWidth="1"/>
    <col min="10504" max="10752" width="11.42578125" style="151"/>
    <col min="10753" max="10753" width="13.5703125" style="151" customWidth="1"/>
    <col min="10754" max="10754" width="23.7109375" style="151" customWidth="1"/>
    <col min="10755" max="10759" width="10.7109375" style="151" customWidth="1"/>
    <col min="10760" max="11008" width="11.42578125" style="151"/>
    <col min="11009" max="11009" width="13.5703125" style="151" customWidth="1"/>
    <col min="11010" max="11010" width="23.7109375" style="151" customWidth="1"/>
    <col min="11011" max="11015" width="10.7109375" style="151" customWidth="1"/>
    <col min="11016" max="11264" width="11.42578125" style="151"/>
    <col min="11265" max="11265" width="13.5703125" style="151" customWidth="1"/>
    <col min="11266" max="11266" width="23.7109375" style="151" customWidth="1"/>
    <col min="11267" max="11271" width="10.7109375" style="151" customWidth="1"/>
    <col min="11272" max="11520" width="11.42578125" style="151"/>
    <col min="11521" max="11521" width="13.5703125" style="151" customWidth="1"/>
    <col min="11522" max="11522" width="23.7109375" style="151" customWidth="1"/>
    <col min="11523" max="11527" width="10.7109375" style="151" customWidth="1"/>
    <col min="11528" max="11776" width="11.42578125" style="151"/>
    <col min="11777" max="11777" width="13.5703125" style="151" customWidth="1"/>
    <col min="11778" max="11778" width="23.7109375" style="151" customWidth="1"/>
    <col min="11779" max="11783" width="10.7109375" style="151" customWidth="1"/>
    <col min="11784" max="12032" width="11.42578125" style="151"/>
    <col min="12033" max="12033" width="13.5703125" style="151" customWidth="1"/>
    <col min="12034" max="12034" width="23.7109375" style="151" customWidth="1"/>
    <col min="12035" max="12039" width="10.7109375" style="151" customWidth="1"/>
    <col min="12040" max="12288" width="11.42578125" style="151"/>
    <col min="12289" max="12289" width="13.5703125" style="151" customWidth="1"/>
    <col min="12290" max="12290" width="23.7109375" style="151" customWidth="1"/>
    <col min="12291" max="12295" width="10.7109375" style="151" customWidth="1"/>
    <col min="12296" max="12544" width="11.42578125" style="151"/>
    <col min="12545" max="12545" width="13.5703125" style="151" customWidth="1"/>
    <col min="12546" max="12546" width="23.7109375" style="151" customWidth="1"/>
    <col min="12547" max="12551" width="10.7109375" style="151" customWidth="1"/>
    <col min="12552" max="12800" width="11.42578125" style="151"/>
    <col min="12801" max="12801" width="13.5703125" style="151" customWidth="1"/>
    <col min="12802" max="12802" width="23.7109375" style="151" customWidth="1"/>
    <col min="12803" max="12807" width="10.7109375" style="151" customWidth="1"/>
    <col min="12808" max="13056" width="11.42578125" style="151"/>
    <col min="13057" max="13057" width="13.5703125" style="151" customWidth="1"/>
    <col min="13058" max="13058" width="23.7109375" style="151" customWidth="1"/>
    <col min="13059" max="13063" width="10.7109375" style="151" customWidth="1"/>
    <col min="13064" max="13312" width="11.42578125" style="151"/>
    <col min="13313" max="13313" width="13.5703125" style="151" customWidth="1"/>
    <col min="13314" max="13314" width="23.7109375" style="151" customWidth="1"/>
    <col min="13315" max="13319" width="10.7109375" style="151" customWidth="1"/>
    <col min="13320" max="13568" width="11.42578125" style="151"/>
    <col min="13569" max="13569" width="13.5703125" style="151" customWidth="1"/>
    <col min="13570" max="13570" width="23.7109375" style="151" customWidth="1"/>
    <col min="13571" max="13575" width="10.7109375" style="151" customWidth="1"/>
    <col min="13576" max="13824" width="11.42578125" style="151"/>
    <col min="13825" max="13825" width="13.5703125" style="151" customWidth="1"/>
    <col min="13826" max="13826" width="23.7109375" style="151" customWidth="1"/>
    <col min="13827" max="13831" width="10.7109375" style="151" customWidth="1"/>
    <col min="13832" max="14080" width="11.42578125" style="151"/>
    <col min="14081" max="14081" width="13.5703125" style="151" customWidth="1"/>
    <col min="14082" max="14082" width="23.7109375" style="151" customWidth="1"/>
    <col min="14083" max="14087" width="10.7109375" style="151" customWidth="1"/>
    <col min="14088" max="14336" width="11.42578125" style="151"/>
    <col min="14337" max="14337" width="13.5703125" style="151" customWidth="1"/>
    <col min="14338" max="14338" width="23.7109375" style="151" customWidth="1"/>
    <col min="14339" max="14343" width="10.7109375" style="151" customWidth="1"/>
    <col min="14344" max="14592" width="11.42578125" style="151"/>
    <col min="14593" max="14593" width="13.5703125" style="151" customWidth="1"/>
    <col min="14594" max="14594" width="23.7109375" style="151" customWidth="1"/>
    <col min="14595" max="14599" width="10.7109375" style="151" customWidth="1"/>
    <col min="14600" max="14848" width="11.42578125" style="151"/>
    <col min="14849" max="14849" width="13.5703125" style="151" customWidth="1"/>
    <col min="14850" max="14850" width="23.7109375" style="151" customWidth="1"/>
    <col min="14851" max="14855" width="10.7109375" style="151" customWidth="1"/>
    <col min="14856" max="15104" width="11.42578125" style="151"/>
    <col min="15105" max="15105" width="13.5703125" style="151" customWidth="1"/>
    <col min="15106" max="15106" width="23.7109375" style="151" customWidth="1"/>
    <col min="15107" max="15111" width="10.7109375" style="151" customWidth="1"/>
    <col min="15112" max="15360" width="11.42578125" style="151"/>
    <col min="15361" max="15361" width="13.5703125" style="151" customWidth="1"/>
    <col min="15362" max="15362" width="23.7109375" style="151" customWidth="1"/>
    <col min="15363" max="15367" width="10.7109375" style="151" customWidth="1"/>
    <col min="15368" max="15616" width="11.42578125" style="151"/>
    <col min="15617" max="15617" width="13.5703125" style="151" customWidth="1"/>
    <col min="15618" max="15618" width="23.7109375" style="151" customWidth="1"/>
    <col min="15619" max="15623" width="10.7109375" style="151" customWidth="1"/>
    <col min="15624" max="15872" width="11.42578125" style="151"/>
    <col min="15873" max="15873" width="13.5703125" style="151" customWidth="1"/>
    <col min="15874" max="15874" width="23.7109375" style="151" customWidth="1"/>
    <col min="15875" max="15879" width="10.7109375" style="151" customWidth="1"/>
    <col min="15880" max="16128" width="11.42578125" style="151"/>
    <col min="16129" max="16129" width="13.5703125" style="151" customWidth="1"/>
    <col min="16130" max="16130" width="23.7109375" style="151" customWidth="1"/>
    <col min="16131" max="16135" width="10.7109375" style="151" customWidth="1"/>
    <col min="16136" max="16384" width="11.42578125" style="151"/>
  </cols>
  <sheetData>
    <row r="1" spans="2:8" ht="15" customHeight="1">
      <c r="B1" s="150"/>
    </row>
    <row r="2" spans="2:8" ht="15" customHeight="1">
      <c r="B2" s="150"/>
    </row>
    <row r="3" spans="2:8" ht="15" customHeight="1">
      <c r="B3" s="150"/>
    </row>
    <row r="4" spans="2:8" ht="15" customHeight="1">
      <c r="B4" s="150"/>
    </row>
    <row r="5" spans="2:8" ht="18" customHeight="1">
      <c r="B5" s="102" t="s">
        <v>117</v>
      </c>
      <c r="C5" s="102"/>
      <c r="D5" s="102"/>
      <c r="E5" s="102"/>
      <c r="F5" s="102"/>
      <c r="G5" s="102"/>
    </row>
    <row r="6" spans="2:8" ht="18" customHeight="1">
      <c r="B6" s="102" t="str">
        <f>actualizaciones!$A$2</f>
        <v>enero 2012</v>
      </c>
      <c r="C6" s="102"/>
      <c r="D6" s="102"/>
      <c r="E6" s="102"/>
      <c r="F6" s="102"/>
      <c r="G6" s="102"/>
    </row>
    <row r="7" spans="2:8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8" ht="15" customHeight="1">
      <c r="B8" s="75" t="s">
        <v>119</v>
      </c>
      <c r="C8" s="152">
        <v>111415</v>
      </c>
      <c r="D8" s="153">
        <v>543</v>
      </c>
      <c r="E8" s="153">
        <v>5189</v>
      </c>
      <c r="F8" s="153">
        <v>44313</v>
      </c>
      <c r="G8" s="153">
        <v>37604</v>
      </c>
    </row>
    <row r="9" spans="2:8" ht="15" customHeight="1">
      <c r="B9" s="75" t="s">
        <v>120</v>
      </c>
      <c r="C9" s="152">
        <v>74231</v>
      </c>
      <c r="D9" s="153">
        <v>344</v>
      </c>
      <c r="E9" s="153">
        <v>8618</v>
      </c>
      <c r="F9" s="153">
        <v>22947</v>
      </c>
      <c r="G9" s="153">
        <v>32777</v>
      </c>
    </row>
    <row r="10" spans="2:8" ht="15" customHeight="1">
      <c r="B10" s="75" t="s">
        <v>121</v>
      </c>
      <c r="C10" s="152">
        <v>28771</v>
      </c>
      <c r="D10" s="153">
        <v>97</v>
      </c>
      <c r="E10" s="153">
        <v>2765</v>
      </c>
      <c r="F10" s="153">
        <v>9055</v>
      </c>
      <c r="G10" s="153">
        <v>12932</v>
      </c>
    </row>
    <row r="11" spans="2:8" ht="15" customHeight="1">
      <c r="B11" s="75" t="s">
        <v>122</v>
      </c>
      <c r="C11" s="152">
        <v>17371</v>
      </c>
      <c r="D11" s="153">
        <v>93</v>
      </c>
      <c r="E11" s="153">
        <v>3684</v>
      </c>
      <c r="F11" s="153">
        <v>4318</v>
      </c>
      <c r="G11" s="153">
        <v>7641</v>
      </c>
    </row>
    <row r="12" spans="2:8" ht="15" customHeight="1">
      <c r="B12" s="75" t="s">
        <v>123</v>
      </c>
      <c r="C12" s="152">
        <v>14076</v>
      </c>
      <c r="D12" s="153">
        <v>77</v>
      </c>
      <c r="E12" s="153">
        <v>1029</v>
      </c>
      <c r="F12" s="153">
        <v>4268</v>
      </c>
      <c r="G12" s="153">
        <v>7180</v>
      </c>
    </row>
    <row r="13" spans="2:8" ht="15" customHeight="1">
      <c r="B13" s="75" t="s">
        <v>124</v>
      </c>
      <c r="C13" s="152">
        <v>14013</v>
      </c>
      <c r="D13" s="153">
        <v>77</v>
      </c>
      <c r="E13" s="153">
        <v>1140</v>
      </c>
      <c r="F13" s="153">
        <v>5306</v>
      </c>
      <c r="G13" s="153">
        <v>5024</v>
      </c>
      <c r="H13" s="154"/>
    </row>
    <row r="14" spans="2:8" ht="15" customHeight="1">
      <c r="B14" s="75" t="s">
        <v>125</v>
      </c>
      <c r="C14" s="152">
        <v>68361</v>
      </c>
      <c r="D14" s="153">
        <v>10759</v>
      </c>
      <c r="E14" s="153">
        <v>19184</v>
      </c>
      <c r="F14" s="153">
        <v>17048</v>
      </c>
      <c r="G14" s="153">
        <v>6723</v>
      </c>
      <c r="H14" s="154"/>
    </row>
    <row r="15" spans="2:8" ht="15" customHeight="1">
      <c r="B15" s="75" t="s">
        <v>126</v>
      </c>
      <c r="C15" s="152">
        <v>56429</v>
      </c>
      <c r="D15" s="153">
        <v>648</v>
      </c>
      <c r="E15" s="153">
        <v>19243</v>
      </c>
      <c r="F15" s="153">
        <v>21016</v>
      </c>
      <c r="G15" s="153">
        <v>7026</v>
      </c>
      <c r="H15" s="154"/>
    </row>
    <row r="16" spans="2:8" ht="15" customHeight="1">
      <c r="B16" s="75" t="s">
        <v>127</v>
      </c>
      <c r="C16" s="152">
        <v>12961</v>
      </c>
      <c r="D16" s="153">
        <v>117</v>
      </c>
      <c r="E16" s="153">
        <v>158</v>
      </c>
      <c r="F16" s="153">
        <v>6572</v>
      </c>
      <c r="G16" s="153">
        <v>5047</v>
      </c>
      <c r="H16" s="75"/>
    </row>
    <row r="17" spans="2:11" ht="15" customHeight="1">
      <c r="B17" s="75" t="s">
        <v>128</v>
      </c>
      <c r="C17" s="152">
        <v>12250</v>
      </c>
      <c r="D17" s="153">
        <v>404</v>
      </c>
      <c r="E17" s="153">
        <v>433</v>
      </c>
      <c r="F17" s="153">
        <v>4805</v>
      </c>
      <c r="G17" s="153">
        <v>5413</v>
      </c>
      <c r="H17" s="75"/>
    </row>
    <row r="18" spans="2:11" ht="15" customHeight="1">
      <c r="B18" s="75" t="s">
        <v>129</v>
      </c>
      <c r="C18" s="152">
        <v>11883</v>
      </c>
      <c r="D18" s="153">
        <v>107</v>
      </c>
      <c r="E18" s="153">
        <v>213</v>
      </c>
      <c r="F18" s="153">
        <v>4966</v>
      </c>
      <c r="G18" s="153">
        <v>5357</v>
      </c>
      <c r="H18" s="75"/>
    </row>
    <row r="19" spans="2:11" ht="15" customHeight="1">
      <c r="B19" s="75" t="s">
        <v>130</v>
      </c>
      <c r="C19" s="152">
        <v>10516</v>
      </c>
      <c r="D19" s="153">
        <v>173</v>
      </c>
      <c r="E19" s="153">
        <v>433</v>
      </c>
      <c r="F19" s="153">
        <v>5883</v>
      </c>
      <c r="G19" s="153">
        <v>2110</v>
      </c>
      <c r="H19" s="75"/>
    </row>
    <row r="20" spans="2:11" ht="15" customHeight="1">
      <c r="B20" s="75" t="s">
        <v>131</v>
      </c>
      <c r="C20" s="152">
        <v>10101</v>
      </c>
      <c r="D20" s="153">
        <v>287</v>
      </c>
      <c r="E20" s="153">
        <v>1150</v>
      </c>
      <c r="F20" s="153">
        <v>4176</v>
      </c>
      <c r="G20" s="153">
        <v>2189</v>
      </c>
    </row>
    <row r="21" spans="2:11" ht="15" customHeight="1">
      <c r="B21" s="75" t="s">
        <v>132</v>
      </c>
      <c r="C21" s="152">
        <v>7908</v>
      </c>
      <c r="D21" s="153">
        <v>172</v>
      </c>
      <c r="E21" s="153">
        <v>153</v>
      </c>
      <c r="F21" s="153">
        <v>5176</v>
      </c>
      <c r="G21" s="153">
        <v>1439</v>
      </c>
    </row>
    <row r="22" spans="2:11" ht="15" customHeight="1">
      <c r="B22" s="75" t="s">
        <v>133</v>
      </c>
      <c r="C22" s="152">
        <v>5764</v>
      </c>
      <c r="D22" s="153">
        <v>101</v>
      </c>
      <c r="E22" s="153">
        <v>179</v>
      </c>
      <c r="F22" s="153">
        <v>2158</v>
      </c>
      <c r="G22" s="153">
        <v>2467</v>
      </c>
    </row>
    <row r="23" spans="2:11" ht="15" customHeight="1">
      <c r="B23" s="75" t="s">
        <v>134</v>
      </c>
      <c r="C23" s="152">
        <v>3131</v>
      </c>
      <c r="D23" s="153">
        <v>82</v>
      </c>
      <c r="E23" s="153">
        <v>577</v>
      </c>
      <c r="F23" s="153">
        <v>1343</v>
      </c>
      <c r="G23" s="153">
        <v>792</v>
      </c>
    </row>
    <row r="24" spans="2:11" ht="15" customHeight="1">
      <c r="B24" s="75" t="s">
        <v>135</v>
      </c>
      <c r="C24" s="152">
        <v>2745</v>
      </c>
      <c r="D24" s="153">
        <v>145</v>
      </c>
      <c r="E24" s="153">
        <v>248</v>
      </c>
      <c r="F24" s="153">
        <v>1174</v>
      </c>
      <c r="G24" s="153">
        <v>657</v>
      </c>
    </row>
    <row r="25" spans="2:11" ht="15" customHeight="1">
      <c r="B25" s="75" t="s">
        <v>136</v>
      </c>
      <c r="C25" s="152">
        <v>6680</v>
      </c>
      <c r="D25" s="153">
        <v>169</v>
      </c>
      <c r="E25" s="153">
        <v>557</v>
      </c>
      <c r="F25" s="153">
        <v>2717</v>
      </c>
      <c r="G25" s="153">
        <v>1352</v>
      </c>
    </row>
    <row r="26" spans="2:11" ht="15" customHeight="1">
      <c r="B26" s="75" t="s">
        <v>137</v>
      </c>
      <c r="C26" s="152">
        <v>898</v>
      </c>
      <c r="D26" s="153">
        <v>77</v>
      </c>
      <c r="E26" s="153">
        <v>113</v>
      </c>
      <c r="F26" s="153">
        <v>250</v>
      </c>
      <c r="G26" s="153">
        <v>118</v>
      </c>
    </row>
    <row r="27" spans="2:11" ht="15" customHeight="1">
      <c r="B27" s="75" t="s">
        <v>138</v>
      </c>
      <c r="C27" s="152">
        <v>1066</v>
      </c>
      <c r="D27" s="153">
        <v>294</v>
      </c>
      <c r="E27" s="153">
        <v>162</v>
      </c>
      <c r="F27" s="153">
        <v>294</v>
      </c>
      <c r="G27" s="153">
        <v>149</v>
      </c>
    </row>
    <row r="28" spans="2:11" ht="15" customHeight="1">
      <c r="B28" s="75" t="s">
        <v>139</v>
      </c>
      <c r="C28" s="152">
        <v>4726</v>
      </c>
      <c r="D28" s="153">
        <v>528</v>
      </c>
      <c r="E28" s="153">
        <v>307</v>
      </c>
      <c r="F28" s="153">
        <v>802</v>
      </c>
      <c r="G28" s="153">
        <v>1261</v>
      </c>
    </row>
    <row r="29" spans="2:11" ht="15" customHeight="1">
      <c r="B29" s="105" t="s">
        <v>140</v>
      </c>
      <c r="C29" s="155">
        <v>332704</v>
      </c>
      <c r="D29" s="155">
        <v>4191</v>
      </c>
      <c r="E29" s="155">
        <v>37733</v>
      </c>
      <c r="F29" s="155">
        <v>128592</v>
      </c>
      <c r="G29" s="155">
        <v>105758</v>
      </c>
    </row>
    <row r="30" spans="2:11" ht="15" customHeight="1">
      <c r="B30" s="156" t="s">
        <v>96</v>
      </c>
      <c r="C30" s="157">
        <v>401065</v>
      </c>
      <c r="D30" s="157">
        <v>14950</v>
      </c>
      <c r="E30" s="157">
        <v>56917</v>
      </c>
      <c r="F30" s="157">
        <v>145640</v>
      </c>
      <c r="G30" s="157">
        <v>112481</v>
      </c>
      <c r="H30" s="158"/>
      <c r="I30" s="158"/>
      <c r="J30" s="158"/>
      <c r="K30" s="158"/>
    </row>
    <row r="31" spans="2:11" ht="15" customHeight="1">
      <c r="B31" s="63" t="s">
        <v>109</v>
      </c>
      <c r="C31" s="116"/>
      <c r="D31" s="116"/>
      <c r="E31" s="116"/>
      <c r="F31" s="116"/>
      <c r="G31" s="116"/>
    </row>
    <row r="32" spans="2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152" priority="103" operator="containsText" text="SUIZA">
      <formula>NOT(ISERROR(SEARCH("SUIZA",B8)))</formula>
    </cfRule>
    <cfRule type="containsText" dxfId="151" priority="104" operator="containsText" text="AUSTRIA">
      <formula>NOT(ISERROR(SEARCH("AUSTRIA",B8)))</formula>
    </cfRule>
    <cfRule type="containsText" dxfId="150" priority="105" operator="containsText" text="IRLANDA">
      <formula>NOT(ISERROR(SEARCH("IRLANDA",B8)))</formula>
    </cfRule>
    <cfRule type="containsText" dxfId="149" priority="106" operator="containsText" text="PAÍSES DEL ESTE">
      <formula>NOT(ISERROR(SEARCH("PAÍSES DEL ESTE",B8)))</formula>
    </cfRule>
    <cfRule type="containsText" dxfId="148" priority="107" operator="containsText" text="RUSIA">
      <formula>NOT(ISERROR(SEARCH("RUSIA",B8)))</formula>
    </cfRule>
    <cfRule type="containsText" dxfId="147" priority="108" operator="containsText" text="HOLANDA">
      <formula>NOT(ISERROR(SEARCH("HOLANDA",B8)))</formula>
    </cfRule>
    <cfRule type="containsText" dxfId="146" priority="109" operator="containsText" text="FRANCIA">
      <formula>NOT(ISERROR(SEARCH("FRANCIA",B8)))</formula>
    </cfRule>
    <cfRule type="containsText" dxfId="145" priority="110" operator="containsText" text="ITALIA">
      <formula>NOT(ISERROR(SEARCH("ITALIA",B8)))</formula>
    </cfRule>
    <cfRule type="containsText" dxfId="144" priority="111" operator="containsText" text="BÉLGICA">
      <formula>NOT(ISERROR(SEARCH("BÉLGICA",B8)))</formula>
    </cfRule>
    <cfRule type="containsText" dxfId="143" priority="112" operator="containsText" text="ESPAÑA">
      <formula>NOT(ISERROR(SEARCH("ESPAÑA",B8)))</formula>
    </cfRule>
    <cfRule type="containsText" dxfId="142" priority="113" operator="containsText" text="ALEMANIA">
      <formula>NOT(ISERROR(SEARCH("ALEMANIA",B8)))</formula>
    </cfRule>
    <cfRule type="containsText" dxfId="141" priority="114" operator="containsText" text="PAÍSES NÓRDICOS">
      <formula>NOT(ISERROR(SEARCH("PAÍSES NÓRDICOS",B8)))</formula>
    </cfRule>
    <cfRule type="containsText" dxfId="140" priority="115" operator="containsText" text="REINO UNIDO">
      <formula>NOT(ISERROR(SEARCH("REINO UNIDO",B8)))</formula>
    </cfRule>
    <cfRule type="containsText" dxfId="139" priority="116" operator="containsText" text="DINAMARCA">
      <formula>NOT(ISERROR(SEARCH("DINAMARCA",B8)))</formula>
    </cfRule>
    <cfRule type="containsText" dxfId="138" priority="117" operator="containsText" text="NORUEGA">
      <formula>NOT(ISERROR(SEARCH("NORUEGA",B8)))</formula>
    </cfRule>
    <cfRule type="containsText" dxfId="137" priority="118" operator="containsText" text="FINLANDIA">
      <formula>NOT(ISERROR(SEARCH("FINLANDIA",B8)))</formula>
    </cfRule>
    <cfRule type="containsText" dxfId="136" priority="119" operator="containsText" text="SUECIA">
      <formula>NOT(ISERROR(SEARCH("SUECIA",B8)))</formula>
    </cfRule>
  </conditionalFormatting>
  <conditionalFormatting sqref="H16:H19">
    <cfRule type="containsText" dxfId="135" priority="86" operator="containsText" text="SUIZA">
      <formula>NOT(ISERROR(SEARCH("SUIZA",H16)))</formula>
    </cfRule>
    <cfRule type="containsText" dxfId="134" priority="87" operator="containsText" text="AUSTRIA">
      <formula>NOT(ISERROR(SEARCH("AUSTRIA",H16)))</formula>
    </cfRule>
    <cfRule type="containsText" dxfId="133" priority="88" operator="containsText" text="IRLANDA">
      <formula>NOT(ISERROR(SEARCH("IRLANDA",H16)))</formula>
    </cfRule>
    <cfRule type="containsText" dxfId="132" priority="89" operator="containsText" text="PAÍSES DEL ESTE">
      <formula>NOT(ISERROR(SEARCH("PAÍSES DEL ESTE",H16)))</formula>
    </cfRule>
    <cfRule type="containsText" dxfId="131" priority="90" operator="containsText" text="RUSIA">
      <formula>NOT(ISERROR(SEARCH("RUSIA",H16)))</formula>
    </cfRule>
    <cfRule type="containsText" dxfId="130" priority="91" operator="containsText" text="HOLANDA">
      <formula>NOT(ISERROR(SEARCH("HOLANDA",H16)))</formula>
    </cfRule>
    <cfRule type="containsText" dxfId="129" priority="92" operator="containsText" text="FRANCIA">
      <formula>NOT(ISERROR(SEARCH("FRANCIA",H16)))</formula>
    </cfRule>
    <cfRule type="containsText" dxfId="128" priority="93" operator="containsText" text="ITALIA">
      <formula>NOT(ISERROR(SEARCH("ITALIA",H16)))</formula>
    </cfRule>
    <cfRule type="containsText" dxfId="127" priority="94" operator="containsText" text="BÉLGICA">
      <formula>NOT(ISERROR(SEARCH("BÉLGICA",H16)))</formula>
    </cfRule>
    <cfRule type="containsText" dxfId="126" priority="95" operator="containsText" text="ESPAÑA">
      <formula>NOT(ISERROR(SEARCH("ESPAÑA",H16)))</formula>
    </cfRule>
    <cfRule type="containsText" dxfId="125" priority="96" operator="containsText" text="ALEMANIA">
      <formula>NOT(ISERROR(SEARCH("ALEMANIA",H16)))</formula>
    </cfRule>
    <cfRule type="containsText" dxfId="124" priority="97" operator="containsText" text="PAÍSES NÓRDICOS">
      <formula>NOT(ISERROR(SEARCH("PAÍSES NÓRDICOS",H16)))</formula>
    </cfRule>
    <cfRule type="containsText" dxfId="123" priority="98" operator="containsText" text="REINO UNIDO">
      <formula>NOT(ISERROR(SEARCH("REINO UNIDO",H16)))</formula>
    </cfRule>
    <cfRule type="containsText" dxfId="122" priority="99" operator="containsText" text="DINAMARCA">
      <formula>NOT(ISERROR(SEARCH("DINAMARCA",H16)))</formula>
    </cfRule>
    <cfRule type="containsText" dxfId="121" priority="100" operator="containsText" text="NORUEGA">
      <formula>NOT(ISERROR(SEARCH("NORUEGA",H16)))</formula>
    </cfRule>
    <cfRule type="containsText" dxfId="120" priority="101" operator="containsText" text="FINLANDIA">
      <formula>NOT(ISERROR(SEARCH("FINLANDIA",H16)))</formula>
    </cfRule>
    <cfRule type="containsText" dxfId="119" priority="102" operator="containsText" text="SUECIA">
      <formula>NOT(ISERROR(SEARCH("SUECIA",H16)))</formula>
    </cfRule>
  </conditionalFormatting>
  <conditionalFormatting sqref="B12:B15">
    <cfRule type="containsText" dxfId="118" priority="69" operator="containsText" text="SUIZA">
      <formula>NOT(ISERROR(SEARCH("SUIZA",B12)))</formula>
    </cfRule>
    <cfRule type="containsText" dxfId="117" priority="70" operator="containsText" text="AUSTRIA">
      <formula>NOT(ISERROR(SEARCH("AUSTRIA",B12)))</formula>
    </cfRule>
    <cfRule type="containsText" dxfId="116" priority="71" operator="containsText" text="IRLANDA">
      <formula>NOT(ISERROR(SEARCH("IRLANDA",B12)))</formula>
    </cfRule>
    <cfRule type="containsText" dxfId="115" priority="72" operator="containsText" text="PAÍSES DEL ESTE">
      <formula>NOT(ISERROR(SEARCH("PAÍSES DEL ESTE",B12)))</formula>
    </cfRule>
    <cfRule type="containsText" dxfId="114" priority="73" operator="containsText" text="RUSIA">
      <formula>NOT(ISERROR(SEARCH("RUSIA",B12)))</formula>
    </cfRule>
    <cfRule type="containsText" dxfId="113" priority="74" operator="containsText" text="HOLANDA">
      <formula>NOT(ISERROR(SEARCH("HOLANDA",B12)))</formula>
    </cfRule>
    <cfRule type="containsText" dxfId="112" priority="75" operator="containsText" text="FRANCIA">
      <formula>NOT(ISERROR(SEARCH("FRANCIA",B12)))</formula>
    </cfRule>
    <cfRule type="containsText" dxfId="111" priority="76" operator="containsText" text="ITALIA">
      <formula>NOT(ISERROR(SEARCH("ITALIA",B12)))</formula>
    </cfRule>
    <cfRule type="containsText" dxfId="110" priority="77" operator="containsText" text="BÉLGICA">
      <formula>NOT(ISERROR(SEARCH("BÉLGICA",B12)))</formula>
    </cfRule>
    <cfRule type="containsText" dxfId="109" priority="78" operator="containsText" text="ESPAÑA">
      <formula>NOT(ISERROR(SEARCH("ESPAÑA",B12)))</formula>
    </cfRule>
    <cfRule type="containsText" dxfId="108" priority="79" operator="containsText" text="ALEMANIA">
      <formula>NOT(ISERROR(SEARCH("ALEMANIA",B12)))</formula>
    </cfRule>
    <cfRule type="containsText" dxfId="107" priority="80" operator="containsText" text="PAÍSES NÓRDICOS">
      <formula>NOT(ISERROR(SEARCH("PAÍSES NÓRDICOS",B12)))</formula>
    </cfRule>
    <cfRule type="containsText" dxfId="106" priority="81" operator="containsText" text="REINO UNIDO">
      <formula>NOT(ISERROR(SEARCH("REINO UNIDO",B12)))</formula>
    </cfRule>
    <cfRule type="containsText" dxfId="105" priority="82" operator="containsText" text="DINAMARCA">
      <formula>NOT(ISERROR(SEARCH("DINAMARCA",B12)))</formula>
    </cfRule>
    <cfRule type="containsText" dxfId="104" priority="83" operator="containsText" text="NORUEGA">
      <formula>NOT(ISERROR(SEARCH("NORUEGA",B12)))</formula>
    </cfRule>
    <cfRule type="containsText" dxfId="103" priority="84" operator="containsText" text="FINLANDIA">
      <formula>NOT(ISERROR(SEARCH("FINLANDIA",B12)))</formula>
    </cfRule>
    <cfRule type="containsText" dxfId="102" priority="85" operator="containsText" text="SUECIA">
      <formula>NOT(ISERROR(SEARCH("SUECIA",B12)))</formula>
    </cfRule>
  </conditionalFormatting>
  <conditionalFormatting sqref="H16:H19">
    <cfRule type="containsText" dxfId="101" priority="52" operator="containsText" text="SUIZA">
      <formula>NOT(ISERROR(SEARCH("SUIZA",H16)))</formula>
    </cfRule>
    <cfRule type="containsText" dxfId="100" priority="53" operator="containsText" text="AUSTRIA">
      <formula>NOT(ISERROR(SEARCH("AUSTRIA",H16)))</formula>
    </cfRule>
    <cfRule type="containsText" dxfId="99" priority="54" operator="containsText" text="IRLANDA">
      <formula>NOT(ISERROR(SEARCH("IRLANDA",H16)))</formula>
    </cfRule>
    <cfRule type="containsText" dxfId="98" priority="55" operator="containsText" text="PAÍSES DEL ESTE">
      <formula>NOT(ISERROR(SEARCH("PAÍSES DEL ESTE",H16)))</formula>
    </cfRule>
    <cfRule type="containsText" dxfId="97" priority="56" operator="containsText" text="RUSIA">
      <formula>NOT(ISERROR(SEARCH("RUSIA",H16)))</formula>
    </cfRule>
    <cfRule type="containsText" dxfId="96" priority="57" operator="containsText" text="HOLANDA">
      <formula>NOT(ISERROR(SEARCH("HOLANDA",H16)))</formula>
    </cfRule>
    <cfRule type="containsText" dxfId="95" priority="58" operator="containsText" text="FRANCIA">
      <formula>NOT(ISERROR(SEARCH("FRANCIA",H16)))</formula>
    </cfRule>
    <cfRule type="containsText" dxfId="94" priority="59" operator="containsText" text="ITALIA">
      <formula>NOT(ISERROR(SEARCH("ITALIA",H16)))</formula>
    </cfRule>
    <cfRule type="containsText" dxfId="93" priority="60" operator="containsText" text="BÉLGICA">
      <formula>NOT(ISERROR(SEARCH("BÉLGICA",H16)))</formula>
    </cfRule>
    <cfRule type="containsText" dxfId="92" priority="61" operator="containsText" text="ESPAÑA">
      <formula>NOT(ISERROR(SEARCH("ESPAÑA",H16)))</formula>
    </cfRule>
    <cfRule type="containsText" dxfId="91" priority="62" operator="containsText" text="ALEMANIA">
      <formula>NOT(ISERROR(SEARCH("ALEMANIA",H16)))</formula>
    </cfRule>
    <cfRule type="containsText" dxfId="90" priority="63" operator="containsText" text="PAÍSES NÓRDICOS">
      <formula>NOT(ISERROR(SEARCH("PAÍSES NÓRDICOS",H16)))</formula>
    </cfRule>
    <cfRule type="containsText" dxfId="89" priority="64" operator="containsText" text="REINO UNIDO">
      <formula>NOT(ISERROR(SEARCH("REINO UNIDO",H16)))</formula>
    </cfRule>
    <cfRule type="containsText" dxfId="88" priority="65" operator="containsText" text="DINAMARCA">
      <formula>NOT(ISERROR(SEARCH("DINAMARCA",H16)))</formula>
    </cfRule>
    <cfRule type="containsText" dxfId="87" priority="66" operator="containsText" text="NORUEGA">
      <formula>NOT(ISERROR(SEARCH("NORUEGA",H16)))</formula>
    </cfRule>
    <cfRule type="containsText" dxfId="86" priority="67" operator="containsText" text="FINLANDIA">
      <formula>NOT(ISERROR(SEARCH("FINLANDIA",H16)))</formula>
    </cfRule>
    <cfRule type="containsText" dxfId="85" priority="68" operator="containsText" text="SUECIA">
      <formula>NOT(ISERROR(SEARCH("SUECIA",H16)))</formula>
    </cfRule>
  </conditionalFormatting>
  <conditionalFormatting sqref="B16:B19">
    <cfRule type="containsText" dxfId="84" priority="35" operator="containsText" text="SUIZA">
      <formula>NOT(ISERROR(SEARCH("SUIZA",B16)))</formula>
    </cfRule>
    <cfRule type="containsText" dxfId="83" priority="36" operator="containsText" text="AUSTRIA">
      <formula>NOT(ISERROR(SEARCH("AUSTRIA",B16)))</formula>
    </cfRule>
    <cfRule type="containsText" dxfId="82" priority="37" operator="containsText" text="IRLANDA">
      <formula>NOT(ISERROR(SEARCH("IRLANDA",B16)))</formula>
    </cfRule>
    <cfRule type="containsText" dxfId="81" priority="38" operator="containsText" text="PAÍSES DEL ESTE">
      <formula>NOT(ISERROR(SEARCH("PAÍSES DEL ESTE",B16)))</formula>
    </cfRule>
    <cfRule type="containsText" dxfId="80" priority="39" operator="containsText" text="RUSIA">
      <formula>NOT(ISERROR(SEARCH("RUSIA",B16)))</formula>
    </cfRule>
    <cfRule type="containsText" dxfId="79" priority="40" operator="containsText" text="HOLANDA">
      <formula>NOT(ISERROR(SEARCH("HOLANDA",B16)))</formula>
    </cfRule>
    <cfRule type="containsText" dxfId="78" priority="41" operator="containsText" text="FRANCIA">
      <formula>NOT(ISERROR(SEARCH("FRANCIA",B16)))</formula>
    </cfRule>
    <cfRule type="containsText" dxfId="77" priority="42" operator="containsText" text="ITALIA">
      <formula>NOT(ISERROR(SEARCH("ITALIA",B16)))</formula>
    </cfRule>
    <cfRule type="containsText" dxfId="76" priority="43" operator="containsText" text="BÉLGICA">
      <formula>NOT(ISERROR(SEARCH("BÉLGICA",B16)))</formula>
    </cfRule>
    <cfRule type="containsText" dxfId="75" priority="44" operator="containsText" text="ESPAÑA">
      <formula>NOT(ISERROR(SEARCH("ESPAÑA",B16)))</formula>
    </cfRule>
    <cfRule type="containsText" dxfId="74" priority="45" operator="containsText" text="ALEMANIA">
      <formula>NOT(ISERROR(SEARCH("ALEMANIA",B16)))</formula>
    </cfRule>
    <cfRule type="containsText" dxfId="73" priority="46" operator="containsText" text="PAÍSES NÓRDICOS">
      <formula>NOT(ISERROR(SEARCH("PAÍSES NÓRDICOS",B16)))</formula>
    </cfRule>
    <cfRule type="containsText" dxfId="72" priority="47" operator="containsText" text="REINO UNIDO">
      <formula>NOT(ISERROR(SEARCH("REINO UNIDO",B16)))</formula>
    </cfRule>
    <cfRule type="containsText" dxfId="71" priority="48" operator="containsText" text="DINAMARCA">
      <formula>NOT(ISERROR(SEARCH("DINAMARCA",B16)))</formula>
    </cfRule>
    <cfRule type="containsText" dxfId="70" priority="49" operator="containsText" text="NORUEGA">
      <formula>NOT(ISERROR(SEARCH("NORUEGA",B16)))</formula>
    </cfRule>
    <cfRule type="containsText" dxfId="69" priority="50" operator="containsText" text="FINLANDIA">
      <formula>NOT(ISERROR(SEARCH("FINLANDIA",B16)))</formula>
    </cfRule>
    <cfRule type="containsText" dxfId="68" priority="51" operator="containsText" text="SUECIA">
      <formula>NOT(ISERROR(SEARCH("SUECIA",B16)))</formula>
    </cfRule>
  </conditionalFormatting>
  <conditionalFormatting sqref="B12:B15">
    <cfRule type="containsText" dxfId="67" priority="18" operator="containsText" text="SUIZA">
      <formula>NOT(ISERROR(SEARCH("SUIZA",B12)))</formula>
    </cfRule>
    <cfRule type="containsText" dxfId="66" priority="19" operator="containsText" text="AUSTRIA">
      <formula>NOT(ISERROR(SEARCH("AUSTRIA",B12)))</formula>
    </cfRule>
    <cfRule type="containsText" dxfId="65" priority="20" operator="containsText" text="IRLANDA">
      <formula>NOT(ISERROR(SEARCH("IRLANDA",B12)))</formula>
    </cfRule>
    <cfRule type="containsText" dxfId="64" priority="21" operator="containsText" text="PAÍSES DEL ESTE">
      <formula>NOT(ISERROR(SEARCH("PAÍSES DEL ESTE",B12)))</formula>
    </cfRule>
    <cfRule type="containsText" dxfId="63" priority="22" operator="containsText" text="RUSIA">
      <formula>NOT(ISERROR(SEARCH("RUSIA",B12)))</formula>
    </cfRule>
    <cfRule type="containsText" dxfId="62" priority="23" operator="containsText" text="HOLANDA">
      <formula>NOT(ISERROR(SEARCH("HOLANDA",B12)))</formula>
    </cfRule>
    <cfRule type="containsText" dxfId="61" priority="24" operator="containsText" text="FRANCIA">
      <formula>NOT(ISERROR(SEARCH("FRANCIA",B12)))</formula>
    </cfRule>
    <cfRule type="containsText" dxfId="60" priority="25" operator="containsText" text="ITALIA">
      <formula>NOT(ISERROR(SEARCH("ITALIA",B12)))</formula>
    </cfRule>
    <cfRule type="containsText" dxfId="59" priority="26" operator="containsText" text="BÉLGICA">
      <formula>NOT(ISERROR(SEARCH("BÉLGICA",B12)))</formula>
    </cfRule>
    <cfRule type="containsText" dxfId="58" priority="27" operator="containsText" text="ESPAÑA">
      <formula>NOT(ISERROR(SEARCH("ESPAÑA",B12)))</formula>
    </cfRule>
    <cfRule type="containsText" dxfId="57" priority="28" operator="containsText" text="ALEMANIA">
      <formula>NOT(ISERROR(SEARCH("ALEMANIA",B12)))</formula>
    </cfRule>
    <cfRule type="containsText" dxfId="56" priority="29" operator="containsText" text="PAÍSES NÓRDICOS">
      <formula>NOT(ISERROR(SEARCH("PAÍSES NÓRDICOS",B12)))</formula>
    </cfRule>
    <cfRule type="containsText" dxfId="55" priority="30" operator="containsText" text="REINO UNIDO">
      <formula>NOT(ISERROR(SEARCH("REINO UNIDO",B12)))</formula>
    </cfRule>
    <cfRule type="containsText" dxfId="54" priority="31" operator="containsText" text="DINAMARCA">
      <formula>NOT(ISERROR(SEARCH("DINAMARCA",B12)))</formula>
    </cfRule>
    <cfRule type="containsText" dxfId="53" priority="32" operator="containsText" text="NORUEGA">
      <formula>NOT(ISERROR(SEARCH("NORUEGA",B12)))</formula>
    </cfRule>
    <cfRule type="containsText" dxfId="52" priority="33" operator="containsText" text="FINLANDIA">
      <formula>NOT(ISERROR(SEARCH("FINLANDIA",B12)))</formula>
    </cfRule>
    <cfRule type="containsText" dxfId="51" priority="34" operator="containsText" text="SUECIA">
      <formula>NOT(ISERROR(SEARCH("SUECIA",B12)))</formula>
    </cfRule>
  </conditionalFormatting>
  <conditionalFormatting sqref="B12:B15">
    <cfRule type="containsText" dxfId="50" priority="1" operator="containsText" text="SUIZA">
      <formula>NOT(ISERROR(SEARCH("SUIZA",B12)))</formula>
    </cfRule>
    <cfRule type="containsText" dxfId="49" priority="2" operator="containsText" text="AUSTRIA">
      <formula>NOT(ISERROR(SEARCH("AUSTRIA",B12)))</formula>
    </cfRule>
    <cfRule type="containsText" dxfId="48" priority="3" operator="containsText" text="IRLANDA">
      <formula>NOT(ISERROR(SEARCH("IRLANDA",B12)))</formula>
    </cfRule>
    <cfRule type="containsText" dxfId="47" priority="4" operator="containsText" text="PAÍSES DEL ESTE">
      <formula>NOT(ISERROR(SEARCH("PAÍSES DEL ESTE",B12)))</formula>
    </cfRule>
    <cfRule type="containsText" dxfId="46" priority="5" operator="containsText" text="RUSIA">
      <formula>NOT(ISERROR(SEARCH("RUSIA",B12)))</formula>
    </cfRule>
    <cfRule type="containsText" dxfId="45" priority="6" operator="containsText" text="HOLANDA">
      <formula>NOT(ISERROR(SEARCH("HOLANDA",B12)))</formula>
    </cfRule>
    <cfRule type="containsText" dxfId="44" priority="7" operator="containsText" text="FRANCIA">
      <formula>NOT(ISERROR(SEARCH("FRANCIA",B12)))</formula>
    </cfRule>
    <cfRule type="containsText" dxfId="43" priority="8" operator="containsText" text="ITALIA">
      <formula>NOT(ISERROR(SEARCH("ITALIA",B12)))</formula>
    </cfRule>
    <cfRule type="containsText" dxfId="42" priority="9" operator="containsText" text="BÉLGICA">
      <formula>NOT(ISERROR(SEARCH("BÉLGICA",B12)))</formula>
    </cfRule>
    <cfRule type="containsText" dxfId="41" priority="10" operator="containsText" text="ESPAÑA">
      <formula>NOT(ISERROR(SEARCH("ESPAÑA",B12)))</formula>
    </cfRule>
    <cfRule type="containsText" dxfId="40" priority="11" operator="containsText" text="ALEMANIA">
      <formula>NOT(ISERROR(SEARCH("ALEMANIA",B12)))</formula>
    </cfRule>
    <cfRule type="containsText" dxfId="39" priority="12" operator="containsText" text="PAÍSES NÓRDICOS">
      <formula>NOT(ISERROR(SEARCH("PAÍSES NÓRDICOS",B12)))</formula>
    </cfRule>
    <cfRule type="containsText" dxfId="38" priority="13" operator="containsText" text="REINO UNIDO">
      <formula>NOT(ISERROR(SEARCH("REINO UNIDO",B12)))</formula>
    </cfRule>
    <cfRule type="containsText" dxfId="37" priority="14" operator="containsText" text="DINAMARCA">
      <formula>NOT(ISERROR(SEARCH("DINAMARCA",B12)))</formula>
    </cfRule>
    <cfRule type="containsText" dxfId="36" priority="15" operator="containsText" text="NORUEGA">
      <formula>NOT(ISERROR(SEARCH("NORUEGA",B12)))</formula>
    </cfRule>
    <cfRule type="containsText" dxfId="35" priority="16" operator="containsText" text="FINLANDIA">
      <formula>NOT(ISERROR(SEARCH("FINLANDIA",B12)))</formula>
    </cfRule>
    <cfRule type="containsText" dxfId="34" priority="17" operator="containsText" text="SUECIA">
      <formula>NOT(ISERROR(SEARCH("SUECIA",B12)))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45">
    <tabColor rgb="FF000099"/>
    <pageSetUpPr fitToPage="1"/>
  </sheetPr>
  <dimension ref="B5:G31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102" t="s">
        <v>141</v>
      </c>
      <c r="C5" s="102"/>
      <c r="D5" s="102"/>
      <c r="E5" s="102"/>
      <c r="F5" s="102"/>
      <c r="G5" s="102"/>
    </row>
    <row r="6" spans="2:7" ht="18" customHeight="1">
      <c r="B6" s="102" t="str">
        <f>actualizaciones!$A$2</f>
        <v>enero 2012</v>
      </c>
      <c r="C6" s="102"/>
      <c r="D6" s="102"/>
      <c r="E6" s="102"/>
      <c r="F6" s="102"/>
      <c r="G6" s="102"/>
    </row>
    <row r="7" spans="2:7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7" ht="15" customHeight="1">
      <c r="B8" s="75" t="str">
        <f>'Nacionalidad-Zona (datos)'!B8</f>
        <v>Reino Unido</v>
      </c>
      <c r="C8" s="159">
        <v>1.3628465114586374E-2</v>
      </c>
      <c r="D8" s="160">
        <v>0.22297297297297303</v>
      </c>
      <c r="E8" s="160">
        <v>0.10592497868712702</v>
      </c>
      <c r="F8" s="160">
        <v>0.13260063897763574</v>
      </c>
      <c r="G8" s="160">
        <v>-8.463766704802711E-2</v>
      </c>
    </row>
    <row r="9" spans="2:7" ht="15" customHeight="1">
      <c r="B9" s="75" t="str">
        <f>'Nacionalidad-Zona (datos)'!B9</f>
        <v>Países Nórdicos</v>
      </c>
      <c r="C9" s="159">
        <v>7.4301344486735976E-2</v>
      </c>
      <c r="D9" s="160">
        <v>0.36507936507936511</v>
      </c>
      <c r="E9" s="160">
        <v>-3.9884135472370796E-2</v>
      </c>
      <c r="F9" s="160">
        <v>7.3393207970811059E-2</v>
      </c>
      <c r="G9" s="160">
        <v>-2.4552109993452809E-2</v>
      </c>
    </row>
    <row r="10" spans="2:7" ht="15" customHeight="1">
      <c r="B10" s="75" t="str">
        <f>'Nacionalidad-Zona (datos)'!B10</f>
        <v>Suecia</v>
      </c>
      <c r="C10" s="159">
        <v>0.41994867239166922</v>
      </c>
      <c r="D10" s="160">
        <v>0.29333333333333322</v>
      </c>
      <c r="E10" s="160">
        <v>0.62265258215962449</v>
      </c>
      <c r="F10" s="160">
        <v>0.12708488922081163</v>
      </c>
      <c r="G10" s="160">
        <v>0.38177155679025532</v>
      </c>
    </row>
    <row r="11" spans="2:7" ht="15" customHeight="1">
      <c r="B11" s="75" t="str">
        <f>'Nacionalidad-Zona (datos)'!B11</f>
        <v>Finlandia</v>
      </c>
      <c r="C11" s="159">
        <v>-0.27369653384621817</v>
      </c>
      <c r="D11" s="160">
        <v>0.16250000000000009</v>
      </c>
      <c r="E11" s="160">
        <v>-0.26481740171622425</v>
      </c>
      <c r="F11" s="160">
        <v>-0.22975383517659653</v>
      </c>
      <c r="G11" s="160">
        <v>-0.34798190971925935</v>
      </c>
    </row>
    <row r="12" spans="2:7" ht="15" customHeight="1">
      <c r="B12" s="75" t="str">
        <f>'Nacionalidad-Zona (datos)'!B12</f>
        <v>Noruega</v>
      </c>
      <c r="C12" s="159">
        <v>8.8799504950495045E-2</v>
      </c>
      <c r="D12" s="160">
        <v>0.35087719298245612</v>
      </c>
      <c r="E12" s="160">
        <v>-8.3704363312555707E-2</v>
      </c>
      <c r="F12" s="160">
        <v>0.23316960416064725</v>
      </c>
      <c r="G12" s="160">
        <v>-2.5515743756786113E-2</v>
      </c>
    </row>
    <row r="13" spans="2:7" ht="15" customHeight="1">
      <c r="B13" s="75" t="str">
        <f>'Nacionalidad-Zona (datos)'!B13</f>
        <v>Dinamarca</v>
      </c>
      <c r="C13" s="159">
        <v>0.16872393661384488</v>
      </c>
      <c r="D13" s="160">
        <v>0.92500000000000004</v>
      </c>
      <c r="E13" s="160">
        <v>1.7574692442883233E-3</v>
      </c>
      <c r="F13" s="160">
        <v>0.24058919803600665</v>
      </c>
      <c r="G13" s="160">
        <v>-2.560124127230412E-2</v>
      </c>
    </row>
    <row r="14" spans="2:7" ht="15" customHeight="1">
      <c r="B14" s="75" t="str">
        <f>'Nacionalidad-Zona (datos)'!B14</f>
        <v>España</v>
      </c>
      <c r="C14" s="159">
        <v>-2.2143071707505513E-2</v>
      </c>
      <c r="D14" s="160">
        <v>0.11805050400083128</v>
      </c>
      <c r="E14" s="160">
        <v>-9.7733044868779984E-2</v>
      </c>
      <c r="F14" s="160">
        <v>0.1098958333333333</v>
      </c>
      <c r="G14" s="160">
        <v>-0.18141970047485689</v>
      </c>
    </row>
    <row r="15" spans="2:7" ht="15" customHeight="1">
      <c r="B15" s="75" t="str">
        <f>'Nacionalidad-Zona (datos)'!B15</f>
        <v>Alemania</v>
      </c>
      <c r="C15" s="159">
        <v>7.2978266243273637E-2</v>
      </c>
      <c r="D15" s="160">
        <v>0.3613445378151261</v>
      </c>
      <c r="E15" s="160">
        <v>0.15865847784200393</v>
      </c>
      <c r="F15" s="160">
        <v>9.3170684852559305E-3</v>
      </c>
      <c r="G15" s="160">
        <v>-2.7946873270614292E-2</v>
      </c>
    </row>
    <row r="16" spans="2:7" ht="15" customHeight="1">
      <c r="B16" s="75" t="str">
        <f>'Nacionalidad-Zona (datos)'!B16</f>
        <v>Bélgica</v>
      </c>
      <c r="C16" s="159">
        <v>3.6548304542546317E-2</v>
      </c>
      <c r="D16" s="160">
        <v>0.46249999999999991</v>
      </c>
      <c r="E16" s="160">
        <v>2.5974025974025983E-2</v>
      </c>
      <c r="F16" s="160">
        <v>-3.2533490357721129E-2</v>
      </c>
      <c r="G16" s="160">
        <v>1.4268488745980745E-2</v>
      </c>
    </row>
    <row r="17" spans="2:7" ht="15" customHeight="1">
      <c r="B17" s="75" t="str">
        <f>'Nacionalidad-Zona (datos)'!B17</f>
        <v>Italia</v>
      </c>
      <c r="C17" s="159">
        <v>-4.743390357698285E-2</v>
      </c>
      <c r="D17" s="160">
        <v>6.0367454068241511E-2</v>
      </c>
      <c r="E17" s="160">
        <v>6.1274509803921573E-2</v>
      </c>
      <c r="F17" s="160">
        <v>-0.21806346623270956</v>
      </c>
      <c r="G17" s="160">
        <v>0.1357532522031053</v>
      </c>
    </row>
    <row r="18" spans="2:7" ht="15" customHeight="1">
      <c r="B18" s="75" t="str">
        <f>'Nacionalidad-Zona (datos)'!B18</f>
        <v>Holanda</v>
      </c>
      <c r="C18" s="159">
        <v>0.11107994389901821</v>
      </c>
      <c r="D18" s="160">
        <v>0.30487804878048785</v>
      </c>
      <c r="E18" s="160">
        <v>-6.1674008810572722E-2</v>
      </c>
      <c r="F18" s="160">
        <v>6.179174684626898E-2</v>
      </c>
      <c r="G18" s="160">
        <v>7.1614322864572921E-2</v>
      </c>
    </row>
    <row r="19" spans="2:7" ht="15" customHeight="1">
      <c r="B19" s="75" t="str">
        <f>'Nacionalidad-Zona (datos)'!B19</f>
        <v>Rusia</v>
      </c>
      <c r="C19" s="159">
        <v>0.35550399587522552</v>
      </c>
      <c r="D19" s="160">
        <v>3.0232558139534884</v>
      </c>
      <c r="E19" s="160">
        <v>1.1019417475728157</v>
      </c>
      <c r="F19" s="160">
        <v>0.29382010116560364</v>
      </c>
      <c r="G19" s="160">
        <v>0.1128691983122363</v>
      </c>
    </row>
    <row r="20" spans="2:7" ht="15" customHeight="1">
      <c r="B20" s="75" t="str">
        <f>'Nacionalidad-Zona (datos)'!B20</f>
        <v>Francia</v>
      </c>
      <c r="C20" s="159">
        <v>-0.1176624737945493</v>
      </c>
      <c r="D20" s="160">
        <v>7.8947368421052655E-2</v>
      </c>
      <c r="E20" s="160">
        <v>0.16869918699186992</v>
      </c>
      <c r="F20" s="160">
        <v>-0.13144758735440931</v>
      </c>
      <c r="G20" s="160">
        <v>-2.6678523788350339E-2</v>
      </c>
    </row>
    <row r="21" spans="2:7" ht="15" customHeight="1">
      <c r="B21" s="75" t="str">
        <f>'Nacionalidad-Zona (datos)'!B21</f>
        <v>Países del Este</v>
      </c>
      <c r="C21" s="159">
        <v>0.29025942241801284</v>
      </c>
      <c r="D21" s="160">
        <v>0.68627450980392157</v>
      </c>
      <c r="E21" s="160">
        <v>-6.1349693251533721E-2</v>
      </c>
      <c r="F21" s="160">
        <v>0.42158747596814061</v>
      </c>
      <c r="G21" s="160">
        <v>0.12071651090342672</v>
      </c>
    </row>
    <row r="22" spans="2:7" ht="15" customHeight="1">
      <c r="B22" s="75" t="str">
        <f>'Nacionalidad-Zona (datos)'!B22</f>
        <v>Irlanda</v>
      </c>
      <c r="C22" s="159">
        <v>1.0420284821117676E-3</v>
      </c>
      <c r="D22" s="160">
        <v>0.68333333333333335</v>
      </c>
      <c r="E22" s="160">
        <v>-0.19369369369369371</v>
      </c>
      <c r="F22" s="160">
        <v>0.14604354753053639</v>
      </c>
      <c r="G22" s="160">
        <v>-0.22518844221105527</v>
      </c>
    </row>
    <row r="23" spans="2:7" ht="15" customHeight="1">
      <c r="B23" s="75" t="str">
        <f>'Nacionalidad-Zona (datos)'!B23</f>
        <v>Austria</v>
      </c>
      <c r="C23" s="159">
        <v>-0.10106230261269022</v>
      </c>
      <c r="D23" s="160">
        <v>1.1578947368421053</v>
      </c>
      <c r="E23" s="160">
        <v>-3.187919463087252E-2</v>
      </c>
      <c r="F23" s="160">
        <v>-9.1954022988505746E-2</v>
      </c>
      <c r="G23" s="160">
        <v>-0.30465320456540823</v>
      </c>
    </row>
    <row r="24" spans="2:7" ht="15" customHeight="1">
      <c r="B24" s="75" t="str">
        <f>'Nacionalidad-Zona (datos)'!B24</f>
        <v>Suiza</v>
      </c>
      <c r="C24" s="159">
        <v>8.8421887390959464E-2</v>
      </c>
      <c r="D24" s="160">
        <v>1.1014492753623188</v>
      </c>
      <c r="E24" s="160">
        <v>-0.13888888888888884</v>
      </c>
      <c r="F24" s="160">
        <v>9.9250936329587924E-2</v>
      </c>
      <c r="G24" s="160">
        <v>-0.17669172932330823</v>
      </c>
    </row>
    <row r="25" spans="2:7" ht="15" customHeight="1">
      <c r="B25" s="75" t="str">
        <f>'Nacionalidad-Zona (datos)'!B25</f>
        <v>Resto de Europa</v>
      </c>
      <c r="C25" s="159">
        <v>0.21920058404818388</v>
      </c>
      <c r="D25" s="160">
        <v>0.23357664233576636</v>
      </c>
      <c r="E25" s="160">
        <v>0.37871287128712861</v>
      </c>
      <c r="F25" s="160">
        <v>0.2355616189176899</v>
      </c>
      <c r="G25" s="160">
        <v>-5.6524773203070477E-2</v>
      </c>
    </row>
    <row r="26" spans="2:7" ht="15" customHeight="1">
      <c r="B26" s="75" t="str">
        <f>'Nacionalidad-Zona (datos)'!B26</f>
        <v>Usa</v>
      </c>
      <c r="C26" s="159">
        <v>0.16020671834625322</v>
      </c>
      <c r="D26" s="160">
        <v>0.39999999999999991</v>
      </c>
      <c r="E26" s="160">
        <v>0.29885057471264376</v>
      </c>
      <c r="F26" s="160">
        <v>-0.11971830985915488</v>
      </c>
      <c r="G26" s="160">
        <v>-0.15714285714285714</v>
      </c>
    </row>
    <row r="27" spans="2:7" ht="15" customHeight="1">
      <c r="B27" s="75" t="str">
        <f>'Nacionalidad-Zona (datos)'!B27</f>
        <v>Resto de América</v>
      </c>
      <c r="C27" s="159">
        <v>-1.7511520737327202E-2</v>
      </c>
      <c r="D27" s="160">
        <v>8.4870848708487046E-2</v>
      </c>
      <c r="E27" s="160">
        <v>-0.25688073394495414</v>
      </c>
      <c r="F27" s="160">
        <v>0.7192982456140351</v>
      </c>
      <c r="G27" s="160">
        <v>-0.35497835497835495</v>
      </c>
    </row>
    <row r="28" spans="2:7" ht="15" customHeight="1">
      <c r="B28" s="75" t="str">
        <f>'Nacionalidad-Zona (datos)'!B28</f>
        <v>Resto del Mundo</v>
      </c>
      <c r="C28" s="159">
        <v>0.33089270627992118</v>
      </c>
      <c r="D28" s="160">
        <v>1.3056768558951966</v>
      </c>
      <c r="E28" s="160">
        <v>0.35242290748898686</v>
      </c>
      <c r="F28" s="160">
        <v>0.46350364963503643</v>
      </c>
      <c r="G28" s="160">
        <v>0.87928464977645304</v>
      </c>
    </row>
    <row r="29" spans="2:7" ht="15" customHeight="1">
      <c r="B29" s="105" t="s">
        <v>140</v>
      </c>
      <c r="C29" s="161">
        <v>5.4024856566270874E-2</v>
      </c>
      <c r="D29" s="161">
        <v>0.40402010050251258</v>
      </c>
      <c r="E29" s="161">
        <v>9.4979686593151591E-2</v>
      </c>
      <c r="F29" s="161">
        <v>7.547169811320753E-2</v>
      </c>
      <c r="G29" s="161">
        <v>-3.5732195446629644E-2</v>
      </c>
    </row>
    <row r="30" spans="2:7" ht="15" customHeight="1">
      <c r="B30" s="156" t="s">
        <v>96</v>
      </c>
      <c r="C30" s="162">
        <v>4.0214233841684877E-2</v>
      </c>
      <c r="D30" s="162">
        <v>0.18575507614213205</v>
      </c>
      <c r="E30" s="162">
        <v>2.1445748537382014E-2</v>
      </c>
      <c r="F30" s="162">
        <v>7.9390489742677595E-2</v>
      </c>
      <c r="G30" s="162">
        <v>-4.5881754177623191E-2</v>
      </c>
    </row>
    <row r="31" spans="2:7" ht="15" customHeight="1">
      <c r="B31" s="63" t="s">
        <v>59</v>
      </c>
      <c r="C31" s="116"/>
      <c r="D31" s="116"/>
      <c r="E31" s="116"/>
      <c r="F31" s="116"/>
      <c r="G31" s="116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/>
  <cols>
    <col min="1" max="1" width="15.7109375" style="151" customWidth="1"/>
    <col min="2" max="2" width="20.7109375" style="151" customWidth="1"/>
    <col min="3" max="7" width="10.7109375" style="151" customWidth="1"/>
    <col min="8" max="256" width="11.42578125" style="151"/>
    <col min="257" max="257" width="13.5703125" style="151" customWidth="1"/>
    <col min="258" max="258" width="23.7109375" style="151" customWidth="1"/>
    <col min="259" max="263" width="10.7109375" style="151" customWidth="1"/>
    <col min="264" max="512" width="11.42578125" style="151"/>
    <col min="513" max="513" width="13.5703125" style="151" customWidth="1"/>
    <col min="514" max="514" width="23.7109375" style="151" customWidth="1"/>
    <col min="515" max="519" width="10.7109375" style="151" customWidth="1"/>
    <col min="520" max="768" width="11.42578125" style="151"/>
    <col min="769" max="769" width="13.5703125" style="151" customWidth="1"/>
    <col min="770" max="770" width="23.7109375" style="151" customWidth="1"/>
    <col min="771" max="775" width="10.7109375" style="151" customWidth="1"/>
    <col min="776" max="1024" width="11.42578125" style="151"/>
    <col min="1025" max="1025" width="13.5703125" style="151" customWidth="1"/>
    <col min="1026" max="1026" width="23.7109375" style="151" customWidth="1"/>
    <col min="1027" max="1031" width="10.7109375" style="151" customWidth="1"/>
    <col min="1032" max="1280" width="11.42578125" style="151"/>
    <col min="1281" max="1281" width="13.5703125" style="151" customWidth="1"/>
    <col min="1282" max="1282" width="23.7109375" style="151" customWidth="1"/>
    <col min="1283" max="1287" width="10.7109375" style="151" customWidth="1"/>
    <col min="1288" max="1536" width="11.42578125" style="151"/>
    <col min="1537" max="1537" width="13.5703125" style="151" customWidth="1"/>
    <col min="1538" max="1538" width="23.7109375" style="151" customWidth="1"/>
    <col min="1539" max="1543" width="10.7109375" style="151" customWidth="1"/>
    <col min="1544" max="1792" width="11.42578125" style="151"/>
    <col min="1793" max="1793" width="13.5703125" style="151" customWidth="1"/>
    <col min="1794" max="1794" width="23.7109375" style="151" customWidth="1"/>
    <col min="1795" max="1799" width="10.7109375" style="151" customWidth="1"/>
    <col min="1800" max="2048" width="11.42578125" style="151"/>
    <col min="2049" max="2049" width="13.5703125" style="151" customWidth="1"/>
    <col min="2050" max="2050" width="23.7109375" style="151" customWidth="1"/>
    <col min="2051" max="2055" width="10.7109375" style="151" customWidth="1"/>
    <col min="2056" max="2304" width="11.42578125" style="151"/>
    <col min="2305" max="2305" width="13.5703125" style="151" customWidth="1"/>
    <col min="2306" max="2306" width="23.7109375" style="151" customWidth="1"/>
    <col min="2307" max="2311" width="10.7109375" style="151" customWidth="1"/>
    <col min="2312" max="2560" width="11.42578125" style="151"/>
    <col min="2561" max="2561" width="13.5703125" style="151" customWidth="1"/>
    <col min="2562" max="2562" width="23.7109375" style="151" customWidth="1"/>
    <col min="2563" max="2567" width="10.7109375" style="151" customWidth="1"/>
    <col min="2568" max="2816" width="11.42578125" style="151"/>
    <col min="2817" max="2817" width="13.5703125" style="151" customWidth="1"/>
    <col min="2818" max="2818" width="23.7109375" style="151" customWidth="1"/>
    <col min="2819" max="2823" width="10.7109375" style="151" customWidth="1"/>
    <col min="2824" max="3072" width="11.42578125" style="151"/>
    <col min="3073" max="3073" width="13.5703125" style="151" customWidth="1"/>
    <col min="3074" max="3074" width="23.7109375" style="151" customWidth="1"/>
    <col min="3075" max="3079" width="10.7109375" style="151" customWidth="1"/>
    <col min="3080" max="3328" width="11.42578125" style="151"/>
    <col min="3329" max="3329" width="13.5703125" style="151" customWidth="1"/>
    <col min="3330" max="3330" width="23.7109375" style="151" customWidth="1"/>
    <col min="3331" max="3335" width="10.7109375" style="151" customWidth="1"/>
    <col min="3336" max="3584" width="11.42578125" style="151"/>
    <col min="3585" max="3585" width="13.5703125" style="151" customWidth="1"/>
    <col min="3586" max="3586" width="23.7109375" style="151" customWidth="1"/>
    <col min="3587" max="3591" width="10.7109375" style="151" customWidth="1"/>
    <col min="3592" max="3840" width="11.42578125" style="151"/>
    <col min="3841" max="3841" width="13.5703125" style="151" customWidth="1"/>
    <col min="3842" max="3842" width="23.7109375" style="151" customWidth="1"/>
    <col min="3843" max="3847" width="10.7109375" style="151" customWidth="1"/>
    <col min="3848" max="4096" width="11.42578125" style="151"/>
    <col min="4097" max="4097" width="13.5703125" style="151" customWidth="1"/>
    <col min="4098" max="4098" width="23.7109375" style="151" customWidth="1"/>
    <col min="4099" max="4103" width="10.7109375" style="151" customWidth="1"/>
    <col min="4104" max="4352" width="11.42578125" style="151"/>
    <col min="4353" max="4353" width="13.5703125" style="151" customWidth="1"/>
    <col min="4354" max="4354" width="23.7109375" style="151" customWidth="1"/>
    <col min="4355" max="4359" width="10.7109375" style="151" customWidth="1"/>
    <col min="4360" max="4608" width="11.42578125" style="151"/>
    <col min="4609" max="4609" width="13.5703125" style="151" customWidth="1"/>
    <col min="4610" max="4610" width="23.7109375" style="151" customWidth="1"/>
    <col min="4611" max="4615" width="10.7109375" style="151" customWidth="1"/>
    <col min="4616" max="4864" width="11.42578125" style="151"/>
    <col min="4865" max="4865" width="13.5703125" style="151" customWidth="1"/>
    <col min="4866" max="4866" width="23.7109375" style="151" customWidth="1"/>
    <col min="4867" max="4871" width="10.7109375" style="151" customWidth="1"/>
    <col min="4872" max="5120" width="11.42578125" style="151"/>
    <col min="5121" max="5121" width="13.5703125" style="151" customWidth="1"/>
    <col min="5122" max="5122" width="23.7109375" style="151" customWidth="1"/>
    <col min="5123" max="5127" width="10.7109375" style="151" customWidth="1"/>
    <col min="5128" max="5376" width="11.42578125" style="151"/>
    <col min="5377" max="5377" width="13.5703125" style="151" customWidth="1"/>
    <col min="5378" max="5378" width="23.7109375" style="151" customWidth="1"/>
    <col min="5379" max="5383" width="10.7109375" style="151" customWidth="1"/>
    <col min="5384" max="5632" width="11.42578125" style="151"/>
    <col min="5633" max="5633" width="13.5703125" style="151" customWidth="1"/>
    <col min="5634" max="5634" width="23.7109375" style="151" customWidth="1"/>
    <col min="5635" max="5639" width="10.7109375" style="151" customWidth="1"/>
    <col min="5640" max="5888" width="11.42578125" style="151"/>
    <col min="5889" max="5889" width="13.5703125" style="151" customWidth="1"/>
    <col min="5890" max="5890" width="23.7109375" style="151" customWidth="1"/>
    <col min="5891" max="5895" width="10.7109375" style="151" customWidth="1"/>
    <col min="5896" max="6144" width="11.42578125" style="151"/>
    <col min="6145" max="6145" width="13.5703125" style="151" customWidth="1"/>
    <col min="6146" max="6146" width="23.7109375" style="151" customWidth="1"/>
    <col min="6147" max="6151" width="10.7109375" style="151" customWidth="1"/>
    <col min="6152" max="6400" width="11.42578125" style="151"/>
    <col min="6401" max="6401" width="13.5703125" style="151" customWidth="1"/>
    <col min="6402" max="6402" width="23.7109375" style="151" customWidth="1"/>
    <col min="6403" max="6407" width="10.7109375" style="151" customWidth="1"/>
    <col min="6408" max="6656" width="11.42578125" style="151"/>
    <col min="6657" max="6657" width="13.5703125" style="151" customWidth="1"/>
    <col min="6658" max="6658" width="23.7109375" style="151" customWidth="1"/>
    <col min="6659" max="6663" width="10.7109375" style="151" customWidth="1"/>
    <col min="6664" max="6912" width="11.42578125" style="151"/>
    <col min="6913" max="6913" width="13.5703125" style="151" customWidth="1"/>
    <col min="6914" max="6914" width="23.7109375" style="151" customWidth="1"/>
    <col min="6915" max="6919" width="10.7109375" style="151" customWidth="1"/>
    <col min="6920" max="7168" width="11.42578125" style="151"/>
    <col min="7169" max="7169" width="13.5703125" style="151" customWidth="1"/>
    <col min="7170" max="7170" width="23.7109375" style="151" customWidth="1"/>
    <col min="7171" max="7175" width="10.7109375" style="151" customWidth="1"/>
    <col min="7176" max="7424" width="11.42578125" style="151"/>
    <col min="7425" max="7425" width="13.5703125" style="151" customWidth="1"/>
    <col min="7426" max="7426" width="23.7109375" style="151" customWidth="1"/>
    <col min="7427" max="7431" width="10.7109375" style="151" customWidth="1"/>
    <col min="7432" max="7680" width="11.42578125" style="151"/>
    <col min="7681" max="7681" width="13.5703125" style="151" customWidth="1"/>
    <col min="7682" max="7682" width="23.7109375" style="151" customWidth="1"/>
    <col min="7683" max="7687" width="10.7109375" style="151" customWidth="1"/>
    <col min="7688" max="7936" width="11.42578125" style="151"/>
    <col min="7937" max="7937" width="13.5703125" style="151" customWidth="1"/>
    <col min="7938" max="7938" width="23.7109375" style="151" customWidth="1"/>
    <col min="7939" max="7943" width="10.7109375" style="151" customWidth="1"/>
    <col min="7944" max="8192" width="11.42578125" style="151"/>
    <col min="8193" max="8193" width="13.5703125" style="151" customWidth="1"/>
    <col min="8194" max="8194" width="23.7109375" style="151" customWidth="1"/>
    <col min="8195" max="8199" width="10.7109375" style="151" customWidth="1"/>
    <col min="8200" max="8448" width="11.42578125" style="151"/>
    <col min="8449" max="8449" width="13.5703125" style="151" customWidth="1"/>
    <col min="8450" max="8450" width="23.7109375" style="151" customWidth="1"/>
    <col min="8451" max="8455" width="10.7109375" style="151" customWidth="1"/>
    <col min="8456" max="8704" width="11.42578125" style="151"/>
    <col min="8705" max="8705" width="13.5703125" style="151" customWidth="1"/>
    <col min="8706" max="8706" width="23.7109375" style="151" customWidth="1"/>
    <col min="8707" max="8711" width="10.7109375" style="151" customWidth="1"/>
    <col min="8712" max="8960" width="11.42578125" style="151"/>
    <col min="8961" max="8961" width="13.5703125" style="151" customWidth="1"/>
    <col min="8962" max="8962" width="23.7109375" style="151" customWidth="1"/>
    <col min="8963" max="8967" width="10.7109375" style="151" customWidth="1"/>
    <col min="8968" max="9216" width="11.42578125" style="151"/>
    <col min="9217" max="9217" width="13.5703125" style="151" customWidth="1"/>
    <col min="9218" max="9218" width="23.7109375" style="151" customWidth="1"/>
    <col min="9219" max="9223" width="10.7109375" style="151" customWidth="1"/>
    <col min="9224" max="9472" width="11.42578125" style="151"/>
    <col min="9473" max="9473" width="13.5703125" style="151" customWidth="1"/>
    <col min="9474" max="9474" width="23.7109375" style="151" customWidth="1"/>
    <col min="9475" max="9479" width="10.7109375" style="151" customWidth="1"/>
    <col min="9480" max="9728" width="11.42578125" style="151"/>
    <col min="9729" max="9729" width="13.5703125" style="151" customWidth="1"/>
    <col min="9730" max="9730" width="23.7109375" style="151" customWidth="1"/>
    <col min="9731" max="9735" width="10.7109375" style="151" customWidth="1"/>
    <col min="9736" max="9984" width="11.42578125" style="151"/>
    <col min="9985" max="9985" width="13.5703125" style="151" customWidth="1"/>
    <col min="9986" max="9986" width="23.7109375" style="151" customWidth="1"/>
    <col min="9987" max="9991" width="10.7109375" style="151" customWidth="1"/>
    <col min="9992" max="10240" width="11.42578125" style="151"/>
    <col min="10241" max="10241" width="13.5703125" style="151" customWidth="1"/>
    <col min="10242" max="10242" width="23.7109375" style="151" customWidth="1"/>
    <col min="10243" max="10247" width="10.7109375" style="151" customWidth="1"/>
    <col min="10248" max="10496" width="11.42578125" style="151"/>
    <col min="10497" max="10497" width="13.5703125" style="151" customWidth="1"/>
    <col min="10498" max="10498" width="23.7109375" style="151" customWidth="1"/>
    <col min="10499" max="10503" width="10.7109375" style="151" customWidth="1"/>
    <col min="10504" max="10752" width="11.42578125" style="151"/>
    <col min="10753" max="10753" width="13.5703125" style="151" customWidth="1"/>
    <col min="10754" max="10754" width="23.7109375" style="151" customWidth="1"/>
    <col min="10755" max="10759" width="10.7109375" style="151" customWidth="1"/>
    <col min="10760" max="11008" width="11.42578125" style="151"/>
    <col min="11009" max="11009" width="13.5703125" style="151" customWidth="1"/>
    <col min="11010" max="11010" width="23.7109375" style="151" customWidth="1"/>
    <col min="11011" max="11015" width="10.7109375" style="151" customWidth="1"/>
    <col min="11016" max="11264" width="11.42578125" style="151"/>
    <col min="11265" max="11265" width="13.5703125" style="151" customWidth="1"/>
    <col min="11266" max="11266" width="23.7109375" style="151" customWidth="1"/>
    <col min="11267" max="11271" width="10.7109375" style="151" customWidth="1"/>
    <col min="11272" max="11520" width="11.42578125" style="151"/>
    <col min="11521" max="11521" width="13.5703125" style="151" customWidth="1"/>
    <col min="11522" max="11522" width="23.7109375" style="151" customWidth="1"/>
    <col min="11523" max="11527" width="10.7109375" style="151" customWidth="1"/>
    <col min="11528" max="11776" width="11.42578125" style="151"/>
    <col min="11777" max="11777" width="13.5703125" style="151" customWidth="1"/>
    <col min="11778" max="11778" width="23.7109375" style="151" customWidth="1"/>
    <col min="11779" max="11783" width="10.7109375" style="151" customWidth="1"/>
    <col min="11784" max="12032" width="11.42578125" style="151"/>
    <col min="12033" max="12033" width="13.5703125" style="151" customWidth="1"/>
    <col min="12034" max="12034" width="23.7109375" style="151" customWidth="1"/>
    <col min="12035" max="12039" width="10.7109375" style="151" customWidth="1"/>
    <col min="12040" max="12288" width="11.42578125" style="151"/>
    <col min="12289" max="12289" width="13.5703125" style="151" customWidth="1"/>
    <col min="12290" max="12290" width="23.7109375" style="151" customWidth="1"/>
    <col min="12291" max="12295" width="10.7109375" style="151" customWidth="1"/>
    <col min="12296" max="12544" width="11.42578125" style="151"/>
    <col min="12545" max="12545" width="13.5703125" style="151" customWidth="1"/>
    <col min="12546" max="12546" width="23.7109375" style="151" customWidth="1"/>
    <col min="12547" max="12551" width="10.7109375" style="151" customWidth="1"/>
    <col min="12552" max="12800" width="11.42578125" style="151"/>
    <col min="12801" max="12801" width="13.5703125" style="151" customWidth="1"/>
    <col min="12802" max="12802" width="23.7109375" style="151" customWidth="1"/>
    <col min="12803" max="12807" width="10.7109375" style="151" customWidth="1"/>
    <col min="12808" max="13056" width="11.42578125" style="151"/>
    <col min="13057" max="13057" width="13.5703125" style="151" customWidth="1"/>
    <col min="13058" max="13058" width="23.7109375" style="151" customWidth="1"/>
    <col min="13059" max="13063" width="10.7109375" style="151" customWidth="1"/>
    <col min="13064" max="13312" width="11.42578125" style="151"/>
    <col min="13313" max="13313" width="13.5703125" style="151" customWidth="1"/>
    <col min="13314" max="13314" width="23.7109375" style="151" customWidth="1"/>
    <col min="13315" max="13319" width="10.7109375" style="151" customWidth="1"/>
    <col min="13320" max="13568" width="11.42578125" style="151"/>
    <col min="13569" max="13569" width="13.5703125" style="151" customWidth="1"/>
    <col min="13570" max="13570" width="23.7109375" style="151" customWidth="1"/>
    <col min="13571" max="13575" width="10.7109375" style="151" customWidth="1"/>
    <col min="13576" max="13824" width="11.42578125" style="151"/>
    <col min="13825" max="13825" width="13.5703125" style="151" customWidth="1"/>
    <col min="13826" max="13826" width="23.7109375" style="151" customWidth="1"/>
    <col min="13827" max="13831" width="10.7109375" style="151" customWidth="1"/>
    <col min="13832" max="14080" width="11.42578125" style="151"/>
    <col min="14081" max="14081" width="13.5703125" style="151" customWidth="1"/>
    <col min="14082" max="14082" width="23.7109375" style="151" customWidth="1"/>
    <col min="14083" max="14087" width="10.7109375" style="151" customWidth="1"/>
    <col min="14088" max="14336" width="11.42578125" style="151"/>
    <col min="14337" max="14337" width="13.5703125" style="151" customWidth="1"/>
    <col min="14338" max="14338" width="23.7109375" style="151" customWidth="1"/>
    <col min="14339" max="14343" width="10.7109375" style="151" customWidth="1"/>
    <col min="14344" max="14592" width="11.42578125" style="151"/>
    <col min="14593" max="14593" width="13.5703125" style="151" customWidth="1"/>
    <col min="14594" max="14594" width="23.7109375" style="151" customWidth="1"/>
    <col min="14595" max="14599" width="10.7109375" style="151" customWidth="1"/>
    <col min="14600" max="14848" width="11.42578125" style="151"/>
    <col min="14849" max="14849" width="13.5703125" style="151" customWidth="1"/>
    <col min="14850" max="14850" width="23.7109375" style="151" customWidth="1"/>
    <col min="14851" max="14855" width="10.7109375" style="151" customWidth="1"/>
    <col min="14856" max="15104" width="11.42578125" style="151"/>
    <col min="15105" max="15105" width="13.5703125" style="151" customWidth="1"/>
    <col min="15106" max="15106" width="23.7109375" style="151" customWidth="1"/>
    <col min="15107" max="15111" width="10.7109375" style="151" customWidth="1"/>
    <col min="15112" max="15360" width="11.42578125" style="151"/>
    <col min="15361" max="15361" width="13.5703125" style="151" customWidth="1"/>
    <col min="15362" max="15362" width="23.7109375" style="151" customWidth="1"/>
    <col min="15363" max="15367" width="10.7109375" style="151" customWidth="1"/>
    <col min="15368" max="15616" width="11.42578125" style="151"/>
    <col min="15617" max="15617" width="13.5703125" style="151" customWidth="1"/>
    <col min="15618" max="15618" width="23.7109375" style="151" customWidth="1"/>
    <col min="15619" max="15623" width="10.7109375" style="151" customWidth="1"/>
    <col min="15624" max="15872" width="11.42578125" style="151"/>
    <col min="15873" max="15873" width="13.5703125" style="151" customWidth="1"/>
    <col min="15874" max="15874" width="23.7109375" style="151" customWidth="1"/>
    <col min="15875" max="15879" width="10.7109375" style="151" customWidth="1"/>
    <col min="15880" max="16128" width="11.42578125" style="151"/>
    <col min="16129" max="16129" width="13.5703125" style="151" customWidth="1"/>
    <col min="16130" max="16130" width="23.7109375" style="151" customWidth="1"/>
    <col min="16131" max="16135" width="10.7109375" style="151" customWidth="1"/>
    <col min="16136" max="16384" width="11.42578125" style="151"/>
  </cols>
  <sheetData>
    <row r="1" spans="2:10" ht="15" customHeight="1">
      <c r="B1" s="150"/>
    </row>
    <row r="2" spans="2:10" ht="15" customHeight="1">
      <c r="B2" s="150"/>
    </row>
    <row r="3" spans="2:10" ht="15" customHeight="1">
      <c r="B3" s="150"/>
    </row>
    <row r="4" spans="2:10" ht="15" customHeight="1">
      <c r="B4" s="150"/>
    </row>
    <row r="5" spans="2:10" ht="36" customHeight="1">
      <c r="B5" s="102" t="s">
        <v>142</v>
      </c>
      <c r="C5" s="102"/>
      <c r="D5" s="102"/>
      <c r="E5" s="102"/>
      <c r="F5" s="102"/>
      <c r="G5" s="102"/>
    </row>
    <row r="6" spans="2:10" ht="18" customHeight="1">
      <c r="B6" s="102" t="str">
        <f>actualizaciones!A2</f>
        <v>enero 2012</v>
      </c>
      <c r="C6" s="102"/>
      <c r="D6" s="102"/>
      <c r="E6" s="102"/>
      <c r="F6" s="102"/>
      <c r="G6" s="102"/>
      <c r="J6" s="163"/>
    </row>
    <row r="7" spans="2:10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10" ht="15" customHeight="1">
      <c r="B8" s="75" t="str">
        <f>'Nacionalidad-Zona (datos)'!B8</f>
        <v>Reino Unido</v>
      </c>
      <c r="C8" s="159">
        <f>'Nacionalidad-Zona (datos)'!C8/'Nacionalidad-Zona (datos)'!C$30</f>
        <v>0.27779786318925859</v>
      </c>
      <c r="D8" s="160">
        <f>'Nacionalidad-Zona (datos)'!D8/'Nacionalidad-Zona (datos)'!D$30</f>
        <v>3.6321070234113711E-2</v>
      </c>
      <c r="E8" s="160">
        <f>'Nacionalidad-Zona (datos)'!E8/'Nacionalidad-Zona (datos)'!E$30</f>
        <v>9.1167840891122162E-2</v>
      </c>
      <c r="F8" s="160">
        <f>'Nacionalidad-Zona (datos)'!F8/'Nacionalidad-Zona (datos)'!F$30</f>
        <v>0.30426393847843997</v>
      </c>
      <c r="G8" s="160">
        <f>'Nacionalidad-Zona (datos)'!G8/'Nacionalidad-Zona (datos)'!G$30</f>
        <v>0.33431423973826691</v>
      </c>
    </row>
    <row r="9" spans="2:10" ht="15" customHeight="1">
      <c r="B9" s="75" t="str">
        <f>'Nacionalidad-Zona (datos)'!B9</f>
        <v>Países Nórdicos</v>
      </c>
      <c r="C9" s="159">
        <f>'Nacionalidad-Zona (datos)'!C9/'Nacionalidad-Zona (datos)'!C$30</f>
        <v>0.18508471195442136</v>
      </c>
      <c r="D9" s="160">
        <f>'Nacionalidad-Zona (datos)'!D9/'Nacionalidad-Zona (datos)'!D$30</f>
        <v>2.3010033444816055E-2</v>
      </c>
      <c r="E9" s="160">
        <f>'Nacionalidad-Zona (datos)'!E9/'Nacionalidad-Zona (datos)'!E$30</f>
        <v>0.1514134617073985</v>
      </c>
      <c r="F9" s="160">
        <f>'Nacionalidad-Zona (datos)'!F9/'Nacionalidad-Zona (datos)'!F$30</f>
        <v>0.15755973633617137</v>
      </c>
      <c r="G9" s="160">
        <f>'Nacionalidad-Zona (datos)'!G9/'Nacionalidad-Zona (datos)'!G$30</f>
        <v>0.29140032538828781</v>
      </c>
    </row>
    <row r="10" spans="2:10" ht="15" customHeight="1">
      <c r="B10" s="75" t="str">
        <f>'Nacionalidad-Zona (datos)'!B10</f>
        <v>Suecia</v>
      </c>
      <c r="C10" s="159">
        <f>'Nacionalidad-Zona (datos)'!C10/'Nacionalidad-Zona (datos)'!C$30</f>
        <v>7.173650156458429E-2</v>
      </c>
      <c r="D10" s="160">
        <f>'Nacionalidad-Zona (datos)'!D10/'Nacionalidad-Zona (datos)'!D$30</f>
        <v>6.4882943143812705E-3</v>
      </c>
      <c r="E10" s="160">
        <f>'Nacionalidad-Zona (datos)'!E10/'Nacionalidad-Zona (datos)'!E$30</f>
        <v>4.8579510515311772E-2</v>
      </c>
      <c r="F10" s="160">
        <f>'Nacionalidad-Zona (datos)'!F10/'Nacionalidad-Zona (datos)'!F$30</f>
        <v>6.2173853336995329E-2</v>
      </c>
      <c r="G10" s="160">
        <f>'Nacionalidad-Zona (datos)'!G10/'Nacionalidad-Zona (datos)'!G$30</f>
        <v>0.1149705283559001</v>
      </c>
    </row>
    <row r="11" spans="2:10" ht="15" customHeight="1">
      <c r="B11" s="75" t="str">
        <f>'Nacionalidad-Zona (datos)'!B11</f>
        <v>Finlandia</v>
      </c>
      <c r="C11" s="159">
        <f>'Nacionalidad-Zona (datos)'!C11/'Nacionalidad-Zona (datos)'!C$30</f>
        <v>4.3312181317242841E-2</v>
      </c>
      <c r="D11" s="160">
        <f>'Nacionalidad-Zona (datos)'!D11/'Nacionalidad-Zona (datos)'!D$30</f>
        <v>6.2207357859531773E-3</v>
      </c>
      <c r="E11" s="160">
        <f>'Nacionalidad-Zona (datos)'!E11/'Nacionalidad-Zona (datos)'!E$30</f>
        <v>6.4725828838484115E-2</v>
      </c>
      <c r="F11" s="160">
        <f>'Nacionalidad-Zona (datos)'!F11/'Nacionalidad-Zona (datos)'!F$30</f>
        <v>2.964844822850865E-2</v>
      </c>
      <c r="G11" s="160">
        <f>'Nacionalidad-Zona (datos)'!G11/'Nacionalidad-Zona (datos)'!G$30</f>
        <v>6.7931472870973758E-2</v>
      </c>
    </row>
    <row r="12" spans="2:10" ht="15" customHeight="1">
      <c r="B12" s="75" t="str">
        <f>'Nacionalidad-Zona (datos)'!B12</f>
        <v>Noruega</v>
      </c>
      <c r="C12" s="159">
        <f>'Nacionalidad-Zona (datos)'!C12/'Nacionalidad-Zona (datos)'!C$30</f>
        <v>3.5096555421191077E-2</v>
      </c>
      <c r="D12" s="160">
        <f>'Nacionalidad-Zona (datos)'!D12/'Nacionalidad-Zona (datos)'!D$30</f>
        <v>5.150501672240803E-3</v>
      </c>
      <c r="E12" s="160">
        <f>'Nacionalidad-Zona (datos)'!E12/'Nacionalidad-Zona (datos)'!E$30</f>
        <v>1.8078957077850202E-2</v>
      </c>
      <c r="F12" s="160">
        <f>'Nacionalidad-Zona (datos)'!F12/'Nacionalidad-Zona (datos)'!F$30</f>
        <v>2.9305135951661631E-2</v>
      </c>
      <c r="G12" s="160">
        <f>'Nacionalidad-Zona (datos)'!G12/'Nacionalidad-Zona (datos)'!G$30</f>
        <v>6.3833002907157654E-2</v>
      </c>
    </row>
    <row r="13" spans="2:10" ht="15" customHeight="1">
      <c r="B13" s="75" t="str">
        <f>'Nacionalidad-Zona (datos)'!B13</f>
        <v>Dinamarca</v>
      </c>
      <c r="C13" s="159">
        <f>'Nacionalidad-Zona (datos)'!C13/'Nacionalidad-Zona (datos)'!C$30</f>
        <v>3.4939473651403138E-2</v>
      </c>
      <c r="D13" s="160">
        <f>'Nacionalidad-Zona (datos)'!D13/'Nacionalidad-Zona (datos)'!D$30</f>
        <v>5.150501672240803E-3</v>
      </c>
      <c r="E13" s="160">
        <f>'Nacionalidad-Zona (datos)'!E13/'Nacionalidad-Zona (datos)'!E$30</f>
        <v>2.0029165275752412E-2</v>
      </c>
      <c r="F13" s="160">
        <f>'Nacionalidad-Zona (datos)'!F13/'Nacionalidad-Zona (datos)'!F$30</f>
        <v>3.6432298819005768E-2</v>
      </c>
      <c r="G13" s="160">
        <f>'Nacionalidad-Zona (datos)'!G13/'Nacionalidad-Zona (datos)'!G$30</f>
        <v>4.4665321254256277E-2</v>
      </c>
    </row>
    <row r="14" spans="2:10" ht="15" customHeight="1">
      <c r="B14" s="75" t="str">
        <f>'Nacionalidad-Zona (datos)'!B14</f>
        <v>España</v>
      </c>
      <c r="C14" s="159">
        <f>'Nacionalidad-Zona (datos)'!C14/'Nacionalidad-Zona (datos)'!C$30</f>
        <v>0.17044868038846572</v>
      </c>
      <c r="D14" s="160">
        <f>'Nacionalidad-Zona (datos)'!D14/'Nacionalidad-Zona (datos)'!D$30</f>
        <v>0.7196655518394649</v>
      </c>
      <c r="E14" s="160">
        <f>'Nacionalidad-Zona (datos)'!E14/'Nacionalidad-Zona (datos)'!E$30</f>
        <v>0.33705219881581955</v>
      </c>
      <c r="F14" s="160">
        <f>'Nacionalidad-Zona (datos)'!F14/'Nacionalidad-Zona (datos)'!F$30</f>
        <v>0.11705575391375996</v>
      </c>
      <c r="G14" s="160">
        <f>'Nacionalidad-Zona (datos)'!G14/'Nacionalidad-Zona (datos)'!G$30</f>
        <v>5.9770094504849706E-2</v>
      </c>
    </row>
    <row r="15" spans="2:10" ht="15" customHeight="1">
      <c r="B15" s="75" t="str">
        <f>'Nacionalidad-Zona (datos)'!B15</f>
        <v>Alemania</v>
      </c>
      <c r="C15" s="159">
        <f>'Nacionalidad-Zona (datos)'!C15/'Nacionalidad-Zona (datos)'!C$30</f>
        <v>0.14069789186291498</v>
      </c>
      <c r="D15" s="160">
        <f>'Nacionalidad-Zona (datos)'!D15/'Nacionalidad-Zona (datos)'!D$30</f>
        <v>4.3344481605351169E-2</v>
      </c>
      <c r="E15" s="160">
        <f>'Nacionalidad-Zona (datos)'!E15/'Nacionalidad-Zona (datos)'!E$30</f>
        <v>0.33808879596605584</v>
      </c>
      <c r="F15" s="160">
        <f>'Nacionalidad-Zona (datos)'!F15/'Nacionalidad-Zona (datos)'!F$30</f>
        <v>0.14430101620433947</v>
      </c>
      <c r="G15" s="160">
        <f>'Nacionalidad-Zona (datos)'!G15/'Nacionalidad-Zona (datos)'!G$30</f>
        <v>6.2463882789093268E-2</v>
      </c>
    </row>
    <row r="16" spans="2:10" ht="15" customHeight="1">
      <c r="B16" s="75" t="str">
        <f>'Nacionalidad-Zona (datos)'!B16</f>
        <v>Bélgica</v>
      </c>
      <c r="C16" s="159">
        <f>'Nacionalidad-Zona (datos)'!C16/'Nacionalidad-Zona (datos)'!C$30</f>
        <v>3.2316457432087067E-2</v>
      </c>
      <c r="D16" s="160">
        <f>'Nacionalidad-Zona (datos)'!D16/'Nacionalidad-Zona (datos)'!D$30</f>
        <v>7.8260869565217397E-3</v>
      </c>
      <c r="E16" s="160">
        <f>'Nacionalidad-Zona (datos)'!E16/'Nacionalidad-Zona (datos)'!E$30</f>
        <v>2.775972029446387E-3</v>
      </c>
      <c r="F16" s="160">
        <f>'Nacionalidad-Zona (datos)'!F16/'Nacionalidad-Zona (datos)'!F$30</f>
        <v>4.5124965668772318E-2</v>
      </c>
      <c r="G16" s="160">
        <f>'Nacionalidad-Zona (datos)'!G16/'Nacionalidad-Zona (datos)'!G$30</f>
        <v>4.4869800232928227E-2</v>
      </c>
    </row>
    <row r="17" spans="2:11" ht="15" customHeight="1">
      <c r="B17" s="75" t="str">
        <f>'Nacionalidad-Zona (datos)'!B17</f>
        <v>Italia</v>
      </c>
      <c r="C17" s="159">
        <f>'Nacionalidad-Zona (datos)'!C17/'Nacionalidad-Zona (datos)'!C$30</f>
        <v>3.0543677458766034E-2</v>
      </c>
      <c r="D17" s="160">
        <f>'Nacionalidad-Zona (datos)'!D17/'Nacionalidad-Zona (datos)'!D$30</f>
        <v>2.7023411371237458E-2</v>
      </c>
      <c r="E17" s="160">
        <f>'Nacionalidad-Zona (datos)'!E17/'Nacionalidad-Zona (datos)'!E$30</f>
        <v>7.6075689161410479E-3</v>
      </c>
      <c r="F17" s="160">
        <f>'Nacionalidad-Zona (datos)'!F17/'Nacionalidad-Zona (datos)'!F$30</f>
        <v>3.2992309804998628E-2</v>
      </c>
      <c r="G17" s="160">
        <f>'Nacionalidad-Zona (datos)'!G17/'Nacionalidad-Zona (datos)'!G$30</f>
        <v>4.8123683110925401E-2</v>
      </c>
    </row>
    <row r="18" spans="2:11" ht="15" customHeight="1">
      <c r="B18" s="75" t="str">
        <f>'Nacionalidad-Zona (datos)'!B18</f>
        <v>Holanda</v>
      </c>
      <c r="C18" s="159">
        <f>'Nacionalidad-Zona (datos)'!C18/'Nacionalidad-Zona (datos)'!C$30</f>
        <v>2.9628613815715656E-2</v>
      </c>
      <c r="D18" s="160">
        <f>'Nacionalidad-Zona (datos)'!D18/'Nacionalidad-Zona (datos)'!D$30</f>
        <v>7.1571906354515047E-3</v>
      </c>
      <c r="E18" s="160">
        <f>'Nacionalidad-Zona (datos)'!E18/'Nacionalidad-Zona (datos)'!E$30</f>
        <v>3.742291406785319E-3</v>
      </c>
      <c r="F18" s="160">
        <f>'Nacionalidad-Zona (datos)'!F18/'Nacionalidad-Zona (datos)'!F$30</f>
        <v>3.4097775336446035E-2</v>
      </c>
      <c r="G18" s="160">
        <f>'Nacionalidad-Zona (datos)'!G18/'Nacionalidad-Zona (datos)'!G$30</f>
        <v>4.762582124981108E-2</v>
      </c>
    </row>
    <row r="19" spans="2:11" ht="15" customHeight="1">
      <c r="B19" s="75" t="str">
        <f>'Nacionalidad-Zona (datos)'!B19</f>
        <v>Rusia</v>
      </c>
      <c r="C19" s="159">
        <f>'Nacionalidad-Zona (datos)'!C19/'Nacionalidad-Zona (datos)'!C$30</f>
        <v>2.6220188747459888E-2</v>
      </c>
      <c r="D19" s="160">
        <f>'Nacionalidad-Zona (datos)'!D19/'Nacionalidad-Zona (datos)'!D$30</f>
        <v>1.1571906354515051E-2</v>
      </c>
      <c r="E19" s="160">
        <f>'Nacionalidad-Zona (datos)'!E19/'Nacionalidad-Zona (datos)'!E$30</f>
        <v>7.6075689161410479E-3</v>
      </c>
      <c r="F19" s="160">
        <f>'Nacionalidad-Zona (datos)'!F19/'Nacionalidad-Zona (datos)'!F$30</f>
        <v>4.0394122493820378E-2</v>
      </c>
      <c r="G19" s="160">
        <f>'Nacionalidad-Zona (datos)'!G19/'Nacionalidad-Zona (datos)'!G$30</f>
        <v>1.8758723695557471E-2</v>
      </c>
    </row>
    <row r="20" spans="2:11" ht="15" customHeight="1">
      <c r="B20" s="75" t="str">
        <f>'Nacionalidad-Zona (datos)'!B20</f>
        <v>Francia</v>
      </c>
      <c r="C20" s="159">
        <f>'Nacionalidad-Zona (datos)'!C20/'Nacionalidad-Zona (datos)'!C$30</f>
        <v>2.518544375599965E-2</v>
      </c>
      <c r="D20" s="160">
        <f>'Nacionalidad-Zona (datos)'!D20/'Nacionalidad-Zona (datos)'!D$30</f>
        <v>1.9197324414715718E-2</v>
      </c>
      <c r="E20" s="160">
        <f>'Nacionalidad-Zona (datos)'!E20/'Nacionalidad-Zona (datos)'!E$30</f>
        <v>2.0204859707995855E-2</v>
      </c>
      <c r="F20" s="160">
        <f>'Nacionalidad-Zona (datos)'!F20/'Nacionalidad-Zona (datos)'!F$30</f>
        <v>2.8673441362263116E-2</v>
      </c>
      <c r="G20" s="160">
        <f>'Nacionalidad-Zona (datos)'!G20/'Nacionalidad-Zona (datos)'!G$30</f>
        <v>1.9461064535343749E-2</v>
      </c>
    </row>
    <row r="21" spans="2:11" ht="15" customHeight="1">
      <c r="B21" s="75" t="str">
        <f>'Nacionalidad-Zona (datos)'!B21</f>
        <v>Países del Este</v>
      </c>
      <c r="C21" s="159">
        <f>'Nacionalidad-Zona (datos)'!C21/'Nacionalidad-Zona (datos)'!C$30</f>
        <v>1.971750215052423E-2</v>
      </c>
      <c r="D21" s="160">
        <f>'Nacionalidad-Zona (datos)'!D21/'Nacionalidad-Zona (datos)'!D$30</f>
        <v>1.1505016722408027E-2</v>
      </c>
      <c r="E21" s="160">
        <f>'Nacionalidad-Zona (datos)'!E21/'Nacionalidad-Zona (datos)'!E$30</f>
        <v>2.6881248133246659E-3</v>
      </c>
      <c r="F21" s="160">
        <f>'Nacionalidad-Zona (datos)'!F21/'Nacionalidad-Zona (datos)'!F$30</f>
        <v>3.5539686899203518E-2</v>
      </c>
      <c r="G21" s="160">
        <f>'Nacionalidad-Zona (datos)'!G21/'Nacionalidad-Zona (datos)'!G$30</f>
        <v>1.2793271752562655E-2</v>
      </c>
    </row>
    <row r="22" spans="2:11" ht="15" customHeight="1">
      <c r="B22" s="75" t="str">
        <f>'Nacionalidad-Zona (datos)'!B22</f>
        <v>Irlanda</v>
      </c>
      <c r="C22" s="159">
        <f>'Nacionalidad-Zona (datos)'!C22/'Nacionalidad-Zona (datos)'!C$30</f>
        <v>1.4371735254883871E-2</v>
      </c>
      <c r="D22" s="160">
        <f>'Nacionalidad-Zona (datos)'!D22/'Nacionalidad-Zona (datos)'!D$30</f>
        <v>6.7558528428093645E-3</v>
      </c>
      <c r="E22" s="160">
        <f>'Nacionalidad-Zona (datos)'!E22/'Nacionalidad-Zona (datos)'!E$30</f>
        <v>3.1449303371576154E-3</v>
      </c>
      <c r="F22" s="160">
        <f>'Nacionalidad-Zona (datos)'!F22/'Nacionalidad-Zona (datos)'!F$30</f>
        <v>1.4817357868717386E-2</v>
      </c>
      <c r="G22" s="160">
        <f>'Nacionalidad-Zona (datos)'!G22/'Nacionalidad-Zona (datos)'!G$30</f>
        <v>2.1932593060161272E-2</v>
      </c>
    </row>
    <row r="23" spans="2:11" ht="15" customHeight="1">
      <c r="B23" s="75" t="str">
        <f>'Nacionalidad-Zona (datos)'!B23</f>
        <v>Austria</v>
      </c>
      <c r="C23" s="159">
        <f>'Nacionalidad-Zona (datos)'!C23/'Nacionalidad-Zona (datos)'!C$30</f>
        <v>7.8067146223180783E-3</v>
      </c>
      <c r="D23" s="160">
        <f>'Nacionalidad-Zona (datos)'!D23/'Nacionalidad-Zona (datos)'!D$30</f>
        <v>5.4849498327759197E-3</v>
      </c>
      <c r="E23" s="160">
        <f>'Nacionalidad-Zona (datos)'!E23/'Nacionalidad-Zona (datos)'!E$30</f>
        <v>1.0137568740446615E-2</v>
      </c>
      <c r="F23" s="160">
        <f>'Nacionalidad-Zona (datos)'!F23/'Nacionalidad-Zona (datos)'!F$30</f>
        <v>9.221367756110958E-3</v>
      </c>
      <c r="G23" s="160">
        <f>'Nacionalidad-Zona (datos)'!G23/'Nacionalidad-Zona (datos)'!G$30</f>
        <v>7.0411891786168329E-3</v>
      </c>
    </row>
    <row r="24" spans="2:11" ht="15" customHeight="1">
      <c r="B24" s="75" t="str">
        <f>'Nacionalidad-Zona (datos)'!B24</f>
        <v>Suiza</v>
      </c>
      <c r="C24" s="159">
        <f>'Nacionalidad-Zona (datos)'!C24/'Nacionalidad-Zona (datos)'!C$30</f>
        <v>6.8442771121887975E-3</v>
      </c>
      <c r="D24" s="160">
        <f>'Nacionalidad-Zona (datos)'!D24/'Nacionalidad-Zona (datos)'!D$30</f>
        <v>9.6989966555183944E-3</v>
      </c>
      <c r="E24" s="160">
        <f>'Nacionalidad-Zona (datos)'!E24/'Nacionalidad-Zona (datos)'!E$30</f>
        <v>4.3572219196373668E-3</v>
      </c>
      <c r="F24" s="160">
        <f>'Nacionalidad-Zona (datos)'!F24/'Nacionalidad-Zona (datos)'!F$30</f>
        <v>8.0609722603680305E-3</v>
      </c>
      <c r="G24" s="160">
        <f>'Nacionalidad-Zona (datos)'!G24/'Nacionalidad-Zona (datos)'!G$30</f>
        <v>5.8409864777162366E-3</v>
      </c>
    </row>
    <row r="25" spans="2:11" ht="15" customHeight="1">
      <c r="B25" s="75" t="str">
        <f>'Nacionalidad-Zona (datos)'!B25</f>
        <v>Resto de Europa</v>
      </c>
      <c r="C25" s="159">
        <f>'Nacionalidad-Zona (datos)'!C25/'Nacionalidad-Zona (datos)'!C$30</f>
        <v>1.6655654320372009E-2</v>
      </c>
      <c r="D25" s="160">
        <f>'Nacionalidad-Zona (datos)'!D25/'Nacionalidad-Zona (datos)'!D$30</f>
        <v>1.1304347826086957E-2</v>
      </c>
      <c r="E25" s="160">
        <f>'Nacionalidad-Zona (datos)'!E25/'Nacionalidad-Zona (datos)'!E$30</f>
        <v>9.7861798759597309E-3</v>
      </c>
      <c r="F25" s="160">
        <f>'Nacionalidad-Zona (datos)'!F25/'Nacionalidad-Zona (datos)'!F$30</f>
        <v>1.865558912386707E-2</v>
      </c>
      <c r="G25" s="160">
        <f>'Nacionalidad-Zona (datos)'!G25/'Nacionalidad-Zona (datos)'!G$30</f>
        <v>1.2019807789760048E-2</v>
      </c>
    </row>
    <row r="26" spans="2:11" ht="15" customHeight="1">
      <c r="B26" s="75" t="str">
        <f>'Nacionalidad-Zona (datos)'!B26</f>
        <v>Usa</v>
      </c>
      <c r="C26" s="159">
        <f>'Nacionalidad-Zona (datos)'!C26/'Nacionalidad-Zona (datos)'!C$30</f>
        <v>2.239038559834441E-3</v>
      </c>
      <c r="D26" s="160">
        <f>'Nacionalidad-Zona (datos)'!D26/'Nacionalidad-Zona (datos)'!D$30</f>
        <v>5.150501672240803E-3</v>
      </c>
      <c r="E26" s="160">
        <f>'Nacionalidad-Zona (datos)'!E26/'Nacionalidad-Zona (datos)'!E$30</f>
        <v>1.9853470843508971E-3</v>
      </c>
      <c r="F26" s="160">
        <f>'Nacionalidad-Zona (datos)'!F26/'Nacionalidad-Zona (datos)'!F$30</f>
        <v>1.7165613842351002E-3</v>
      </c>
      <c r="G26" s="160">
        <f>'Nacionalidad-Zona (datos)'!G26/'Nacionalidad-Zona (datos)'!G$30</f>
        <v>1.0490660644908918E-3</v>
      </c>
    </row>
    <row r="27" spans="2:11" ht="15" customHeight="1">
      <c r="B27" s="75" t="str">
        <f>'Nacionalidad-Zona (datos)'!B27</f>
        <v>Resto de América</v>
      </c>
      <c r="C27" s="159">
        <f>'Nacionalidad-Zona (datos)'!C27/'Nacionalidad-Zona (datos)'!C$30</f>
        <v>2.6579232792689465E-3</v>
      </c>
      <c r="D27" s="160">
        <f>'Nacionalidad-Zona (datos)'!D27/'Nacionalidad-Zona (datos)'!D$30</f>
        <v>1.9665551839464883E-2</v>
      </c>
      <c r="E27" s="160">
        <f>'Nacionalidad-Zona (datos)'!E27/'Nacionalidad-Zona (datos)'!E$30</f>
        <v>2.8462498023437638E-3</v>
      </c>
      <c r="F27" s="160">
        <f>'Nacionalidad-Zona (datos)'!F27/'Nacionalidad-Zona (datos)'!F$30</f>
        <v>2.0186761878604781E-3</v>
      </c>
      <c r="G27" s="160">
        <f>'Nacionalidad-Zona (datos)'!G27/'Nacionalidad-Zona (datos)'!G$30</f>
        <v>1.324668166179177E-3</v>
      </c>
    </row>
    <row r="28" spans="2:11" ht="15" customHeight="1">
      <c r="B28" s="75" t="str">
        <f>'Nacionalidad-Zona (datos)'!B28</f>
        <v>Resto del Mundo</v>
      </c>
      <c r="C28" s="159">
        <f>'Nacionalidad-Zona (datos)'!C28/'Nacionalidad-Zona (datos)'!C$30</f>
        <v>1.1783626095520677E-2</v>
      </c>
      <c r="D28" s="160">
        <f>'Nacionalidad-Zona (datos)'!D28/'Nacionalidad-Zona (datos)'!D$30</f>
        <v>3.5317725752508362E-2</v>
      </c>
      <c r="E28" s="160">
        <f>'Nacionalidad-Zona (datos)'!E28/'Nacionalidad-Zona (datos)'!E$30</f>
        <v>5.3938190698736756E-3</v>
      </c>
      <c r="F28" s="160">
        <f>'Nacionalidad-Zona (datos)'!F28/'Nacionalidad-Zona (datos)'!F$30</f>
        <v>5.5067289206262018E-3</v>
      </c>
      <c r="G28" s="160">
        <f>'Nacionalidad-Zona (datos)'!G28/'Nacionalidad-Zona (datos)'!G$30</f>
        <v>1.1210782265449276E-2</v>
      </c>
    </row>
    <row r="29" spans="2:11" ht="15" customHeight="1">
      <c r="B29" s="105" t="s">
        <v>140</v>
      </c>
      <c r="C29" s="161">
        <f>'Nacionalidad-Zona (datos)'!C29/'Nacionalidad-Zona (datos)'!C$30</f>
        <v>0.82955131961153428</v>
      </c>
      <c r="D29" s="161">
        <f>'Nacionalidad-Zona (datos)'!D29/'Nacionalidad-Zona (datos)'!D$30</f>
        <v>0.2803344481605351</v>
      </c>
      <c r="E29" s="161">
        <f>'Nacionalidad-Zona (datos)'!E29/'Nacionalidad-Zona (datos)'!E$30</f>
        <v>0.66294780118418051</v>
      </c>
      <c r="F29" s="161">
        <f>'Nacionalidad-Zona (datos)'!F29/'Nacionalidad-Zona (datos)'!F$30</f>
        <v>0.88294424608624</v>
      </c>
      <c r="G29" s="161">
        <f>'Nacionalidad-Zona (datos)'!G29/'Nacionalidad-Zona (datos)'!G$30</f>
        <v>0.94022990549515029</v>
      </c>
    </row>
    <row r="30" spans="2:11" ht="15" customHeight="1">
      <c r="B30" s="156" t="s">
        <v>96</v>
      </c>
      <c r="C30" s="162">
        <f>'Nacionalidad-Zona (datos)'!C30/'Nacionalidad-Zona (datos)'!C$30</f>
        <v>1</v>
      </c>
      <c r="D30" s="162">
        <f>'Nacionalidad-Zona (datos)'!D30/'Nacionalidad-Zona (datos)'!D$30</f>
        <v>1</v>
      </c>
      <c r="E30" s="162">
        <f>'Nacionalidad-Zona (datos)'!E30/'Nacionalidad-Zona (datos)'!E$30</f>
        <v>1</v>
      </c>
      <c r="F30" s="162">
        <f>'Nacionalidad-Zona (datos)'!F30/'Nacionalidad-Zona (datos)'!F$30</f>
        <v>1</v>
      </c>
      <c r="G30" s="162">
        <f>'Nacionalidad-Zona (datos)'!G30/'Nacionalidad-Zona (datos)'!G$30</f>
        <v>1</v>
      </c>
      <c r="H30" s="158"/>
      <c r="I30" s="158"/>
      <c r="J30" s="158"/>
      <c r="K30" s="158"/>
    </row>
    <row r="31" spans="2:11" ht="15" customHeight="1">
      <c r="B31" s="63" t="s">
        <v>74</v>
      </c>
      <c r="C31" s="116"/>
      <c r="D31" s="116"/>
      <c r="E31" s="116"/>
      <c r="F31" s="116"/>
      <c r="G31" s="116"/>
    </row>
    <row r="32" spans="2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 fitToPage="1"/>
  </sheetPr>
  <dimension ref="B1:N68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>
      <c r="B1" s="44"/>
    </row>
    <row r="2" spans="2:14" ht="15" customHeight="1">
      <c r="B2" s="44"/>
    </row>
    <row r="3" spans="2:14" ht="15" customHeight="1">
      <c r="B3" s="44"/>
    </row>
    <row r="4" spans="2:14" ht="15" customHeight="1">
      <c r="B4" s="44"/>
    </row>
    <row r="5" spans="2:14" ht="36" customHeight="1">
      <c r="B5" s="102" t="s">
        <v>143</v>
      </c>
      <c r="C5" s="102"/>
      <c r="D5" s="102"/>
      <c r="E5" s="102"/>
      <c r="F5" s="102"/>
      <c r="G5" s="102"/>
      <c r="I5" s="102" t="s">
        <v>143</v>
      </c>
      <c r="J5" s="102"/>
      <c r="K5" s="102"/>
      <c r="L5" s="102"/>
      <c r="M5" s="102"/>
      <c r="N5" s="102"/>
    </row>
    <row r="6" spans="2:14" ht="30" customHeight="1">
      <c r="B6" s="164"/>
      <c r="C6" s="47" t="str">
        <f>actualizaciones!$A$4</f>
        <v>I semestre 2011</v>
      </c>
      <c r="D6" s="48" t="s">
        <v>144</v>
      </c>
      <c r="E6" s="47" t="str">
        <f>actualizaciones!$B$4</f>
        <v>I semestre 2012</v>
      </c>
      <c r="F6" s="48" t="s">
        <v>144</v>
      </c>
      <c r="G6" s="165" t="s">
        <v>50</v>
      </c>
      <c r="I6" s="164"/>
      <c r="J6" s="47" t="str">
        <f>actualizaciones!$A$5</f>
        <v>II semestre 2010</v>
      </c>
      <c r="K6" s="48" t="s">
        <v>144</v>
      </c>
      <c r="L6" s="47" t="str">
        <f>actualizaciones!$B$5</f>
        <v>II semestre 2011</v>
      </c>
      <c r="M6" s="48" t="s">
        <v>144</v>
      </c>
      <c r="N6" s="165" t="s">
        <v>50</v>
      </c>
    </row>
    <row r="7" spans="2:14" ht="15" customHeight="1">
      <c r="B7" s="50" t="s">
        <v>145</v>
      </c>
      <c r="C7" s="51"/>
      <c r="D7" s="51"/>
      <c r="E7" s="51"/>
      <c r="F7" s="51"/>
      <c r="G7" s="51"/>
      <c r="I7" s="50" t="s">
        <v>145</v>
      </c>
      <c r="J7" s="51"/>
      <c r="K7" s="51"/>
      <c r="L7" s="51"/>
      <c r="M7" s="51"/>
      <c r="N7" s="51"/>
    </row>
    <row r="8" spans="2:14" ht="15" customHeight="1">
      <c r="B8" s="166" t="s">
        <v>146</v>
      </c>
      <c r="C8" s="53">
        <v>174438</v>
      </c>
      <c r="D8" s="54">
        <f>C8/$C$8</f>
        <v>1</v>
      </c>
      <c r="E8" s="53">
        <v>166411</v>
      </c>
      <c r="F8" s="54">
        <f>E8/E$8</f>
        <v>1</v>
      </c>
      <c r="G8" s="54">
        <f>(E8-C8)/C8</f>
        <v>-4.6016349648585746E-2</v>
      </c>
      <c r="I8" s="166" t="s">
        <v>146</v>
      </c>
      <c r="J8" s="53">
        <v>175168</v>
      </c>
      <c r="K8" s="54">
        <f>J8/$J$8</f>
        <v>1</v>
      </c>
      <c r="L8" s="53">
        <v>172391</v>
      </c>
      <c r="M8" s="54">
        <f>L8/L$8</f>
        <v>1</v>
      </c>
      <c r="N8" s="54">
        <f>(L8-J8)/J8</f>
        <v>-1.5853352210449399E-2</v>
      </c>
    </row>
    <row r="9" spans="2:14" ht="15" customHeight="1">
      <c r="B9" s="167" t="s">
        <v>147</v>
      </c>
      <c r="C9" s="59">
        <v>86171</v>
      </c>
      <c r="D9" s="60">
        <f>C9/$C$8</f>
        <v>0.49399213474128345</v>
      </c>
      <c r="E9" s="59">
        <v>88943</v>
      </c>
      <c r="F9" s="60">
        <f>E9/E$8</f>
        <v>0.53447788908185156</v>
      </c>
      <c r="G9" s="61">
        <f>(E9-C9)/C9</f>
        <v>3.2168595002959231E-2</v>
      </c>
      <c r="I9" s="167" t="s">
        <v>147</v>
      </c>
      <c r="J9" s="59">
        <v>85983</v>
      </c>
      <c r="K9" s="60">
        <f>J9/$J$8</f>
        <v>0.4908602027767629</v>
      </c>
      <c r="L9" s="59">
        <v>88590</v>
      </c>
      <c r="M9" s="60">
        <f>L9/L$8</f>
        <v>0.51388993624957224</v>
      </c>
      <c r="N9" s="61">
        <f>(L9-J9)/J9</f>
        <v>3.0319946966260773E-2</v>
      </c>
    </row>
    <row r="10" spans="2:14" ht="15" customHeight="1">
      <c r="B10" s="168" t="s">
        <v>148</v>
      </c>
      <c r="C10" s="59">
        <v>88267</v>
      </c>
      <c r="D10" s="60">
        <f>C10/$C$8</f>
        <v>0.50600786525871655</v>
      </c>
      <c r="E10" s="59">
        <v>77468</v>
      </c>
      <c r="F10" s="60">
        <f>E10/E$8</f>
        <v>0.46552211091814844</v>
      </c>
      <c r="G10" s="61">
        <f>(E10-C10)/C10</f>
        <v>-0.12234470413631368</v>
      </c>
      <c r="I10" s="168" t="s">
        <v>148</v>
      </c>
      <c r="J10" s="59">
        <v>89185</v>
      </c>
      <c r="K10" s="60">
        <f>J10/$J$8</f>
        <v>0.5091397972232371</v>
      </c>
      <c r="L10" s="59">
        <v>83801</v>
      </c>
      <c r="M10" s="60">
        <f>L10/L$8</f>
        <v>0.48611006375042781</v>
      </c>
      <c r="N10" s="61">
        <f>(L10-J10)/J10</f>
        <v>-6.0368896114817515E-2</v>
      </c>
    </row>
    <row r="11" spans="2:14" ht="15" customHeight="1">
      <c r="B11" s="50" t="s">
        <v>149</v>
      </c>
      <c r="C11" s="56"/>
      <c r="D11" s="51"/>
      <c r="E11" s="56"/>
      <c r="F11" s="51"/>
      <c r="G11" s="57"/>
      <c r="I11" s="50" t="s">
        <v>149</v>
      </c>
      <c r="J11" s="56"/>
      <c r="K11" s="51"/>
      <c r="L11" s="56"/>
      <c r="M11" s="51"/>
      <c r="N11" s="57"/>
    </row>
    <row r="12" spans="2:14" ht="15" customHeight="1">
      <c r="B12" s="166" t="s">
        <v>146</v>
      </c>
      <c r="C12" s="53">
        <v>1947</v>
      </c>
      <c r="D12" s="54">
        <f>C12/$C$12</f>
        <v>1</v>
      </c>
      <c r="E12" s="53">
        <v>2501</v>
      </c>
      <c r="F12" s="54">
        <f>E12/$E$12</f>
        <v>1</v>
      </c>
      <c r="G12" s="54">
        <f>(E12-C12)/C12</f>
        <v>0.28454031843862354</v>
      </c>
      <c r="I12" s="166" t="s">
        <v>146</v>
      </c>
      <c r="J12" s="53">
        <v>1947</v>
      </c>
      <c r="K12" s="54">
        <f>J12/$J$12</f>
        <v>1</v>
      </c>
      <c r="L12" s="53">
        <v>1913</v>
      </c>
      <c r="M12" s="54">
        <f>L12/$L$12</f>
        <v>1</v>
      </c>
      <c r="N12" s="54">
        <f>(L12-J12)/J12</f>
        <v>-1.7462763225475089E-2</v>
      </c>
    </row>
    <row r="13" spans="2:14" ht="15" customHeight="1">
      <c r="B13" s="167" t="s">
        <v>147</v>
      </c>
      <c r="C13" s="59">
        <v>1947</v>
      </c>
      <c r="D13" s="60">
        <f>C13/$C$12</f>
        <v>1</v>
      </c>
      <c r="E13" s="59">
        <v>2501</v>
      </c>
      <c r="F13" s="60">
        <f>E13/$E$13</f>
        <v>1</v>
      </c>
      <c r="G13" s="61">
        <f>(E13-C13)/C13</f>
        <v>0.28454031843862354</v>
      </c>
      <c r="I13" s="167" t="s">
        <v>147</v>
      </c>
      <c r="J13" s="59">
        <v>1947</v>
      </c>
      <c r="K13" s="60">
        <f>J13/$J$12</f>
        <v>1</v>
      </c>
      <c r="L13" s="59">
        <v>1913</v>
      </c>
      <c r="M13" s="60">
        <f>L13/$L$12</f>
        <v>1</v>
      </c>
      <c r="N13" s="61">
        <f>(L13-J13)/J13</f>
        <v>-1.7462763225475089E-2</v>
      </c>
    </row>
    <row r="14" spans="2:14" ht="15" customHeight="1">
      <c r="B14" s="168" t="s">
        <v>148</v>
      </c>
      <c r="C14" s="169" t="s">
        <v>86</v>
      </c>
      <c r="D14" s="93" t="s">
        <v>86</v>
      </c>
      <c r="E14" s="169" t="s">
        <v>86</v>
      </c>
      <c r="F14" s="93" t="s">
        <v>86</v>
      </c>
      <c r="G14" s="170" t="s">
        <v>86</v>
      </c>
      <c r="I14" s="168" t="s">
        <v>148</v>
      </c>
      <c r="J14" s="169" t="s">
        <v>86</v>
      </c>
      <c r="K14" s="93" t="s">
        <v>86</v>
      </c>
      <c r="L14" s="169" t="s">
        <v>86</v>
      </c>
      <c r="M14" s="93" t="s">
        <v>86</v>
      </c>
      <c r="N14" s="170" t="s">
        <v>86</v>
      </c>
    </row>
    <row r="15" spans="2:14" ht="15" customHeight="1">
      <c r="B15" s="50" t="s">
        <v>150</v>
      </c>
      <c r="C15" s="56"/>
      <c r="D15" s="51"/>
      <c r="E15" s="56"/>
      <c r="F15" s="51"/>
      <c r="G15" s="57"/>
      <c r="I15" s="50" t="s">
        <v>150</v>
      </c>
      <c r="J15" s="56"/>
      <c r="K15" s="51"/>
      <c r="L15" s="56"/>
      <c r="M15" s="51"/>
      <c r="N15" s="57"/>
    </row>
    <row r="16" spans="2:14" ht="15" customHeight="1">
      <c r="B16" s="166" t="s">
        <v>146</v>
      </c>
      <c r="C16" s="53">
        <v>1288</v>
      </c>
      <c r="D16" s="54">
        <f>C16/$C$16</f>
        <v>1</v>
      </c>
      <c r="E16" s="53">
        <v>1088</v>
      </c>
      <c r="F16" s="54">
        <f>E16/$E$16</f>
        <v>1</v>
      </c>
      <c r="G16" s="54">
        <f>(E16-C16)/C16</f>
        <v>-0.15527950310559005</v>
      </c>
      <c r="I16" s="166" t="s">
        <v>146</v>
      </c>
      <c r="J16" s="53">
        <v>1409</v>
      </c>
      <c r="K16" s="54">
        <f>J16/$J$16</f>
        <v>1</v>
      </c>
      <c r="L16" s="53">
        <v>1176</v>
      </c>
      <c r="M16" s="54">
        <f>L16/$L$16</f>
        <v>1</v>
      </c>
      <c r="N16" s="54">
        <f>(L16-J16)/J16</f>
        <v>-0.16536550745209369</v>
      </c>
    </row>
    <row r="17" spans="2:14" ht="15" customHeight="1">
      <c r="B17" s="167" t="s">
        <v>147</v>
      </c>
      <c r="C17" s="59">
        <v>377</v>
      </c>
      <c r="D17" s="60">
        <f>C17/$C$16</f>
        <v>0.29270186335403725</v>
      </c>
      <c r="E17" s="59">
        <v>377</v>
      </c>
      <c r="F17" s="60">
        <f>E17/$E$16</f>
        <v>0.34650735294117646</v>
      </c>
      <c r="G17" s="61">
        <f>(E17-C17)/C17</f>
        <v>0</v>
      </c>
      <c r="I17" s="167" t="s">
        <v>147</v>
      </c>
      <c r="J17" s="59">
        <v>514</v>
      </c>
      <c r="K17" s="60">
        <f>J17/$J$16</f>
        <v>0.36479772888573458</v>
      </c>
      <c r="L17" s="59">
        <v>377</v>
      </c>
      <c r="M17" s="60">
        <f>L17/$L$16</f>
        <v>0.320578231292517</v>
      </c>
      <c r="N17" s="61">
        <f>(L17-J17)/J17</f>
        <v>-0.26653696498054474</v>
      </c>
    </row>
    <row r="18" spans="2:14" ht="15" customHeight="1">
      <c r="B18" s="168" t="s">
        <v>148</v>
      </c>
      <c r="C18" s="59">
        <v>911</v>
      </c>
      <c r="D18" s="60">
        <f>C18/$C$16</f>
        <v>0.70729813664596275</v>
      </c>
      <c r="E18" s="59">
        <v>711</v>
      </c>
      <c r="F18" s="60">
        <f>E18/$E$16</f>
        <v>0.65349264705882348</v>
      </c>
      <c r="G18" s="61">
        <f>(E18-C18)/C18</f>
        <v>-0.21953896816684962</v>
      </c>
      <c r="I18" s="168" t="s">
        <v>148</v>
      </c>
      <c r="J18" s="59">
        <v>895</v>
      </c>
      <c r="K18" s="60">
        <f>J18/$J$16</f>
        <v>0.63520227111426542</v>
      </c>
      <c r="L18" s="59">
        <v>799</v>
      </c>
      <c r="M18" s="60">
        <f>L18/$L$16</f>
        <v>0.67942176870748294</v>
      </c>
      <c r="N18" s="61">
        <f>(L18-J18)/J18</f>
        <v>-0.10726256983240223</v>
      </c>
    </row>
    <row r="19" spans="2:14" ht="15" customHeight="1">
      <c r="B19" s="50" t="s">
        <v>151</v>
      </c>
      <c r="C19" s="56"/>
      <c r="D19" s="51"/>
      <c r="E19" s="56"/>
      <c r="F19" s="51"/>
      <c r="G19" s="57"/>
      <c r="I19" s="50" t="s">
        <v>151</v>
      </c>
      <c r="J19" s="56"/>
      <c r="K19" s="51"/>
      <c r="L19" s="56"/>
      <c r="M19" s="51"/>
      <c r="N19" s="57"/>
    </row>
    <row r="20" spans="2:14" ht="15" customHeight="1">
      <c r="B20" s="166" t="s">
        <v>146</v>
      </c>
      <c r="C20" s="53">
        <v>29284</v>
      </c>
      <c r="D20" s="54">
        <f>C20/$C$20</f>
        <v>1</v>
      </c>
      <c r="E20" s="53">
        <v>27906</v>
      </c>
      <c r="F20" s="54">
        <f>E20/$E$20</f>
        <v>1</v>
      </c>
      <c r="G20" s="54">
        <f>(E20-C20)/C20</f>
        <v>-4.7056413058325364E-2</v>
      </c>
      <c r="I20" s="166" t="s">
        <v>146</v>
      </c>
      <c r="J20" s="53">
        <v>29535</v>
      </c>
      <c r="K20" s="54">
        <f>J20/$J$20</f>
        <v>1</v>
      </c>
      <c r="L20" s="53">
        <v>28450</v>
      </c>
      <c r="M20" s="54">
        <f>L20/$L$20</f>
        <v>1</v>
      </c>
      <c r="N20" s="54">
        <f>(L20-J20)/J20</f>
        <v>-3.6736075842221091E-2</v>
      </c>
    </row>
    <row r="21" spans="2:14" ht="15" customHeight="1">
      <c r="B21" s="167" t="s">
        <v>147</v>
      </c>
      <c r="C21" s="59">
        <v>18797</v>
      </c>
      <c r="D21" s="60">
        <f>C21/$C$20</f>
        <v>0.64188635432317986</v>
      </c>
      <c r="E21" s="59">
        <v>18803</v>
      </c>
      <c r="F21" s="60">
        <f>E21/$E$20</f>
        <v>0.67379774958790228</v>
      </c>
      <c r="G21" s="61">
        <f>(E21-C21)/C21</f>
        <v>3.1919987232005109E-4</v>
      </c>
      <c r="I21" s="167" t="s">
        <v>147</v>
      </c>
      <c r="J21" s="59">
        <v>18673</v>
      </c>
      <c r="K21" s="60">
        <f>J21/$J$20</f>
        <v>0.63223294396478757</v>
      </c>
      <c r="L21" s="59">
        <v>18825</v>
      </c>
      <c r="M21" s="60">
        <f>L21/$L$20</f>
        <v>0.66168717047451675</v>
      </c>
      <c r="N21" s="61">
        <f>(L21-J21)/J21</f>
        <v>8.1400953248005146E-3</v>
      </c>
    </row>
    <row r="22" spans="2:14" ht="15" customHeight="1">
      <c r="B22" s="168" t="s">
        <v>148</v>
      </c>
      <c r="C22" s="59">
        <v>10487</v>
      </c>
      <c r="D22" s="60">
        <f>C22/$C$20</f>
        <v>0.35811364567682008</v>
      </c>
      <c r="E22" s="59">
        <v>9103</v>
      </c>
      <c r="F22" s="60">
        <f>E22/$E$20</f>
        <v>0.32620225041209777</v>
      </c>
      <c r="G22" s="61">
        <f>(E22-C22)/C22</f>
        <v>-0.1319729188519119</v>
      </c>
      <c r="I22" s="168" t="s">
        <v>148</v>
      </c>
      <c r="J22" s="59">
        <v>10862</v>
      </c>
      <c r="K22" s="60">
        <f>J22/$J$20</f>
        <v>0.36776705603521248</v>
      </c>
      <c r="L22" s="59">
        <v>9625</v>
      </c>
      <c r="M22" s="60">
        <f>L22/$L$20</f>
        <v>0.33831282952548331</v>
      </c>
      <c r="N22" s="61">
        <f>(L22-J22)/J22</f>
        <v>-0.11388326275087461</v>
      </c>
    </row>
    <row r="23" spans="2:14" ht="15" customHeight="1">
      <c r="B23" s="171" t="s">
        <v>57</v>
      </c>
      <c r="C23" s="172"/>
      <c r="D23" s="173"/>
      <c r="E23" s="172"/>
      <c r="F23" s="173"/>
      <c r="G23" s="174"/>
      <c r="I23" s="171" t="s">
        <v>57</v>
      </c>
      <c r="J23" s="172"/>
      <c r="K23" s="173"/>
      <c r="L23" s="172"/>
      <c r="M23" s="173"/>
      <c r="N23" s="174"/>
    </row>
    <row r="24" spans="2:14" ht="15" customHeight="1">
      <c r="B24" s="166" t="s">
        <v>146</v>
      </c>
      <c r="C24" s="53">
        <v>25438</v>
      </c>
      <c r="D24" s="54">
        <f>C24/$C$24</f>
        <v>1</v>
      </c>
      <c r="E24" s="53">
        <v>24280</v>
      </c>
      <c r="F24" s="54">
        <f>E24/$E$24</f>
        <v>1</v>
      </c>
      <c r="G24" s="54">
        <f>(E24-C24)/C24</f>
        <v>-4.5522446733233746E-2</v>
      </c>
      <c r="I24" s="166" t="s">
        <v>146</v>
      </c>
      <c r="J24" s="53">
        <v>25676</v>
      </c>
      <c r="K24" s="54">
        <f>J24/$J$24</f>
        <v>1</v>
      </c>
      <c r="L24" s="53">
        <v>24602</v>
      </c>
      <c r="M24" s="54">
        <f>L24/$L$24</f>
        <v>1</v>
      </c>
      <c r="N24" s="54">
        <f>(L24-J24)/J24</f>
        <v>-4.1828945318585449E-2</v>
      </c>
    </row>
    <row r="25" spans="2:14" ht="15" customHeight="1">
      <c r="B25" s="167" t="s">
        <v>147</v>
      </c>
      <c r="C25" s="59">
        <v>16374</v>
      </c>
      <c r="D25" s="60">
        <f>C25/$C$24</f>
        <v>0.64368267945593205</v>
      </c>
      <c r="E25" s="59">
        <v>16360</v>
      </c>
      <c r="F25" s="60">
        <f>E25/$E$24</f>
        <v>0.67380560131795719</v>
      </c>
      <c r="G25" s="61">
        <f>(E25-C25)/C25</f>
        <v>-8.5501404665933793E-4</v>
      </c>
      <c r="I25" s="167" t="s">
        <v>147</v>
      </c>
      <c r="J25" s="59">
        <v>16158</v>
      </c>
      <c r="K25" s="60">
        <f>J25/$J$24</f>
        <v>0.6293036298488861</v>
      </c>
      <c r="L25" s="59">
        <v>16360</v>
      </c>
      <c r="M25" s="60">
        <f>L25/$L$24</f>
        <v>0.66498658645638564</v>
      </c>
      <c r="N25" s="61">
        <f>(L25-J25)/J25</f>
        <v>1.2501547221190741E-2</v>
      </c>
    </row>
    <row r="26" spans="2:14" ht="15" customHeight="1">
      <c r="B26" s="168" t="s">
        <v>148</v>
      </c>
      <c r="C26" s="59">
        <v>9064</v>
      </c>
      <c r="D26" s="60">
        <f>C26/$C$24</f>
        <v>0.35631732054406795</v>
      </c>
      <c r="E26" s="59">
        <v>7920</v>
      </c>
      <c r="F26" s="60">
        <f>E26/$E$24</f>
        <v>0.32619439868204281</v>
      </c>
      <c r="G26" s="61">
        <f>(E26-C26)/C26</f>
        <v>-0.12621359223300971</v>
      </c>
      <c r="I26" s="168" t="s">
        <v>148</v>
      </c>
      <c r="J26" s="59">
        <v>9518</v>
      </c>
      <c r="K26" s="60">
        <f>J26/$J$24</f>
        <v>0.3706963701511139</v>
      </c>
      <c r="L26" s="59">
        <v>8242</v>
      </c>
      <c r="M26" s="60">
        <f>L26/$L$24</f>
        <v>0.33501341354361436</v>
      </c>
      <c r="N26" s="61">
        <f>(L26-J26)/J26</f>
        <v>-0.13406177768438748</v>
      </c>
    </row>
    <row r="27" spans="2:14" ht="15" customHeight="1">
      <c r="B27" s="50" t="s">
        <v>152</v>
      </c>
      <c r="C27" s="56"/>
      <c r="D27" s="51"/>
      <c r="E27" s="56"/>
      <c r="F27" s="51"/>
      <c r="G27" s="57"/>
      <c r="I27" s="50" t="s">
        <v>152</v>
      </c>
      <c r="J27" s="56"/>
      <c r="K27" s="51"/>
      <c r="L27" s="56"/>
      <c r="M27" s="51"/>
      <c r="N27" s="57"/>
    </row>
    <row r="28" spans="2:14" ht="15" customHeight="1">
      <c r="B28" s="166" t="s">
        <v>146</v>
      </c>
      <c r="C28" s="53">
        <v>141919</v>
      </c>
      <c r="D28" s="54">
        <f>C28/$C$28</f>
        <v>1</v>
      </c>
      <c r="E28" s="53">
        <v>134916</v>
      </c>
      <c r="F28" s="54">
        <f>E28/$E$28</f>
        <v>1</v>
      </c>
      <c r="G28" s="54">
        <f>(E28-C28)/C28</f>
        <v>-4.9345048936365113E-2</v>
      </c>
      <c r="I28" s="166" t="s">
        <v>146</v>
      </c>
      <c r="J28" s="53">
        <v>142277</v>
      </c>
      <c r="K28" s="54">
        <f>J28/$J$28</f>
        <v>1</v>
      </c>
      <c r="L28" s="53">
        <v>140852</v>
      </c>
      <c r="M28" s="54">
        <f>L28/$L$28</f>
        <v>1</v>
      </c>
      <c r="N28" s="54">
        <f>(L28-J28)/J28</f>
        <v>-1.0015673650695474E-2</v>
      </c>
    </row>
    <row r="29" spans="2:14" ht="15" customHeight="1">
      <c r="B29" s="167" t="s">
        <v>147</v>
      </c>
      <c r="C29" s="59">
        <v>65050</v>
      </c>
      <c r="D29" s="60">
        <f>C29/$C$28</f>
        <v>0.45836005045131378</v>
      </c>
      <c r="E29" s="59">
        <v>67262</v>
      </c>
      <c r="F29" s="60">
        <f>E29/$E$28</f>
        <v>0.49854724421121288</v>
      </c>
      <c r="G29" s="61">
        <f>(E29-C29)/C29</f>
        <v>3.4004611837048428E-2</v>
      </c>
      <c r="I29" s="167" t="s">
        <v>147</v>
      </c>
      <c r="J29" s="59">
        <v>64849</v>
      </c>
      <c r="K29" s="60">
        <f>J29/$J$28</f>
        <v>0.45579397935014093</v>
      </c>
      <c r="L29" s="59">
        <v>67475</v>
      </c>
      <c r="M29" s="60">
        <f>L29/$L$28</f>
        <v>0.47904893079260502</v>
      </c>
      <c r="N29" s="61">
        <f>(L29-J29)/J29</f>
        <v>4.0494070841493313E-2</v>
      </c>
    </row>
    <row r="30" spans="2:14" ht="15" customHeight="1">
      <c r="B30" s="168" t="s">
        <v>148</v>
      </c>
      <c r="C30" s="59">
        <v>76869</v>
      </c>
      <c r="D30" s="60">
        <f>C30/$C$28</f>
        <v>0.54163994954868622</v>
      </c>
      <c r="E30" s="59">
        <v>67654</v>
      </c>
      <c r="F30" s="60">
        <f>E30/$E$28</f>
        <v>0.50145275578878712</v>
      </c>
      <c r="G30" s="61">
        <f>(E30-C30)/C30</f>
        <v>-0.11987927513041668</v>
      </c>
      <c r="I30" s="168" t="s">
        <v>148</v>
      </c>
      <c r="J30" s="59">
        <v>77428</v>
      </c>
      <c r="K30" s="60">
        <f>J30/$J$28</f>
        <v>0.54420602064985912</v>
      </c>
      <c r="L30" s="59">
        <v>73377</v>
      </c>
      <c r="M30" s="60">
        <f>L30/$L$28</f>
        <v>0.52095106920739498</v>
      </c>
      <c r="N30" s="61">
        <f>(L30-J30)/J30</f>
        <v>-5.2319574314201582E-2</v>
      </c>
    </row>
    <row r="31" spans="2:14" ht="15" customHeight="1">
      <c r="B31" s="171" t="s">
        <v>55</v>
      </c>
      <c r="C31" s="172"/>
      <c r="D31" s="173"/>
      <c r="E31" s="172"/>
      <c r="F31" s="173"/>
      <c r="G31" s="174"/>
      <c r="I31" s="171" t="s">
        <v>55</v>
      </c>
      <c r="J31" s="172"/>
      <c r="K31" s="173"/>
      <c r="L31" s="172"/>
      <c r="M31" s="173"/>
      <c r="N31" s="174"/>
    </row>
    <row r="32" spans="2:14" ht="15" customHeight="1">
      <c r="B32" s="166" t="s">
        <v>146</v>
      </c>
      <c r="C32" s="53">
        <v>62811</v>
      </c>
      <c r="D32" s="54">
        <f>C32/$C$32</f>
        <v>1</v>
      </c>
      <c r="E32" s="53">
        <v>60341</v>
      </c>
      <c r="F32" s="54">
        <f>E32/$E$32</f>
        <v>1</v>
      </c>
      <c r="G32" s="54">
        <f>(E32-C32)/C32</f>
        <v>-3.9324322172867812E-2</v>
      </c>
      <c r="I32" s="166" t="s">
        <v>146</v>
      </c>
      <c r="J32" s="53">
        <v>62780</v>
      </c>
      <c r="K32" s="54">
        <f>J32/$J$32</f>
        <v>1</v>
      </c>
      <c r="L32" s="53">
        <v>61844</v>
      </c>
      <c r="M32" s="54">
        <f>L32/$L$32</f>
        <v>1</v>
      </c>
      <c r="N32" s="54">
        <f>(L32-J32)/J32</f>
        <v>-1.4909206753743231E-2</v>
      </c>
    </row>
    <row r="33" spans="2:14" ht="15" customHeight="1">
      <c r="B33" s="167" t="s">
        <v>147</v>
      </c>
      <c r="C33" s="59">
        <v>32955</v>
      </c>
      <c r="D33" s="60">
        <f>C33/$C$32</f>
        <v>0.52466924583273633</v>
      </c>
      <c r="E33" s="59">
        <v>33745</v>
      </c>
      <c r="F33" s="60">
        <f>E33/$E$32</f>
        <v>0.55923832883114299</v>
      </c>
      <c r="G33" s="61">
        <f>(E33-C33)/C33</f>
        <v>2.3972083143680777E-2</v>
      </c>
      <c r="I33" s="167" t="s">
        <v>147</v>
      </c>
      <c r="J33" s="59">
        <v>32855</v>
      </c>
      <c r="K33" s="60">
        <f>J33/$J$32</f>
        <v>0.52333545715195917</v>
      </c>
      <c r="L33" s="59">
        <v>33508</v>
      </c>
      <c r="M33" s="60">
        <f>L33/$L$32</f>
        <v>0.54181488907573894</v>
      </c>
      <c r="N33" s="61">
        <f>(L33-J33)/J33</f>
        <v>1.9875209252777356E-2</v>
      </c>
    </row>
    <row r="34" spans="2:14" ht="15" customHeight="1">
      <c r="B34" s="168" t="s">
        <v>148</v>
      </c>
      <c r="C34" s="175">
        <v>29856</v>
      </c>
      <c r="D34" s="176">
        <f>C34/$C$32</f>
        <v>0.47533075416726367</v>
      </c>
      <c r="E34" s="175">
        <v>26596</v>
      </c>
      <c r="F34" s="176">
        <f>E34/$E$32</f>
        <v>0.44076167116885701</v>
      </c>
      <c r="G34" s="61">
        <f>(E34-C34)/C34</f>
        <v>-0.10919078242229367</v>
      </c>
      <c r="I34" s="168" t="s">
        <v>148</v>
      </c>
      <c r="J34" s="175">
        <v>29925</v>
      </c>
      <c r="K34" s="176">
        <f>J34/$J$32</f>
        <v>0.47666454284804077</v>
      </c>
      <c r="L34" s="175">
        <v>28336</v>
      </c>
      <c r="M34" s="176">
        <f>L34/$L$32</f>
        <v>0.45818511092426106</v>
      </c>
      <c r="N34" s="61">
        <f>(L34-J34)/J34</f>
        <v>-5.3099415204678362E-2</v>
      </c>
    </row>
    <row r="35" spans="2:14" ht="15" customHeight="1">
      <c r="B35" s="171" t="s">
        <v>56</v>
      </c>
      <c r="C35" s="172"/>
      <c r="D35" s="173"/>
      <c r="E35" s="172"/>
      <c r="F35" s="173"/>
      <c r="G35" s="174"/>
      <c r="I35" s="171" t="s">
        <v>56</v>
      </c>
      <c r="J35" s="172"/>
      <c r="K35" s="173"/>
      <c r="L35" s="172"/>
      <c r="M35" s="173"/>
      <c r="N35" s="174"/>
    </row>
    <row r="36" spans="2:14" ht="15" customHeight="1">
      <c r="B36" s="166" t="s">
        <v>146</v>
      </c>
      <c r="C36" s="53">
        <v>52852</v>
      </c>
      <c r="D36" s="54">
        <f>C36/$C$36</f>
        <v>1</v>
      </c>
      <c r="E36" s="53">
        <v>48695</v>
      </c>
      <c r="F36" s="54">
        <f>E36/$E$36</f>
        <v>1</v>
      </c>
      <c r="G36" s="54">
        <f>(E36-C36)/C36</f>
        <v>-7.865359872852494E-2</v>
      </c>
      <c r="I36" s="166" t="s">
        <v>146</v>
      </c>
      <c r="J36" s="53">
        <v>53044</v>
      </c>
      <c r="K36" s="54">
        <f>J36/$J$36</f>
        <v>1</v>
      </c>
      <c r="L36" s="53">
        <v>51623</v>
      </c>
      <c r="M36" s="54">
        <f>L36/$L$36</f>
        <v>1</v>
      </c>
      <c r="N36" s="54">
        <f>(L36-J36)/J36</f>
        <v>-2.6789080763140034E-2</v>
      </c>
    </row>
    <row r="37" spans="2:14" ht="15" customHeight="1">
      <c r="B37" s="167" t="s">
        <v>147</v>
      </c>
      <c r="C37" s="59">
        <v>20496</v>
      </c>
      <c r="D37" s="60">
        <f>C37/$C$36</f>
        <v>0.38779989404374482</v>
      </c>
      <c r="E37" s="59">
        <v>20296</v>
      </c>
      <c r="F37" s="60">
        <f>E37/$E$36</f>
        <v>0.41679843926481158</v>
      </c>
      <c r="G37" s="61">
        <f>(E37-C37)/C37</f>
        <v>-9.7580015612802502E-3</v>
      </c>
      <c r="I37" s="167" t="s">
        <v>147</v>
      </c>
      <c r="J37" s="59">
        <v>20332</v>
      </c>
      <c r="K37" s="60">
        <f>J37/$J$36</f>
        <v>0.38330442651383756</v>
      </c>
      <c r="L37" s="59">
        <v>20764</v>
      </c>
      <c r="M37" s="60">
        <f>L37/$L$36</f>
        <v>0.40222381496619725</v>
      </c>
      <c r="N37" s="61">
        <f>(L37-J37)/J37</f>
        <v>2.1247294904583908E-2</v>
      </c>
    </row>
    <row r="38" spans="2:14" ht="15" customHeight="1">
      <c r="B38" s="168" t="s">
        <v>148</v>
      </c>
      <c r="C38" s="175">
        <v>32356</v>
      </c>
      <c r="D38" s="176">
        <f>C38/$C$36</f>
        <v>0.61220010595625518</v>
      </c>
      <c r="E38" s="175">
        <v>28399</v>
      </c>
      <c r="F38" s="176">
        <f>E38/$E$36</f>
        <v>0.58320156073518836</v>
      </c>
      <c r="G38" s="61">
        <f>(E38-C38)/C38</f>
        <v>-0.12229571022376066</v>
      </c>
      <c r="I38" s="168" t="s">
        <v>148</v>
      </c>
      <c r="J38" s="175">
        <v>32712</v>
      </c>
      <c r="K38" s="176">
        <f>J38/$J$36</f>
        <v>0.61669557348616244</v>
      </c>
      <c r="L38" s="175">
        <v>30859</v>
      </c>
      <c r="M38" s="176">
        <f>L38/$L$36</f>
        <v>0.59777618503380281</v>
      </c>
      <c r="N38" s="61">
        <f>(L38-J38)/J38</f>
        <v>-5.6645879188065539E-2</v>
      </c>
    </row>
    <row r="39" spans="2:14" ht="48" customHeight="1">
      <c r="B39" s="63" t="s">
        <v>153</v>
      </c>
      <c r="C39" s="63"/>
      <c r="D39" s="63"/>
      <c r="E39" s="63"/>
      <c r="F39" s="63"/>
      <c r="G39" s="63"/>
      <c r="I39" s="63" t="s">
        <v>153</v>
      </c>
      <c r="J39" s="63"/>
      <c r="K39" s="63"/>
      <c r="L39" s="63"/>
      <c r="M39" s="63"/>
      <c r="N39" s="63"/>
    </row>
    <row r="40" spans="2:14">
      <c r="B40" s="44"/>
    </row>
    <row r="41" spans="2:14">
      <c r="B41" s="44"/>
    </row>
    <row r="42" spans="2:14">
      <c r="B42" s="44"/>
    </row>
    <row r="43" spans="2:14">
      <c r="B43" s="44"/>
    </row>
    <row r="44" spans="2:14" ht="27.75" customHeight="1"/>
    <row r="45" spans="2:14" ht="36" customHeight="1"/>
    <row r="46" spans="2:14" ht="15" customHeight="1"/>
    <row r="50" ht="15" customHeight="1"/>
    <row r="54" ht="15" customHeight="1"/>
    <row r="58" ht="15" customHeight="1"/>
    <row r="62" ht="15" customHeight="1"/>
    <row r="66" spans="2:11" ht="44.25" customHeight="1"/>
    <row r="67" spans="2:11" ht="15" customHeight="1" thickBot="1"/>
    <row r="68" spans="2:11" ht="30" customHeight="1" thickBot="1">
      <c r="B68" s="12"/>
      <c r="C68" s="12"/>
      <c r="D68" s="12"/>
      <c r="F68" s="12"/>
      <c r="G68" s="41" t="s">
        <v>45</v>
      </c>
      <c r="H68" s="12"/>
      <c r="I68" s="12"/>
      <c r="J68" s="12"/>
      <c r="K68" s="12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ht="15" customHeight="1"/>
    <row r="56" spans="2:12" ht="30" customHeight="1"/>
    <row r="60" spans="2:12" ht="13.5" thickBot="1"/>
    <row r="61" spans="2:12" ht="16.5" thickBot="1">
      <c r="I61" s="41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 fitToPage="1"/>
  </sheetPr>
  <dimension ref="B1:P75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>
      <c r="B1" s="44"/>
    </row>
    <row r="2" spans="2:16" ht="15" customHeight="1">
      <c r="B2" s="44"/>
    </row>
    <row r="3" spans="2:16" ht="15" customHeight="1">
      <c r="B3" s="44"/>
    </row>
    <row r="4" spans="2:16" ht="15" customHeight="1">
      <c r="B4" s="44"/>
    </row>
    <row r="5" spans="2:16" ht="36" customHeight="1">
      <c r="B5" s="45" t="s">
        <v>154</v>
      </c>
      <c r="C5" s="45"/>
      <c r="D5" s="45"/>
      <c r="E5" s="45"/>
      <c r="F5" s="45"/>
      <c r="G5" s="45"/>
      <c r="I5" s="45" t="s">
        <v>155</v>
      </c>
      <c r="J5" s="45"/>
      <c r="K5" s="45"/>
      <c r="L5" s="45"/>
      <c r="M5" s="45"/>
      <c r="N5" s="45"/>
    </row>
    <row r="6" spans="2:16" ht="30" customHeight="1">
      <c r="B6" s="164"/>
      <c r="C6" s="47" t="str">
        <f>actualizaciones!$A$4</f>
        <v>I semestre 2011</v>
      </c>
      <c r="D6" s="48" t="s">
        <v>49</v>
      </c>
      <c r="E6" s="47" t="str">
        <f>actualizaciones!$B$4</f>
        <v>I semestre 2012</v>
      </c>
      <c r="F6" s="48" t="s">
        <v>49</v>
      </c>
      <c r="G6" s="165" t="s">
        <v>50</v>
      </c>
      <c r="I6" s="164"/>
      <c r="J6" s="47" t="str">
        <f>actualizaciones!$A$5</f>
        <v>II semestre 2010</v>
      </c>
      <c r="K6" s="48" t="s">
        <v>49</v>
      </c>
      <c r="L6" s="47" t="str">
        <f>actualizaciones!$B$5</f>
        <v>II semestre 2011</v>
      </c>
      <c r="M6" s="48" t="s">
        <v>49</v>
      </c>
      <c r="N6" s="165" t="s">
        <v>50</v>
      </c>
    </row>
    <row r="7" spans="2:16" ht="15" customHeight="1">
      <c r="B7" s="52" t="s">
        <v>156</v>
      </c>
      <c r="C7" s="53">
        <v>62811</v>
      </c>
      <c r="D7" s="54">
        <f t="shared" ref="D7:D13" si="0">C7/$C$7</f>
        <v>1</v>
      </c>
      <c r="E7" s="53">
        <v>60341</v>
      </c>
      <c r="F7" s="54">
        <f t="shared" ref="F7:F13" si="1">E7/$E$7</f>
        <v>1</v>
      </c>
      <c r="G7" s="54">
        <f t="shared" ref="G7:G13" si="2">(E7-C7)/C7</f>
        <v>-3.9324322172867812E-2</v>
      </c>
      <c r="I7" s="52" t="s">
        <v>156</v>
      </c>
      <c r="J7" s="53">
        <v>62780</v>
      </c>
      <c r="K7" s="54">
        <f t="shared" ref="K7:K13" si="3">J7/$J$7</f>
        <v>1</v>
      </c>
      <c r="L7" s="53">
        <v>61844</v>
      </c>
      <c r="M7" s="54">
        <f t="shared" ref="M7:M13" si="4">L7/$L$7</f>
        <v>1</v>
      </c>
      <c r="N7" s="54">
        <f t="shared" ref="N7:N13" si="5">(L7-J7)/J7</f>
        <v>-1.4909206753743231E-2</v>
      </c>
    </row>
    <row r="8" spans="2:16" ht="15" customHeight="1">
      <c r="B8" s="171" t="s">
        <v>157</v>
      </c>
      <c r="C8" s="172">
        <v>32955</v>
      </c>
      <c r="D8" s="74">
        <f t="shared" si="0"/>
        <v>0.52466924583273633</v>
      </c>
      <c r="E8" s="172">
        <v>33745</v>
      </c>
      <c r="F8" s="74">
        <f t="shared" si="1"/>
        <v>0.55923832883114299</v>
      </c>
      <c r="G8" s="74">
        <f t="shared" si="2"/>
        <v>2.3972083143680777E-2</v>
      </c>
      <c r="I8" s="171" t="s">
        <v>157</v>
      </c>
      <c r="J8" s="172">
        <v>32855</v>
      </c>
      <c r="K8" s="74">
        <f t="shared" si="3"/>
        <v>0.52333545715195917</v>
      </c>
      <c r="L8" s="172">
        <v>33508</v>
      </c>
      <c r="M8" s="74">
        <f t="shared" si="4"/>
        <v>0.54181488907573894</v>
      </c>
      <c r="N8" s="74">
        <f t="shared" si="5"/>
        <v>1.9875209252777356E-2</v>
      </c>
    </row>
    <row r="9" spans="2:16" ht="15" customHeight="1">
      <c r="B9" s="62" t="s">
        <v>158</v>
      </c>
      <c r="C9" s="59">
        <v>4568</v>
      </c>
      <c r="D9" s="60">
        <f t="shared" si="0"/>
        <v>7.2726114852493987E-2</v>
      </c>
      <c r="E9" s="59">
        <v>5553</v>
      </c>
      <c r="F9" s="60">
        <f t="shared" si="1"/>
        <v>9.202697999701695E-2</v>
      </c>
      <c r="G9" s="61">
        <f t="shared" si="2"/>
        <v>0.21563047285464099</v>
      </c>
      <c r="I9" s="62" t="s">
        <v>158</v>
      </c>
      <c r="J9" s="59">
        <v>4568</v>
      </c>
      <c r="K9" s="60">
        <f t="shared" si="3"/>
        <v>7.2762026122969101E-2</v>
      </c>
      <c r="L9" s="59">
        <v>4568</v>
      </c>
      <c r="M9" s="60">
        <f t="shared" si="4"/>
        <v>7.3863268870060145E-2</v>
      </c>
      <c r="N9" s="61">
        <f t="shared" si="5"/>
        <v>0</v>
      </c>
    </row>
    <row r="10" spans="2:16" ht="15" customHeight="1">
      <c r="B10" s="62" t="s">
        <v>159</v>
      </c>
      <c r="C10" s="59">
        <v>21699</v>
      </c>
      <c r="D10" s="60">
        <f t="shared" si="0"/>
        <v>0.34546496632755408</v>
      </c>
      <c r="E10" s="59">
        <v>21329</v>
      </c>
      <c r="F10" s="60">
        <f t="shared" si="1"/>
        <v>0.35347442037752108</v>
      </c>
      <c r="G10" s="61">
        <f t="shared" si="2"/>
        <v>-1.7051477026591086E-2</v>
      </c>
      <c r="I10" s="62" t="s">
        <v>159</v>
      </c>
      <c r="J10" s="59">
        <v>21699</v>
      </c>
      <c r="K10" s="60">
        <f t="shared" si="3"/>
        <v>0.34563555272379737</v>
      </c>
      <c r="L10" s="59">
        <v>21996</v>
      </c>
      <c r="M10" s="60">
        <f t="shared" si="4"/>
        <v>0.35566910290408121</v>
      </c>
      <c r="N10" s="61">
        <f t="shared" si="5"/>
        <v>1.3687266694317711E-2</v>
      </c>
    </row>
    <row r="11" spans="2:16" ht="15" customHeight="1">
      <c r="B11" s="62" t="s">
        <v>160</v>
      </c>
      <c r="C11" s="59">
        <v>6118</v>
      </c>
      <c r="D11" s="60">
        <f t="shared" si="0"/>
        <v>9.7403321074334109E-2</v>
      </c>
      <c r="E11" s="59">
        <v>6374</v>
      </c>
      <c r="F11" s="60">
        <f t="shared" si="1"/>
        <v>0.10563298586367478</v>
      </c>
      <c r="G11" s="61">
        <f t="shared" si="2"/>
        <v>4.1843739784243217E-2</v>
      </c>
      <c r="I11" s="62" t="s">
        <v>160</v>
      </c>
      <c r="J11" s="59">
        <v>6118</v>
      </c>
      <c r="K11" s="60">
        <f t="shared" si="3"/>
        <v>9.7451417648932781E-2</v>
      </c>
      <c r="L11" s="59">
        <v>6374</v>
      </c>
      <c r="M11" s="60">
        <f t="shared" si="4"/>
        <v>0.10306577841019339</v>
      </c>
      <c r="N11" s="61">
        <f t="shared" si="5"/>
        <v>4.1843739784243217E-2</v>
      </c>
    </row>
    <row r="12" spans="2:16" ht="15" customHeight="1">
      <c r="B12" s="62" t="s">
        <v>161</v>
      </c>
      <c r="C12" s="59">
        <v>570</v>
      </c>
      <c r="D12" s="60">
        <f t="shared" si="0"/>
        <v>9.0748435783541102E-3</v>
      </c>
      <c r="E12" s="59">
        <v>489</v>
      </c>
      <c r="F12" s="60">
        <f t="shared" si="1"/>
        <v>8.10394259293018E-3</v>
      </c>
      <c r="G12" s="61">
        <f t="shared" si="2"/>
        <v>-0.14210526315789473</v>
      </c>
      <c r="I12" s="62" t="s">
        <v>161</v>
      </c>
      <c r="J12" s="59">
        <v>470</v>
      </c>
      <c r="K12" s="60">
        <f t="shared" si="3"/>
        <v>7.4864606562599556E-3</v>
      </c>
      <c r="L12" s="59">
        <v>570</v>
      </c>
      <c r="M12" s="60">
        <f t="shared" si="4"/>
        <v>9.2167388914041783E-3</v>
      </c>
      <c r="N12" s="61">
        <f t="shared" si="5"/>
        <v>0.21276595744680851</v>
      </c>
    </row>
    <row r="13" spans="2:16" ht="15" customHeight="1" thickBot="1">
      <c r="B13" s="171" t="s">
        <v>162</v>
      </c>
      <c r="C13" s="172">
        <v>29856</v>
      </c>
      <c r="D13" s="74">
        <f t="shared" si="0"/>
        <v>0.47533075416726367</v>
      </c>
      <c r="E13" s="172">
        <v>26596</v>
      </c>
      <c r="F13" s="74">
        <f t="shared" si="1"/>
        <v>0.44076167116885701</v>
      </c>
      <c r="G13" s="74">
        <f t="shared" si="2"/>
        <v>-0.10919078242229367</v>
      </c>
      <c r="I13" s="171" t="s">
        <v>162</v>
      </c>
      <c r="J13" s="172">
        <v>29925</v>
      </c>
      <c r="K13" s="74">
        <f t="shared" si="3"/>
        <v>0.47666454284804077</v>
      </c>
      <c r="L13" s="172">
        <v>28336</v>
      </c>
      <c r="M13" s="74">
        <f t="shared" si="4"/>
        <v>0.45818511092426106</v>
      </c>
      <c r="N13" s="74">
        <f t="shared" si="5"/>
        <v>-5.3099415204678362E-2</v>
      </c>
    </row>
    <row r="14" spans="2:16" ht="30" customHeight="1" thickBot="1">
      <c r="B14" s="63" t="s">
        <v>163</v>
      </c>
      <c r="C14" s="63"/>
      <c r="D14" s="63"/>
      <c r="E14" s="63"/>
      <c r="F14" s="63"/>
      <c r="G14" s="63"/>
      <c r="I14" s="63" t="s">
        <v>163</v>
      </c>
      <c r="J14" s="63"/>
      <c r="K14" s="63"/>
      <c r="L14" s="63"/>
      <c r="M14" s="63"/>
      <c r="N14" s="63"/>
      <c r="P14" s="41" t="s">
        <v>164</v>
      </c>
    </row>
    <row r="15" spans="2:16" ht="16.5" thickBot="1">
      <c r="B15" s="44"/>
      <c r="P15" s="41" t="s">
        <v>165</v>
      </c>
    </row>
    <row r="16" spans="2:16">
      <c r="B16" s="44"/>
    </row>
    <row r="17" spans="2:14">
      <c r="B17" s="44"/>
    </row>
    <row r="18" spans="2:14" ht="36" customHeight="1">
      <c r="B18" s="45" t="s">
        <v>166</v>
      </c>
      <c r="C18" s="45"/>
      <c r="D18" s="45"/>
      <c r="E18" s="45"/>
      <c r="F18" s="45"/>
      <c r="G18" s="45"/>
      <c r="I18" s="45" t="s">
        <v>167</v>
      </c>
      <c r="J18" s="45"/>
      <c r="K18" s="45"/>
      <c r="L18" s="45"/>
      <c r="M18" s="45"/>
      <c r="N18" s="45"/>
    </row>
    <row r="19" spans="2:14" ht="30" customHeight="1">
      <c r="B19" s="164"/>
      <c r="C19" s="47" t="str">
        <f>actualizaciones!$A$4</f>
        <v>I semestre 2011</v>
      </c>
      <c r="D19" s="48" t="s">
        <v>49</v>
      </c>
      <c r="E19" s="47" t="str">
        <f>actualizaciones!$B$4</f>
        <v>I semestre 2012</v>
      </c>
      <c r="F19" s="48" t="s">
        <v>49</v>
      </c>
      <c r="G19" s="165" t="s">
        <v>50</v>
      </c>
      <c r="I19" s="164"/>
      <c r="J19" s="47" t="str">
        <f>actualizaciones!$A$5</f>
        <v>II semestre 2010</v>
      </c>
      <c r="K19" s="48" t="s">
        <v>49</v>
      </c>
      <c r="L19" s="47" t="str">
        <f>actualizaciones!$B$5</f>
        <v>II semestre 2011</v>
      </c>
      <c r="M19" s="48" t="s">
        <v>49</v>
      </c>
      <c r="N19" s="165" t="s">
        <v>50</v>
      </c>
    </row>
    <row r="20" spans="2:14" ht="15" customHeight="1">
      <c r="B20" s="52" t="s">
        <v>156</v>
      </c>
      <c r="C20" s="53">
        <v>52852</v>
      </c>
      <c r="D20" s="54">
        <f t="shared" ref="D20:D26" si="6">C20/$C$20</f>
        <v>1</v>
      </c>
      <c r="E20" s="53">
        <v>48695</v>
      </c>
      <c r="F20" s="54">
        <f t="shared" ref="F20:F26" si="7">E20/$E$20</f>
        <v>1</v>
      </c>
      <c r="G20" s="54">
        <f t="shared" ref="G20:G26" si="8">(E20-C20)/C20</f>
        <v>-7.865359872852494E-2</v>
      </c>
      <c r="I20" s="52" t="s">
        <v>156</v>
      </c>
      <c r="J20" s="53">
        <v>53044</v>
      </c>
      <c r="K20" s="54">
        <f t="shared" ref="K20:K26" si="9">J20/$J$20</f>
        <v>1</v>
      </c>
      <c r="L20" s="53">
        <v>51623</v>
      </c>
      <c r="M20" s="54">
        <f t="shared" ref="M20:M26" si="10">L20/$L$20</f>
        <v>1</v>
      </c>
      <c r="N20" s="54">
        <f t="shared" ref="N20:N26" si="11">(L20-J20)/J20</f>
        <v>-2.6789080763140034E-2</v>
      </c>
    </row>
    <row r="21" spans="2:14" ht="15" customHeight="1">
      <c r="B21" s="171" t="s">
        <v>157</v>
      </c>
      <c r="C21" s="172">
        <v>20496</v>
      </c>
      <c r="D21" s="74">
        <f t="shared" si="6"/>
        <v>0.38779989404374482</v>
      </c>
      <c r="E21" s="172">
        <v>20296</v>
      </c>
      <c r="F21" s="74">
        <f t="shared" si="7"/>
        <v>0.41679843926481158</v>
      </c>
      <c r="G21" s="74">
        <f t="shared" si="8"/>
        <v>-9.7580015612802502E-3</v>
      </c>
      <c r="I21" s="171" t="s">
        <v>157</v>
      </c>
      <c r="J21" s="172">
        <v>20332</v>
      </c>
      <c r="K21" s="74">
        <f t="shared" si="9"/>
        <v>0.38330442651383756</v>
      </c>
      <c r="L21" s="172">
        <v>20764</v>
      </c>
      <c r="M21" s="74">
        <f t="shared" si="10"/>
        <v>0.40222381496619725</v>
      </c>
      <c r="N21" s="74">
        <f t="shared" si="11"/>
        <v>2.1247294904583908E-2</v>
      </c>
    </row>
    <row r="22" spans="2:14" ht="15" customHeight="1">
      <c r="B22" s="62" t="s">
        <v>158</v>
      </c>
      <c r="C22" s="59">
        <v>2481</v>
      </c>
      <c r="D22" s="60">
        <f t="shared" si="6"/>
        <v>4.694240520699311E-2</v>
      </c>
      <c r="E22" s="59">
        <v>2481</v>
      </c>
      <c r="F22" s="60">
        <f t="shared" si="7"/>
        <v>5.0949789506109455E-2</v>
      </c>
      <c r="G22" s="61">
        <f t="shared" si="8"/>
        <v>0</v>
      </c>
      <c r="I22" s="62" t="s">
        <v>158</v>
      </c>
      <c r="J22" s="59">
        <v>2483</v>
      </c>
      <c r="K22" s="60">
        <f t="shared" si="9"/>
        <v>4.6810195309554332E-2</v>
      </c>
      <c r="L22" s="59">
        <v>2481</v>
      </c>
      <c r="M22" s="60">
        <f t="shared" si="10"/>
        <v>4.8059973267729497E-2</v>
      </c>
      <c r="N22" s="61">
        <f t="shared" si="11"/>
        <v>-8.0547724526782122E-4</v>
      </c>
    </row>
    <row r="23" spans="2:14" ht="15" customHeight="1">
      <c r="B23" s="62" t="s">
        <v>159</v>
      </c>
      <c r="C23" s="59">
        <v>10816</v>
      </c>
      <c r="D23" s="60">
        <f t="shared" si="6"/>
        <v>0.20464693862105501</v>
      </c>
      <c r="E23" s="59">
        <v>11084</v>
      </c>
      <c r="F23" s="60">
        <f t="shared" si="7"/>
        <v>0.22762090563712906</v>
      </c>
      <c r="G23" s="61">
        <f t="shared" si="8"/>
        <v>2.4778106508875741E-2</v>
      </c>
      <c r="I23" s="62" t="s">
        <v>159</v>
      </c>
      <c r="J23" s="59">
        <v>10650</v>
      </c>
      <c r="K23" s="60">
        <f t="shared" si="9"/>
        <v>0.2007767136716688</v>
      </c>
      <c r="L23" s="59">
        <v>11084</v>
      </c>
      <c r="M23" s="60">
        <f t="shared" si="10"/>
        <v>0.2147104972589737</v>
      </c>
      <c r="N23" s="61">
        <f t="shared" si="11"/>
        <v>4.0751173708920188E-2</v>
      </c>
    </row>
    <row r="24" spans="2:14" ht="15" customHeight="1">
      <c r="B24" s="62" t="s">
        <v>160</v>
      </c>
      <c r="C24" s="59">
        <v>6683</v>
      </c>
      <c r="D24" s="60">
        <f t="shared" si="6"/>
        <v>0.12644743812911527</v>
      </c>
      <c r="E24" s="59">
        <v>6233</v>
      </c>
      <c r="F24" s="60">
        <f t="shared" si="7"/>
        <v>0.12800082143957286</v>
      </c>
      <c r="G24" s="61">
        <f t="shared" si="8"/>
        <v>-6.733502917851264E-2</v>
      </c>
      <c r="I24" s="62" t="s">
        <v>160</v>
      </c>
      <c r="J24" s="59">
        <v>6683</v>
      </c>
      <c r="K24" s="60">
        <f t="shared" si="9"/>
        <v>0.1259897443631702</v>
      </c>
      <c r="L24" s="59">
        <v>6683</v>
      </c>
      <c r="M24" s="60">
        <f t="shared" si="10"/>
        <v>0.12945779981791061</v>
      </c>
      <c r="N24" s="61">
        <f t="shared" si="11"/>
        <v>0</v>
      </c>
    </row>
    <row r="25" spans="2:14" ht="15" customHeight="1">
      <c r="B25" s="62" t="s">
        <v>161</v>
      </c>
      <c r="C25" s="59">
        <v>516</v>
      </c>
      <c r="D25" s="60">
        <f t="shared" si="6"/>
        <v>9.7631120865813974E-3</v>
      </c>
      <c r="E25" s="59">
        <v>498</v>
      </c>
      <c r="F25" s="60">
        <f t="shared" si="7"/>
        <v>1.0226922682000206E-2</v>
      </c>
      <c r="G25" s="61">
        <f>(E25-C25)/C25</f>
        <v>-3.4883720930232558E-2</v>
      </c>
      <c r="I25" s="62" t="s">
        <v>161</v>
      </c>
      <c r="J25" s="59">
        <v>516</v>
      </c>
      <c r="K25" s="60">
        <f t="shared" si="9"/>
        <v>9.727773169444235E-3</v>
      </c>
      <c r="L25" s="59">
        <v>516</v>
      </c>
      <c r="M25" s="60">
        <f t="shared" si="10"/>
        <v>9.9955446215834031E-3</v>
      </c>
      <c r="N25" s="61">
        <f t="shared" si="11"/>
        <v>0</v>
      </c>
    </row>
    <row r="26" spans="2:14" ht="15" customHeight="1">
      <c r="B26" s="171" t="s">
        <v>162</v>
      </c>
      <c r="C26" s="172">
        <v>32356</v>
      </c>
      <c r="D26" s="74">
        <f t="shared" si="6"/>
        <v>0.61220010595625518</v>
      </c>
      <c r="E26" s="172">
        <v>28399</v>
      </c>
      <c r="F26" s="74">
        <f t="shared" si="7"/>
        <v>0.58320156073518836</v>
      </c>
      <c r="G26" s="74">
        <f t="shared" si="8"/>
        <v>-0.12229571022376066</v>
      </c>
      <c r="I26" s="171" t="s">
        <v>162</v>
      </c>
      <c r="J26" s="172">
        <v>32712</v>
      </c>
      <c r="K26" s="74">
        <f t="shared" si="9"/>
        <v>0.61669557348616244</v>
      </c>
      <c r="L26" s="172">
        <v>30859</v>
      </c>
      <c r="M26" s="74">
        <f t="shared" si="10"/>
        <v>0.59777618503380281</v>
      </c>
      <c r="N26" s="74">
        <f t="shared" si="11"/>
        <v>-5.6645879188065539E-2</v>
      </c>
    </row>
    <row r="27" spans="2:14" ht="30" customHeight="1">
      <c r="B27" s="63" t="s">
        <v>163</v>
      </c>
      <c r="C27" s="63"/>
      <c r="D27" s="63"/>
      <c r="E27" s="63"/>
      <c r="F27" s="63"/>
      <c r="G27" s="63"/>
      <c r="I27" s="63" t="s">
        <v>163</v>
      </c>
      <c r="J27" s="63"/>
      <c r="K27" s="63"/>
      <c r="L27" s="63"/>
      <c r="M27" s="63"/>
      <c r="N27" s="63"/>
    </row>
    <row r="28" spans="2:14" ht="15" customHeight="1"/>
    <row r="30" spans="2:14" ht="36" customHeight="1">
      <c r="B30" s="45" t="s">
        <v>168</v>
      </c>
      <c r="C30" s="45"/>
      <c r="D30" s="45"/>
      <c r="E30" s="45"/>
      <c r="F30" s="45"/>
      <c r="G30" s="45"/>
      <c r="I30" s="45" t="s">
        <v>168</v>
      </c>
      <c r="J30" s="45"/>
      <c r="K30" s="45"/>
      <c r="L30" s="45"/>
      <c r="M30" s="45"/>
      <c r="N30" s="45"/>
    </row>
    <row r="31" spans="2:14" ht="30" customHeight="1">
      <c r="B31" s="164"/>
      <c r="C31" s="47" t="str">
        <f>actualizaciones!$A$4</f>
        <v>I semestre 2011</v>
      </c>
      <c r="D31" s="48" t="s">
        <v>49</v>
      </c>
      <c r="E31" s="47" t="str">
        <f>actualizaciones!$B$4</f>
        <v>I semestre 2012</v>
      </c>
      <c r="F31" s="48" t="s">
        <v>49</v>
      </c>
      <c r="G31" s="165" t="s">
        <v>50</v>
      </c>
      <c r="I31" s="164"/>
      <c r="J31" s="47" t="str">
        <f>actualizaciones!$A$5</f>
        <v>II semestre 2010</v>
      </c>
      <c r="K31" s="48" t="s">
        <v>49</v>
      </c>
      <c r="L31" s="47" t="str">
        <f>actualizaciones!$B$5</f>
        <v>II semestre 2011</v>
      </c>
      <c r="M31" s="48" t="s">
        <v>49</v>
      </c>
      <c r="N31" s="165" t="s">
        <v>50</v>
      </c>
    </row>
    <row r="32" spans="2:14" ht="15" customHeight="1">
      <c r="B32" s="52" t="s">
        <v>156</v>
      </c>
      <c r="C32" s="53">
        <v>25438</v>
      </c>
      <c r="D32" s="54">
        <f t="shared" ref="D32:D37" si="12">C32/$C$32</f>
        <v>1</v>
      </c>
      <c r="E32" s="53">
        <v>24280</v>
      </c>
      <c r="F32" s="54">
        <f t="shared" ref="F32:F37" si="13">E32/$E$32</f>
        <v>1</v>
      </c>
      <c r="G32" s="54">
        <f t="shared" ref="G32:G37" si="14">(E32-C32)/C32</f>
        <v>-4.5522446733233746E-2</v>
      </c>
      <c r="I32" s="52" t="s">
        <v>156</v>
      </c>
      <c r="J32" s="53">
        <v>25676</v>
      </c>
      <c r="K32" s="54">
        <f t="shared" ref="K32:K37" si="15">J32/$J$32</f>
        <v>1</v>
      </c>
      <c r="L32" s="53">
        <v>24602</v>
      </c>
      <c r="M32" s="54">
        <f t="shared" ref="M32:M37" si="16">L32/$L$32</f>
        <v>1</v>
      </c>
      <c r="N32" s="54">
        <f t="shared" ref="N32:N37" si="17">(L32-J32)/J32</f>
        <v>-4.1828945318585449E-2</v>
      </c>
    </row>
    <row r="33" spans="2:14" ht="15" customHeight="1">
      <c r="B33" s="171" t="s">
        <v>157</v>
      </c>
      <c r="C33" s="172">
        <v>16374</v>
      </c>
      <c r="D33" s="74">
        <f t="shared" si="12"/>
        <v>0.64368267945593205</v>
      </c>
      <c r="E33" s="172">
        <v>16360</v>
      </c>
      <c r="F33" s="74">
        <f t="shared" si="13"/>
        <v>0.67380560131795719</v>
      </c>
      <c r="G33" s="74">
        <f t="shared" si="14"/>
        <v>-8.5501404665933793E-4</v>
      </c>
      <c r="I33" s="171" t="s">
        <v>157</v>
      </c>
      <c r="J33" s="172">
        <v>16158</v>
      </c>
      <c r="K33" s="74">
        <f t="shared" si="15"/>
        <v>0.6293036298488861</v>
      </c>
      <c r="L33" s="172">
        <v>16360</v>
      </c>
      <c r="M33" s="74">
        <f t="shared" si="16"/>
        <v>0.66498658645638564</v>
      </c>
      <c r="N33" s="74">
        <f t="shared" si="17"/>
        <v>1.2501547221190741E-2</v>
      </c>
    </row>
    <row r="34" spans="2:14" ht="15" customHeight="1">
      <c r="B34" s="62" t="s">
        <v>169</v>
      </c>
      <c r="C34" s="59">
        <v>13389</v>
      </c>
      <c r="D34" s="60">
        <f t="shared" si="12"/>
        <v>0.52633854862803675</v>
      </c>
      <c r="E34" s="59">
        <v>13589</v>
      </c>
      <c r="F34" s="60">
        <f t="shared" si="13"/>
        <v>0.55967874794069195</v>
      </c>
      <c r="G34" s="61">
        <f t="shared" si="14"/>
        <v>1.4937635372320561E-2</v>
      </c>
      <c r="I34" s="62" t="s">
        <v>169</v>
      </c>
      <c r="J34" s="59">
        <v>12955</v>
      </c>
      <c r="K34" s="60">
        <f t="shared" si="15"/>
        <v>0.50455678454587938</v>
      </c>
      <c r="L34" s="59">
        <v>13589</v>
      </c>
      <c r="M34" s="60">
        <f t="shared" si="16"/>
        <v>0.55235346719778877</v>
      </c>
      <c r="N34" s="61">
        <f t="shared" si="17"/>
        <v>4.8938633732149746E-2</v>
      </c>
    </row>
    <row r="35" spans="2:14" ht="15" customHeight="1">
      <c r="B35" s="62" t="s">
        <v>160</v>
      </c>
      <c r="C35" s="59">
        <v>2612</v>
      </c>
      <c r="D35" s="60">
        <f t="shared" si="12"/>
        <v>0.10268102838273449</v>
      </c>
      <c r="E35" s="59">
        <v>2407</v>
      </c>
      <c r="F35" s="60">
        <f t="shared" si="13"/>
        <v>9.9135090609555193E-2</v>
      </c>
      <c r="G35" s="61">
        <f t="shared" si="14"/>
        <v>-7.848392036753446E-2</v>
      </c>
      <c r="I35" s="62" t="s">
        <v>160</v>
      </c>
      <c r="J35" s="59">
        <v>2830</v>
      </c>
      <c r="K35" s="60">
        <f t="shared" si="15"/>
        <v>0.11021966038323726</v>
      </c>
      <c r="L35" s="59">
        <v>2407</v>
      </c>
      <c r="M35" s="60">
        <f t="shared" si="16"/>
        <v>9.7837574180960896E-2</v>
      </c>
      <c r="N35" s="61">
        <f t="shared" si="17"/>
        <v>-0.14946996466431095</v>
      </c>
    </row>
    <row r="36" spans="2:14" ht="15" customHeight="1">
      <c r="B36" s="62" t="s">
        <v>161</v>
      </c>
      <c r="C36" s="59">
        <v>373</v>
      </c>
      <c r="D36" s="60">
        <f t="shared" si="12"/>
        <v>1.4663102445160782E-2</v>
      </c>
      <c r="E36" s="59">
        <v>364</v>
      </c>
      <c r="F36" s="60">
        <f t="shared" si="13"/>
        <v>1.4991762767710049E-2</v>
      </c>
      <c r="G36" s="61">
        <f t="shared" si="14"/>
        <v>-2.4128686327077747E-2</v>
      </c>
      <c r="I36" s="62" t="s">
        <v>161</v>
      </c>
      <c r="J36" s="59">
        <v>373</v>
      </c>
      <c r="K36" s="60">
        <f t="shared" si="15"/>
        <v>1.4527184919769435E-2</v>
      </c>
      <c r="L36" s="59">
        <v>364</v>
      </c>
      <c r="M36" s="60">
        <f t="shared" si="16"/>
        <v>1.4795545077635964E-2</v>
      </c>
      <c r="N36" s="61">
        <f t="shared" si="17"/>
        <v>-2.4128686327077747E-2</v>
      </c>
    </row>
    <row r="37" spans="2:14" ht="15" customHeight="1">
      <c r="B37" s="171" t="s">
        <v>162</v>
      </c>
      <c r="C37" s="172">
        <v>9064</v>
      </c>
      <c r="D37" s="74">
        <f t="shared" si="12"/>
        <v>0.35631732054406795</v>
      </c>
      <c r="E37" s="172">
        <v>7920</v>
      </c>
      <c r="F37" s="74">
        <f t="shared" si="13"/>
        <v>0.32619439868204281</v>
      </c>
      <c r="G37" s="74">
        <f t="shared" si="14"/>
        <v>-0.12621359223300971</v>
      </c>
      <c r="I37" s="171" t="s">
        <v>162</v>
      </c>
      <c r="J37" s="172">
        <v>9518</v>
      </c>
      <c r="K37" s="74">
        <f t="shared" si="15"/>
        <v>0.3706963701511139</v>
      </c>
      <c r="L37" s="172">
        <v>8242</v>
      </c>
      <c r="M37" s="74">
        <f t="shared" si="16"/>
        <v>0.33501341354361436</v>
      </c>
      <c r="N37" s="74">
        <f t="shared" si="17"/>
        <v>-0.13406177768438748</v>
      </c>
    </row>
    <row r="38" spans="2:14" ht="30" customHeight="1">
      <c r="B38" s="63" t="s">
        <v>163</v>
      </c>
      <c r="C38" s="63"/>
      <c r="D38" s="63"/>
      <c r="E38" s="63"/>
      <c r="F38" s="63"/>
      <c r="G38" s="63"/>
      <c r="I38" s="63" t="s">
        <v>163</v>
      </c>
      <c r="J38" s="63"/>
      <c r="K38" s="63"/>
      <c r="L38" s="63"/>
      <c r="M38" s="63"/>
      <c r="N38" s="63"/>
    </row>
    <row r="41" spans="2:14" ht="36" customHeight="1">
      <c r="B41" s="45" t="s">
        <v>170</v>
      </c>
      <c r="C41" s="45"/>
      <c r="D41" s="45"/>
      <c r="E41" s="45"/>
      <c r="F41" s="45"/>
      <c r="G41" s="45"/>
      <c r="I41" s="45" t="s">
        <v>170</v>
      </c>
      <c r="J41" s="45"/>
      <c r="K41" s="45"/>
      <c r="L41" s="45"/>
      <c r="M41" s="45"/>
      <c r="N41" s="45"/>
    </row>
    <row r="42" spans="2:14" ht="30" customHeight="1">
      <c r="B42" s="164"/>
      <c r="C42" s="47" t="str">
        <f>actualizaciones!$A$4</f>
        <v>I semestre 2011</v>
      </c>
      <c r="D42" s="48" t="s">
        <v>49</v>
      </c>
      <c r="E42" s="47" t="str">
        <f>actualizaciones!$B$4</f>
        <v>I semestre 2012</v>
      </c>
      <c r="F42" s="48" t="s">
        <v>49</v>
      </c>
      <c r="G42" s="165" t="s">
        <v>50</v>
      </c>
      <c r="I42" s="164"/>
      <c r="J42" s="47" t="str">
        <f>actualizaciones!$A$5</f>
        <v>II semestre 2010</v>
      </c>
      <c r="K42" s="48" t="s">
        <v>49</v>
      </c>
      <c r="L42" s="47" t="str">
        <f>actualizaciones!$B$5</f>
        <v>II semestre 2011</v>
      </c>
      <c r="M42" s="48" t="s">
        <v>49</v>
      </c>
      <c r="N42" s="165" t="s">
        <v>50</v>
      </c>
    </row>
    <row r="43" spans="2:14" ht="15" customHeight="1">
      <c r="B43" s="52" t="s">
        <v>156</v>
      </c>
      <c r="C43" s="53">
        <v>1947</v>
      </c>
      <c r="D43" s="54">
        <f t="shared" ref="D43:D49" si="18">C43/$C$43</f>
        <v>1</v>
      </c>
      <c r="E43" s="53">
        <v>2501</v>
      </c>
      <c r="F43" s="54">
        <f t="shared" ref="F43:F49" si="19">E43/$E$43</f>
        <v>1</v>
      </c>
      <c r="G43" s="54">
        <f t="shared" ref="G43:G48" si="20">(E43-C43)/C43</f>
        <v>0.28454031843862354</v>
      </c>
      <c r="I43" s="52" t="s">
        <v>156</v>
      </c>
      <c r="J43" s="53">
        <v>1947</v>
      </c>
      <c r="K43" s="54">
        <f t="shared" ref="K43:K49" si="21">J43/$J$43</f>
        <v>1</v>
      </c>
      <c r="L43" s="53">
        <v>1913</v>
      </c>
      <c r="M43" s="54">
        <f t="shared" ref="M43:M49" si="22">L43/$L$43</f>
        <v>1</v>
      </c>
      <c r="N43" s="54">
        <f t="shared" ref="N43:N48" si="23">(L43-J43)/J43</f>
        <v>-1.7462763225475089E-2</v>
      </c>
    </row>
    <row r="44" spans="2:14" ht="15" customHeight="1">
      <c r="B44" s="171" t="s">
        <v>157</v>
      </c>
      <c r="C44" s="172">
        <v>1947</v>
      </c>
      <c r="D44" s="74">
        <f t="shared" si="18"/>
        <v>1</v>
      </c>
      <c r="E44" s="172">
        <v>2501</v>
      </c>
      <c r="F44" s="74">
        <f t="shared" si="19"/>
        <v>1</v>
      </c>
      <c r="G44" s="74">
        <f t="shared" si="20"/>
        <v>0.28454031843862354</v>
      </c>
      <c r="I44" s="171" t="s">
        <v>157</v>
      </c>
      <c r="J44" s="172">
        <v>1947</v>
      </c>
      <c r="K44" s="74">
        <f t="shared" si="21"/>
        <v>1</v>
      </c>
      <c r="L44" s="172">
        <v>1913</v>
      </c>
      <c r="M44" s="74">
        <f t="shared" si="22"/>
        <v>1</v>
      </c>
      <c r="N44" s="74">
        <f t="shared" si="23"/>
        <v>-1.7462763225475089E-2</v>
      </c>
    </row>
    <row r="45" spans="2:14" ht="15" customHeight="1">
      <c r="B45" s="62" t="s">
        <v>169</v>
      </c>
      <c r="C45" s="59">
        <v>493</v>
      </c>
      <c r="D45" s="60">
        <f t="shared" si="18"/>
        <v>0.25321006676938879</v>
      </c>
      <c r="E45" s="59">
        <v>1048</v>
      </c>
      <c r="F45" s="60">
        <f t="shared" si="19"/>
        <v>0.41903238704518192</v>
      </c>
      <c r="G45" s="61">
        <f t="shared" si="20"/>
        <v>1.1257606490872212</v>
      </c>
      <c r="I45" s="62" t="s">
        <v>169</v>
      </c>
      <c r="J45" s="59">
        <v>493</v>
      </c>
      <c r="K45" s="60">
        <f t="shared" si="21"/>
        <v>0.25321006676938879</v>
      </c>
      <c r="L45" s="59">
        <v>493</v>
      </c>
      <c r="M45" s="60">
        <f t="shared" si="22"/>
        <v>0.25771040250914795</v>
      </c>
      <c r="N45" s="61">
        <f t="shared" si="23"/>
        <v>0</v>
      </c>
    </row>
    <row r="46" spans="2:14" ht="15" customHeight="1">
      <c r="B46" s="62" t="s">
        <v>160</v>
      </c>
      <c r="C46" s="59">
        <v>580</v>
      </c>
      <c r="D46" s="60">
        <f t="shared" si="18"/>
        <v>0.29789419619928093</v>
      </c>
      <c r="E46" s="59">
        <v>802</v>
      </c>
      <c r="F46" s="60">
        <f t="shared" si="19"/>
        <v>0.320671731307477</v>
      </c>
      <c r="G46" s="61">
        <f t="shared" si="20"/>
        <v>0.38275862068965516</v>
      </c>
      <c r="I46" s="62" t="s">
        <v>160</v>
      </c>
      <c r="J46" s="59">
        <v>580</v>
      </c>
      <c r="K46" s="60">
        <f t="shared" si="21"/>
        <v>0.29789419619928093</v>
      </c>
      <c r="L46" s="59">
        <v>580</v>
      </c>
      <c r="M46" s="60">
        <f t="shared" si="22"/>
        <v>0.30318870883429166</v>
      </c>
      <c r="N46" s="61">
        <f t="shared" si="23"/>
        <v>0</v>
      </c>
    </row>
    <row r="47" spans="2:14" ht="15" customHeight="1">
      <c r="B47" s="62" t="s">
        <v>171</v>
      </c>
      <c r="C47" s="59">
        <v>674</v>
      </c>
      <c r="D47" s="60">
        <f t="shared" si="18"/>
        <v>0.34617360041088857</v>
      </c>
      <c r="E47" s="59">
        <v>485</v>
      </c>
      <c r="F47" s="60">
        <f t="shared" si="19"/>
        <v>0.19392243102758897</v>
      </c>
      <c r="G47" s="61">
        <f t="shared" si="20"/>
        <v>-0.28041543026706234</v>
      </c>
      <c r="I47" s="62" t="s">
        <v>171</v>
      </c>
      <c r="J47" s="59">
        <v>674</v>
      </c>
      <c r="K47" s="60">
        <f t="shared" si="21"/>
        <v>0.34617360041088857</v>
      </c>
      <c r="L47" s="59">
        <v>674</v>
      </c>
      <c r="M47" s="60">
        <f t="shared" si="22"/>
        <v>0.35232618923157344</v>
      </c>
      <c r="N47" s="61">
        <f t="shared" si="23"/>
        <v>0</v>
      </c>
    </row>
    <row r="48" spans="2:14" ht="15" customHeight="1" thickBot="1">
      <c r="B48" s="62" t="s">
        <v>172</v>
      </c>
      <c r="C48" s="59">
        <v>200</v>
      </c>
      <c r="D48" s="60">
        <f t="shared" si="18"/>
        <v>0.1027221366204417</v>
      </c>
      <c r="E48" s="59">
        <v>166</v>
      </c>
      <c r="F48" s="60">
        <f t="shared" si="19"/>
        <v>6.6373450619752097E-2</v>
      </c>
      <c r="G48" s="61">
        <f t="shared" si="20"/>
        <v>-0.17</v>
      </c>
      <c r="I48" s="62" t="s">
        <v>172</v>
      </c>
      <c r="J48" s="59">
        <v>200</v>
      </c>
      <c r="K48" s="60">
        <f t="shared" si="21"/>
        <v>0.1027221366204417</v>
      </c>
      <c r="L48" s="59">
        <v>166</v>
      </c>
      <c r="M48" s="60">
        <f t="shared" si="22"/>
        <v>8.6774699424986931E-2</v>
      </c>
      <c r="N48" s="61">
        <f t="shared" si="23"/>
        <v>-0.17</v>
      </c>
    </row>
    <row r="49" spans="2:16" ht="15" customHeight="1" thickBot="1">
      <c r="B49" s="171" t="s">
        <v>162</v>
      </c>
      <c r="C49" s="172">
        <v>0</v>
      </c>
      <c r="D49" s="74">
        <f t="shared" si="18"/>
        <v>0</v>
      </c>
      <c r="E49" s="172">
        <v>0</v>
      </c>
      <c r="F49" s="74">
        <f t="shared" si="19"/>
        <v>0</v>
      </c>
      <c r="G49" s="177" t="s">
        <v>86</v>
      </c>
      <c r="I49" s="171" t="s">
        <v>162</v>
      </c>
      <c r="J49" s="172">
        <v>0</v>
      </c>
      <c r="K49" s="74">
        <f t="shared" si="21"/>
        <v>0</v>
      </c>
      <c r="L49" s="172">
        <v>0</v>
      </c>
      <c r="M49" s="74">
        <f t="shared" si="22"/>
        <v>0</v>
      </c>
      <c r="N49" s="177" t="s">
        <v>86</v>
      </c>
      <c r="P49" s="41" t="s">
        <v>164</v>
      </c>
    </row>
    <row r="50" spans="2:16" ht="30" customHeight="1" thickBot="1">
      <c r="B50" s="63" t="s">
        <v>163</v>
      </c>
      <c r="C50" s="63"/>
      <c r="D50" s="63"/>
      <c r="E50" s="63"/>
      <c r="F50" s="63"/>
      <c r="G50" s="63"/>
      <c r="I50" s="63" t="s">
        <v>163</v>
      </c>
      <c r="J50" s="63"/>
      <c r="K50" s="63"/>
      <c r="L50" s="63"/>
      <c r="M50" s="63"/>
      <c r="N50" s="63"/>
      <c r="P50" s="41" t="s">
        <v>165</v>
      </c>
    </row>
    <row r="53" spans="2:16" ht="36" customHeight="1">
      <c r="B53" s="45" t="s">
        <v>173</v>
      </c>
      <c r="C53" s="45"/>
      <c r="D53" s="45"/>
      <c r="E53" s="45"/>
      <c r="F53" s="45"/>
      <c r="G53" s="45"/>
      <c r="I53" s="45" t="s">
        <v>173</v>
      </c>
      <c r="J53" s="45"/>
      <c r="K53" s="45"/>
      <c r="L53" s="45"/>
      <c r="M53" s="45"/>
      <c r="N53" s="45"/>
    </row>
    <row r="54" spans="2:16" ht="30" customHeight="1">
      <c r="B54" s="164"/>
      <c r="C54" s="47" t="str">
        <f>actualizaciones!$A$4</f>
        <v>I semestre 2011</v>
      </c>
      <c r="D54" s="48" t="s">
        <v>49</v>
      </c>
      <c r="E54" s="47" t="str">
        <f>actualizaciones!$B$4</f>
        <v>I semestre 2012</v>
      </c>
      <c r="F54" s="48" t="s">
        <v>49</v>
      </c>
      <c r="G54" s="165" t="s">
        <v>50</v>
      </c>
      <c r="I54" s="164"/>
      <c r="J54" s="47" t="str">
        <f>actualizaciones!$A$5</f>
        <v>II semestre 2010</v>
      </c>
      <c r="K54" s="48" t="s">
        <v>49</v>
      </c>
      <c r="L54" s="47" t="str">
        <f>actualizaciones!$B$5</f>
        <v>II semestre 2011</v>
      </c>
      <c r="M54" s="48" t="s">
        <v>49</v>
      </c>
      <c r="N54" s="165" t="s">
        <v>50</v>
      </c>
    </row>
    <row r="55" spans="2:16" ht="15" customHeight="1">
      <c r="B55" s="52" t="s">
        <v>156</v>
      </c>
      <c r="C55" s="53">
        <v>174438</v>
      </c>
      <c r="D55" s="54">
        <f>C55/$C$55</f>
        <v>1</v>
      </c>
      <c r="E55" s="53">
        <v>166411</v>
      </c>
      <c r="F55" s="54">
        <f>E55/$E$55</f>
        <v>1</v>
      </c>
      <c r="G55" s="54">
        <f>(E55-C55)/C55</f>
        <v>-4.6016349648585746E-2</v>
      </c>
      <c r="I55" s="52" t="s">
        <v>156</v>
      </c>
      <c r="J55" s="53">
        <v>175168</v>
      </c>
      <c r="K55" s="54">
        <f>J55/$J$55</f>
        <v>1</v>
      </c>
      <c r="L55" s="53">
        <v>172391</v>
      </c>
      <c r="M55" s="54">
        <f>L55/$L$55</f>
        <v>1</v>
      </c>
      <c r="N55" s="54">
        <f>($L$55-$J$55)/$J$55</f>
        <v>-1.5853352210449399E-2</v>
      </c>
    </row>
    <row r="56" spans="2:16" ht="15" customHeight="1">
      <c r="B56" s="171" t="s">
        <v>157</v>
      </c>
      <c r="C56" s="172">
        <v>86171</v>
      </c>
      <c r="D56" s="74">
        <f t="shared" ref="D56:D62" si="24">C56/$C$55</f>
        <v>0.49399213474128345</v>
      </c>
      <c r="E56" s="172">
        <v>88943</v>
      </c>
      <c r="F56" s="74">
        <f t="shared" ref="F56:F62" si="25">E56/$E$55</f>
        <v>0.53447788908185156</v>
      </c>
      <c r="G56" s="74">
        <f t="shared" ref="G56:G61" si="26">(E56-C56)/C56</f>
        <v>3.2168595002959231E-2</v>
      </c>
      <c r="I56" s="171" t="s">
        <v>157</v>
      </c>
      <c r="J56" s="172">
        <v>85983</v>
      </c>
      <c r="K56" s="74">
        <f t="shared" ref="K56:K62" si="27">J56/$J$55</f>
        <v>0.4908602027767629</v>
      </c>
      <c r="L56" s="172">
        <v>88590</v>
      </c>
      <c r="M56" s="74">
        <f t="shared" ref="M56:M62" si="28">L56/$L$55</f>
        <v>0.51388993624957224</v>
      </c>
      <c r="N56" s="74">
        <f>($L$56-$J$56)/$J$56</f>
        <v>3.0319946966260773E-2</v>
      </c>
    </row>
    <row r="57" spans="2:16" ht="15" customHeight="1">
      <c r="B57" s="62" t="s">
        <v>158</v>
      </c>
      <c r="C57" s="59">
        <v>11351</v>
      </c>
      <c r="D57" s="60">
        <f t="shared" si="24"/>
        <v>6.5071830679095152E-2</v>
      </c>
      <c r="E57" s="59">
        <v>13272</v>
      </c>
      <c r="F57" s="60">
        <f t="shared" si="25"/>
        <v>7.9754343162411145E-2</v>
      </c>
      <c r="G57" s="61">
        <f t="shared" si="26"/>
        <v>0.16923619064399612</v>
      </c>
      <c r="I57" s="62" t="s">
        <v>158</v>
      </c>
      <c r="J57" s="59">
        <v>11353</v>
      </c>
      <c r="K57" s="60">
        <f t="shared" si="27"/>
        <v>6.481206613080015E-2</v>
      </c>
      <c r="L57" s="59">
        <v>11732</v>
      </c>
      <c r="M57" s="60">
        <f t="shared" si="28"/>
        <v>6.8054596817699306E-2</v>
      </c>
      <c r="N57" s="61">
        <f>($L$57-$J$57)/$J$57</f>
        <v>3.3383246718928915E-2</v>
      </c>
    </row>
    <row r="58" spans="2:16" ht="15" customHeight="1">
      <c r="B58" s="62" t="s">
        <v>159</v>
      </c>
      <c r="C58" s="59">
        <v>52586</v>
      </c>
      <c r="D58" s="60">
        <f t="shared" si="24"/>
        <v>0.30145954436533323</v>
      </c>
      <c r="E58" s="59">
        <v>53874</v>
      </c>
      <c r="F58" s="60">
        <f t="shared" si="25"/>
        <v>0.32374061810817795</v>
      </c>
      <c r="G58" s="61">
        <f t="shared" si="26"/>
        <v>2.4493211120830638E-2</v>
      </c>
      <c r="I58" s="62" t="s">
        <v>159</v>
      </c>
      <c r="J58" s="59">
        <v>52066</v>
      </c>
      <c r="K58" s="60">
        <f t="shared" si="27"/>
        <v>0.29723465473145783</v>
      </c>
      <c r="L58" s="59">
        <v>54541</v>
      </c>
      <c r="M58" s="60">
        <f t="shared" si="28"/>
        <v>0.31637962538647607</v>
      </c>
      <c r="N58" s="61">
        <f>($L$58-$J$58)/$J$58</f>
        <v>4.7535819920869665E-2</v>
      </c>
    </row>
    <row r="59" spans="2:16" ht="15" customHeight="1">
      <c r="B59" s="62" t="s">
        <v>160</v>
      </c>
      <c r="C59" s="59">
        <v>19016</v>
      </c>
      <c r="D59" s="60">
        <f t="shared" si="24"/>
        <v>0.10901294442724636</v>
      </c>
      <c r="E59" s="59">
        <v>18859</v>
      </c>
      <c r="F59" s="60">
        <f t="shared" si="25"/>
        <v>0.11332784491409822</v>
      </c>
      <c r="G59" s="61">
        <f t="shared" si="26"/>
        <v>-8.2562053007993273E-3</v>
      </c>
      <c r="I59" s="62" t="s">
        <v>160</v>
      </c>
      <c r="J59" s="59">
        <v>19371</v>
      </c>
      <c r="K59" s="60">
        <f t="shared" si="27"/>
        <v>0.11058526671538181</v>
      </c>
      <c r="L59" s="59">
        <v>19087</v>
      </c>
      <c r="M59" s="60">
        <f t="shared" si="28"/>
        <v>0.11071923708314239</v>
      </c>
      <c r="N59" s="61">
        <f>($L$59-$J$59)/$J$59</f>
        <v>-1.4661091322079397E-2</v>
      </c>
    </row>
    <row r="60" spans="2:16" ht="15" customHeight="1">
      <c r="B60" s="62" t="s">
        <v>171</v>
      </c>
      <c r="C60" s="59">
        <v>2185</v>
      </c>
      <c r="D60" s="60">
        <f t="shared" si="24"/>
        <v>1.2525940448755431E-2</v>
      </c>
      <c r="E60" s="59">
        <v>2012</v>
      </c>
      <c r="F60" s="60">
        <f t="shared" si="25"/>
        <v>1.2090546898942978E-2</v>
      </c>
      <c r="G60" s="61">
        <f t="shared" si="26"/>
        <v>-7.9176201372997718E-2</v>
      </c>
      <c r="I60" s="62" t="s">
        <v>171</v>
      </c>
      <c r="J60" s="59">
        <v>2185</v>
      </c>
      <c r="K60" s="60">
        <f t="shared" si="27"/>
        <v>1.247373949579832E-2</v>
      </c>
      <c r="L60" s="59">
        <v>2213</v>
      </c>
      <c r="M60" s="60">
        <f t="shared" si="28"/>
        <v>1.2837097064231891E-2</v>
      </c>
      <c r="N60" s="61">
        <f>($L$60-$J$60)/$J$60</f>
        <v>1.2814645308924484E-2</v>
      </c>
    </row>
    <row r="61" spans="2:16" ht="15" customHeight="1">
      <c r="B61" s="62" t="s">
        <v>174</v>
      </c>
      <c r="C61" s="59">
        <v>1033</v>
      </c>
      <c r="D61" s="60">
        <f t="shared" si="24"/>
        <v>5.9218748208532549E-3</v>
      </c>
      <c r="E61" s="59">
        <v>926</v>
      </c>
      <c r="F61" s="60">
        <f t="shared" si="25"/>
        <v>5.5645359982212711E-3</v>
      </c>
      <c r="G61" s="61">
        <f t="shared" si="26"/>
        <v>-0.10358180058083252</v>
      </c>
      <c r="I61" s="62" t="s">
        <v>174</v>
      </c>
      <c r="J61" s="59">
        <v>1008</v>
      </c>
      <c r="K61" s="60">
        <f t="shared" si="27"/>
        <v>5.7544757033248083E-3</v>
      </c>
      <c r="L61" s="59">
        <v>1017</v>
      </c>
      <c r="M61" s="60">
        <f t="shared" si="28"/>
        <v>5.8993798980225189E-3</v>
      </c>
      <c r="N61" s="61">
        <f>($L$61-$J$61)/$J$61</f>
        <v>8.9285714285714281E-3</v>
      </c>
    </row>
    <row r="62" spans="2:16" ht="15" customHeight="1">
      <c r="B62" s="171" t="s">
        <v>162</v>
      </c>
      <c r="C62" s="172">
        <v>88267</v>
      </c>
      <c r="D62" s="74">
        <f t="shared" si="24"/>
        <v>0.50600786525871655</v>
      </c>
      <c r="E62" s="172">
        <v>77468</v>
      </c>
      <c r="F62" s="74">
        <f t="shared" si="25"/>
        <v>0.46552211091814844</v>
      </c>
      <c r="G62" s="74">
        <f>(E62-C62)/C62</f>
        <v>-0.12234470413631368</v>
      </c>
      <c r="I62" s="171" t="s">
        <v>162</v>
      </c>
      <c r="J62" s="172">
        <v>89185</v>
      </c>
      <c r="K62" s="74">
        <f t="shared" si="27"/>
        <v>0.5091397972232371</v>
      </c>
      <c r="L62" s="172">
        <v>83801</v>
      </c>
      <c r="M62" s="74">
        <f t="shared" si="28"/>
        <v>0.48611006375042781</v>
      </c>
      <c r="N62" s="74">
        <f>($L$62-$J$62)/$J$62</f>
        <v>-6.0368896114817515E-2</v>
      </c>
    </row>
    <row r="63" spans="2:16" ht="30" customHeight="1">
      <c r="B63" s="63" t="s">
        <v>163</v>
      </c>
      <c r="C63" s="63"/>
      <c r="D63" s="63"/>
      <c r="E63" s="63"/>
      <c r="F63" s="63"/>
      <c r="G63" s="63"/>
      <c r="I63" s="63" t="s">
        <v>163</v>
      </c>
      <c r="J63" s="63"/>
      <c r="K63" s="63"/>
      <c r="L63" s="63"/>
      <c r="M63" s="63"/>
      <c r="N63" s="63"/>
    </row>
    <row r="65" spans="2:2" ht="54" customHeight="1">
      <c r="B65"/>
    </row>
    <row r="66" spans="2:2" ht="30" customHeight="1">
      <c r="B66"/>
    </row>
    <row r="67" spans="2:2" ht="15" customHeight="1">
      <c r="B67"/>
    </row>
    <row r="68" spans="2:2" ht="15" customHeight="1">
      <c r="B68"/>
    </row>
    <row r="69" spans="2:2" ht="15" customHeight="1">
      <c r="B69"/>
    </row>
    <row r="70" spans="2:2" ht="15" customHeight="1">
      <c r="B70"/>
    </row>
    <row r="71" spans="2:2" ht="15" customHeight="1">
      <c r="B71"/>
    </row>
    <row r="72" spans="2:2" ht="15" customHeight="1">
      <c r="B72"/>
    </row>
    <row r="73" spans="2:2" ht="15" customHeight="1">
      <c r="B73"/>
    </row>
    <row r="74" spans="2:2" ht="15" customHeight="1">
      <c r="B74"/>
    </row>
    <row r="75" spans="2:2" ht="30" customHeight="1">
      <c r="B75"/>
    </row>
  </sheetData>
  <mergeCells count="20">
    <mergeCell ref="B63:G63"/>
    <mergeCell ref="I63:N63"/>
    <mergeCell ref="B41:G41"/>
    <mergeCell ref="I41:N41"/>
    <mergeCell ref="B50:G50"/>
    <mergeCell ref="I50:N50"/>
    <mergeCell ref="B53:G53"/>
    <mergeCell ref="I53:N53"/>
    <mergeCell ref="B27:G27"/>
    <mergeCell ref="I27:N27"/>
    <mergeCell ref="B30:G30"/>
    <mergeCell ref="I30:N30"/>
    <mergeCell ref="B38:G38"/>
    <mergeCell ref="I38:N38"/>
    <mergeCell ref="B5:G5"/>
    <mergeCell ref="I5:N5"/>
    <mergeCell ref="B14:G14"/>
    <mergeCell ref="I14:N14"/>
    <mergeCell ref="B18:G18"/>
    <mergeCell ref="I18:N18"/>
  </mergeCells>
  <hyperlinks>
    <hyperlink ref="P14" location="'Gráfica plazas estim tipo categ'!A1" tooltip="Ir a gráfica" display="Gráfica"/>
    <hyperlink ref="P15" location="'Gráfica distrib plazas est tipo'!A1" tooltip="Ir a gráfica" display="Gráfica"/>
    <hyperlink ref="P49" location="'Gráfica plazas estim tipo categ'!A1" tooltip="Ir a gráfica" display="Gráfica"/>
    <hyperlink ref="P50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 fitToPage="1"/>
  </sheetPr>
  <dimension ref="B22:T59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/>
    <row r="23" spans="20:20" ht="16.5" thickBot="1">
      <c r="T23" s="41" t="s">
        <v>60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2"/>
      <c r="C56" s="12"/>
      <c r="D56" s="12"/>
      <c r="E56" s="12"/>
      <c r="F56" s="12"/>
      <c r="G56" s="12"/>
      <c r="K56" s="12"/>
      <c r="L56" s="12"/>
    </row>
    <row r="59" spans="2:12" ht="33" customHeight="1">
      <c r="J59" s="12"/>
    </row>
  </sheetData>
  <hyperlinks>
    <hyperlink ref="T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 fitToPage="1"/>
  </sheetPr>
  <dimension ref="B1:S82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41" t="s">
        <v>60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12"/>
      <c r="C52" s="12"/>
      <c r="D52" s="12"/>
      <c r="E52" s="12"/>
      <c r="F52" s="12"/>
      <c r="G52" s="12"/>
      <c r="H52" s="12"/>
      <c r="K52" s="12"/>
      <c r="L52" s="12"/>
    </row>
    <row r="53" spans="2:12" ht="15.75" customHeight="1">
      <c r="J53" s="12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/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4" width="11.7109375" style="178" customWidth="1"/>
    <col min="5" max="5" width="12.7109375" style="178" customWidth="1"/>
    <col min="6" max="7" width="11.7109375" style="178" customWidth="1"/>
    <col min="8" max="10" width="7.7109375" style="178" customWidth="1"/>
    <col min="11" max="11" width="8.85546875" style="178" customWidth="1"/>
    <col min="12" max="15" width="7.7109375" style="178" customWidth="1"/>
    <col min="16" max="16" width="8.85546875" style="178" customWidth="1"/>
    <col min="17" max="19" width="7.7109375" style="178" customWidth="1"/>
    <col min="20" max="20" width="9.5703125" style="178" customWidth="1"/>
    <col min="21" max="21" width="8.85546875" style="178" customWidth="1"/>
    <col min="22" max="25" width="7.7109375" style="178" customWidth="1"/>
    <col min="26" max="26" width="9" style="178" bestFit="1" customWidth="1"/>
    <col min="27" max="255" width="16.5703125" style="178"/>
    <col min="256" max="256" width="3.7109375" style="178" customWidth="1"/>
    <col min="257" max="257" width="20.7109375" style="178" bestFit="1" customWidth="1"/>
    <col min="258" max="258" width="27.5703125" style="178" bestFit="1" customWidth="1"/>
    <col min="259" max="259" width="13" style="178" bestFit="1" customWidth="1"/>
    <col min="260" max="260" width="12.85546875" style="178" customWidth="1"/>
    <col min="261" max="261" width="15" style="178" bestFit="1" customWidth="1"/>
    <col min="262" max="262" width="15.28515625" style="178" bestFit="1" customWidth="1"/>
    <col min="263" max="263" width="13.85546875" style="178" bestFit="1" customWidth="1"/>
    <col min="264" max="266" width="7.7109375" style="178" customWidth="1"/>
    <col min="267" max="267" width="8.85546875" style="178" customWidth="1"/>
    <col min="268" max="271" width="7.7109375" style="178" customWidth="1"/>
    <col min="272" max="272" width="8.85546875" style="178" customWidth="1"/>
    <col min="273" max="275" width="7.7109375" style="178" customWidth="1"/>
    <col min="276" max="276" width="9.5703125" style="178" customWidth="1"/>
    <col min="277" max="277" width="8.85546875" style="178" customWidth="1"/>
    <col min="278" max="281" width="7.7109375" style="178" customWidth="1"/>
    <col min="282" max="282" width="9" style="178" bestFit="1" customWidth="1"/>
    <col min="283" max="511" width="16.5703125" style="178"/>
    <col min="512" max="512" width="3.7109375" style="178" customWidth="1"/>
    <col min="513" max="513" width="20.7109375" style="178" bestFit="1" customWidth="1"/>
    <col min="514" max="514" width="27.5703125" style="178" bestFit="1" customWidth="1"/>
    <col min="515" max="515" width="13" style="178" bestFit="1" customWidth="1"/>
    <col min="516" max="516" width="12.85546875" style="178" customWidth="1"/>
    <col min="517" max="517" width="15" style="178" bestFit="1" customWidth="1"/>
    <col min="518" max="518" width="15.28515625" style="178" bestFit="1" customWidth="1"/>
    <col min="519" max="519" width="13.85546875" style="178" bestFit="1" customWidth="1"/>
    <col min="520" max="522" width="7.7109375" style="178" customWidth="1"/>
    <col min="523" max="523" width="8.85546875" style="178" customWidth="1"/>
    <col min="524" max="527" width="7.7109375" style="178" customWidth="1"/>
    <col min="528" max="528" width="8.85546875" style="178" customWidth="1"/>
    <col min="529" max="531" width="7.7109375" style="178" customWidth="1"/>
    <col min="532" max="532" width="9.5703125" style="178" customWidth="1"/>
    <col min="533" max="533" width="8.85546875" style="178" customWidth="1"/>
    <col min="534" max="537" width="7.7109375" style="178" customWidth="1"/>
    <col min="538" max="538" width="9" style="178" bestFit="1" customWidth="1"/>
    <col min="539" max="767" width="16.5703125" style="178"/>
    <col min="768" max="768" width="3.7109375" style="178" customWidth="1"/>
    <col min="769" max="769" width="20.7109375" style="178" bestFit="1" customWidth="1"/>
    <col min="770" max="770" width="27.5703125" style="178" bestFit="1" customWidth="1"/>
    <col min="771" max="771" width="13" style="178" bestFit="1" customWidth="1"/>
    <col min="772" max="772" width="12.85546875" style="178" customWidth="1"/>
    <col min="773" max="773" width="15" style="178" bestFit="1" customWidth="1"/>
    <col min="774" max="774" width="15.28515625" style="178" bestFit="1" customWidth="1"/>
    <col min="775" max="775" width="13.85546875" style="178" bestFit="1" customWidth="1"/>
    <col min="776" max="778" width="7.7109375" style="178" customWidth="1"/>
    <col min="779" max="779" width="8.85546875" style="178" customWidth="1"/>
    <col min="780" max="783" width="7.7109375" style="178" customWidth="1"/>
    <col min="784" max="784" width="8.85546875" style="178" customWidth="1"/>
    <col min="785" max="787" width="7.7109375" style="178" customWidth="1"/>
    <col min="788" max="788" width="9.5703125" style="178" customWidth="1"/>
    <col min="789" max="789" width="8.85546875" style="178" customWidth="1"/>
    <col min="790" max="793" width="7.7109375" style="178" customWidth="1"/>
    <col min="794" max="794" width="9" style="178" bestFit="1" customWidth="1"/>
    <col min="795" max="1023" width="16.5703125" style="178"/>
    <col min="1024" max="1024" width="3.7109375" style="178" customWidth="1"/>
    <col min="1025" max="1025" width="20.7109375" style="178" bestFit="1" customWidth="1"/>
    <col min="1026" max="1026" width="27.5703125" style="178" bestFit="1" customWidth="1"/>
    <col min="1027" max="1027" width="13" style="178" bestFit="1" customWidth="1"/>
    <col min="1028" max="1028" width="12.85546875" style="178" customWidth="1"/>
    <col min="1029" max="1029" width="15" style="178" bestFit="1" customWidth="1"/>
    <col min="1030" max="1030" width="15.28515625" style="178" bestFit="1" customWidth="1"/>
    <col min="1031" max="1031" width="13.85546875" style="178" bestFit="1" customWidth="1"/>
    <col min="1032" max="1034" width="7.7109375" style="178" customWidth="1"/>
    <col min="1035" max="1035" width="8.85546875" style="178" customWidth="1"/>
    <col min="1036" max="1039" width="7.7109375" style="178" customWidth="1"/>
    <col min="1040" max="1040" width="8.85546875" style="178" customWidth="1"/>
    <col min="1041" max="1043" width="7.7109375" style="178" customWidth="1"/>
    <col min="1044" max="1044" width="9.5703125" style="178" customWidth="1"/>
    <col min="1045" max="1045" width="8.85546875" style="178" customWidth="1"/>
    <col min="1046" max="1049" width="7.7109375" style="178" customWidth="1"/>
    <col min="1050" max="1050" width="9" style="178" bestFit="1" customWidth="1"/>
    <col min="1051" max="1279" width="16.5703125" style="178"/>
    <col min="1280" max="1280" width="3.7109375" style="178" customWidth="1"/>
    <col min="1281" max="1281" width="20.7109375" style="178" bestFit="1" customWidth="1"/>
    <col min="1282" max="1282" width="27.5703125" style="178" bestFit="1" customWidth="1"/>
    <col min="1283" max="1283" width="13" style="178" bestFit="1" customWidth="1"/>
    <col min="1284" max="1284" width="12.85546875" style="178" customWidth="1"/>
    <col min="1285" max="1285" width="15" style="178" bestFit="1" customWidth="1"/>
    <col min="1286" max="1286" width="15.28515625" style="178" bestFit="1" customWidth="1"/>
    <col min="1287" max="1287" width="13.85546875" style="178" bestFit="1" customWidth="1"/>
    <col min="1288" max="1290" width="7.7109375" style="178" customWidth="1"/>
    <col min="1291" max="1291" width="8.85546875" style="178" customWidth="1"/>
    <col min="1292" max="1295" width="7.7109375" style="178" customWidth="1"/>
    <col min="1296" max="1296" width="8.85546875" style="178" customWidth="1"/>
    <col min="1297" max="1299" width="7.7109375" style="178" customWidth="1"/>
    <col min="1300" max="1300" width="9.5703125" style="178" customWidth="1"/>
    <col min="1301" max="1301" width="8.85546875" style="178" customWidth="1"/>
    <col min="1302" max="1305" width="7.7109375" style="178" customWidth="1"/>
    <col min="1306" max="1306" width="9" style="178" bestFit="1" customWidth="1"/>
    <col min="1307" max="1535" width="16.5703125" style="178"/>
    <col min="1536" max="1536" width="3.7109375" style="178" customWidth="1"/>
    <col min="1537" max="1537" width="20.7109375" style="178" bestFit="1" customWidth="1"/>
    <col min="1538" max="1538" width="27.5703125" style="178" bestFit="1" customWidth="1"/>
    <col min="1539" max="1539" width="13" style="178" bestFit="1" customWidth="1"/>
    <col min="1540" max="1540" width="12.85546875" style="178" customWidth="1"/>
    <col min="1541" max="1541" width="15" style="178" bestFit="1" customWidth="1"/>
    <col min="1542" max="1542" width="15.28515625" style="178" bestFit="1" customWidth="1"/>
    <col min="1543" max="1543" width="13.85546875" style="178" bestFit="1" customWidth="1"/>
    <col min="1544" max="1546" width="7.7109375" style="178" customWidth="1"/>
    <col min="1547" max="1547" width="8.85546875" style="178" customWidth="1"/>
    <col min="1548" max="1551" width="7.7109375" style="178" customWidth="1"/>
    <col min="1552" max="1552" width="8.85546875" style="178" customWidth="1"/>
    <col min="1553" max="1555" width="7.7109375" style="178" customWidth="1"/>
    <col min="1556" max="1556" width="9.5703125" style="178" customWidth="1"/>
    <col min="1557" max="1557" width="8.85546875" style="178" customWidth="1"/>
    <col min="1558" max="1561" width="7.7109375" style="178" customWidth="1"/>
    <col min="1562" max="1562" width="9" style="178" bestFit="1" customWidth="1"/>
    <col min="1563" max="1791" width="16.5703125" style="178"/>
    <col min="1792" max="1792" width="3.7109375" style="178" customWidth="1"/>
    <col min="1793" max="1793" width="20.7109375" style="178" bestFit="1" customWidth="1"/>
    <col min="1794" max="1794" width="27.5703125" style="178" bestFit="1" customWidth="1"/>
    <col min="1795" max="1795" width="13" style="178" bestFit="1" customWidth="1"/>
    <col min="1796" max="1796" width="12.85546875" style="178" customWidth="1"/>
    <col min="1797" max="1797" width="15" style="178" bestFit="1" customWidth="1"/>
    <col min="1798" max="1798" width="15.28515625" style="178" bestFit="1" customWidth="1"/>
    <col min="1799" max="1799" width="13.85546875" style="178" bestFit="1" customWidth="1"/>
    <col min="1800" max="1802" width="7.7109375" style="178" customWidth="1"/>
    <col min="1803" max="1803" width="8.85546875" style="178" customWidth="1"/>
    <col min="1804" max="1807" width="7.7109375" style="178" customWidth="1"/>
    <col min="1808" max="1808" width="8.85546875" style="178" customWidth="1"/>
    <col min="1809" max="1811" width="7.7109375" style="178" customWidth="1"/>
    <col min="1812" max="1812" width="9.5703125" style="178" customWidth="1"/>
    <col min="1813" max="1813" width="8.85546875" style="178" customWidth="1"/>
    <col min="1814" max="1817" width="7.7109375" style="178" customWidth="1"/>
    <col min="1818" max="1818" width="9" style="178" bestFit="1" customWidth="1"/>
    <col min="1819" max="2047" width="16.5703125" style="178"/>
    <col min="2048" max="2048" width="3.7109375" style="178" customWidth="1"/>
    <col min="2049" max="2049" width="20.7109375" style="178" bestFit="1" customWidth="1"/>
    <col min="2050" max="2050" width="27.5703125" style="178" bestFit="1" customWidth="1"/>
    <col min="2051" max="2051" width="13" style="178" bestFit="1" customWidth="1"/>
    <col min="2052" max="2052" width="12.85546875" style="178" customWidth="1"/>
    <col min="2053" max="2053" width="15" style="178" bestFit="1" customWidth="1"/>
    <col min="2054" max="2054" width="15.28515625" style="178" bestFit="1" customWidth="1"/>
    <col min="2055" max="2055" width="13.85546875" style="178" bestFit="1" customWidth="1"/>
    <col min="2056" max="2058" width="7.7109375" style="178" customWidth="1"/>
    <col min="2059" max="2059" width="8.85546875" style="178" customWidth="1"/>
    <col min="2060" max="2063" width="7.7109375" style="178" customWidth="1"/>
    <col min="2064" max="2064" width="8.85546875" style="178" customWidth="1"/>
    <col min="2065" max="2067" width="7.7109375" style="178" customWidth="1"/>
    <col min="2068" max="2068" width="9.5703125" style="178" customWidth="1"/>
    <col min="2069" max="2069" width="8.85546875" style="178" customWidth="1"/>
    <col min="2070" max="2073" width="7.7109375" style="178" customWidth="1"/>
    <col min="2074" max="2074" width="9" style="178" bestFit="1" customWidth="1"/>
    <col min="2075" max="2303" width="16.5703125" style="178"/>
    <col min="2304" max="2304" width="3.7109375" style="178" customWidth="1"/>
    <col min="2305" max="2305" width="20.7109375" style="178" bestFit="1" customWidth="1"/>
    <col min="2306" max="2306" width="27.5703125" style="178" bestFit="1" customWidth="1"/>
    <col min="2307" max="2307" width="13" style="178" bestFit="1" customWidth="1"/>
    <col min="2308" max="2308" width="12.85546875" style="178" customWidth="1"/>
    <col min="2309" max="2309" width="15" style="178" bestFit="1" customWidth="1"/>
    <col min="2310" max="2310" width="15.28515625" style="178" bestFit="1" customWidth="1"/>
    <col min="2311" max="2311" width="13.85546875" style="178" bestFit="1" customWidth="1"/>
    <col min="2312" max="2314" width="7.7109375" style="178" customWidth="1"/>
    <col min="2315" max="2315" width="8.85546875" style="178" customWidth="1"/>
    <col min="2316" max="2319" width="7.7109375" style="178" customWidth="1"/>
    <col min="2320" max="2320" width="8.85546875" style="178" customWidth="1"/>
    <col min="2321" max="2323" width="7.7109375" style="178" customWidth="1"/>
    <col min="2324" max="2324" width="9.5703125" style="178" customWidth="1"/>
    <col min="2325" max="2325" width="8.85546875" style="178" customWidth="1"/>
    <col min="2326" max="2329" width="7.7109375" style="178" customWidth="1"/>
    <col min="2330" max="2330" width="9" style="178" bestFit="1" customWidth="1"/>
    <col min="2331" max="2559" width="16.5703125" style="178"/>
    <col min="2560" max="2560" width="3.7109375" style="178" customWidth="1"/>
    <col min="2561" max="2561" width="20.7109375" style="178" bestFit="1" customWidth="1"/>
    <col min="2562" max="2562" width="27.5703125" style="178" bestFit="1" customWidth="1"/>
    <col min="2563" max="2563" width="13" style="178" bestFit="1" customWidth="1"/>
    <col min="2564" max="2564" width="12.85546875" style="178" customWidth="1"/>
    <col min="2565" max="2565" width="15" style="178" bestFit="1" customWidth="1"/>
    <col min="2566" max="2566" width="15.28515625" style="178" bestFit="1" customWidth="1"/>
    <col min="2567" max="2567" width="13.85546875" style="178" bestFit="1" customWidth="1"/>
    <col min="2568" max="2570" width="7.7109375" style="178" customWidth="1"/>
    <col min="2571" max="2571" width="8.85546875" style="178" customWidth="1"/>
    <col min="2572" max="2575" width="7.7109375" style="178" customWidth="1"/>
    <col min="2576" max="2576" width="8.85546875" style="178" customWidth="1"/>
    <col min="2577" max="2579" width="7.7109375" style="178" customWidth="1"/>
    <col min="2580" max="2580" width="9.5703125" style="178" customWidth="1"/>
    <col min="2581" max="2581" width="8.85546875" style="178" customWidth="1"/>
    <col min="2582" max="2585" width="7.7109375" style="178" customWidth="1"/>
    <col min="2586" max="2586" width="9" style="178" bestFit="1" customWidth="1"/>
    <col min="2587" max="2815" width="16.5703125" style="178"/>
    <col min="2816" max="2816" width="3.7109375" style="178" customWidth="1"/>
    <col min="2817" max="2817" width="20.7109375" style="178" bestFit="1" customWidth="1"/>
    <col min="2818" max="2818" width="27.5703125" style="178" bestFit="1" customWidth="1"/>
    <col min="2819" max="2819" width="13" style="178" bestFit="1" customWidth="1"/>
    <col min="2820" max="2820" width="12.85546875" style="178" customWidth="1"/>
    <col min="2821" max="2821" width="15" style="178" bestFit="1" customWidth="1"/>
    <col min="2822" max="2822" width="15.28515625" style="178" bestFit="1" customWidth="1"/>
    <col min="2823" max="2823" width="13.85546875" style="178" bestFit="1" customWidth="1"/>
    <col min="2824" max="2826" width="7.7109375" style="178" customWidth="1"/>
    <col min="2827" max="2827" width="8.85546875" style="178" customWidth="1"/>
    <col min="2828" max="2831" width="7.7109375" style="178" customWidth="1"/>
    <col min="2832" max="2832" width="8.85546875" style="178" customWidth="1"/>
    <col min="2833" max="2835" width="7.7109375" style="178" customWidth="1"/>
    <col min="2836" max="2836" width="9.5703125" style="178" customWidth="1"/>
    <col min="2837" max="2837" width="8.85546875" style="178" customWidth="1"/>
    <col min="2838" max="2841" width="7.7109375" style="178" customWidth="1"/>
    <col min="2842" max="2842" width="9" style="178" bestFit="1" customWidth="1"/>
    <col min="2843" max="3071" width="16.5703125" style="178"/>
    <col min="3072" max="3072" width="3.7109375" style="178" customWidth="1"/>
    <col min="3073" max="3073" width="20.7109375" style="178" bestFit="1" customWidth="1"/>
    <col min="3074" max="3074" width="27.5703125" style="178" bestFit="1" customWidth="1"/>
    <col min="3075" max="3075" width="13" style="178" bestFit="1" customWidth="1"/>
    <col min="3076" max="3076" width="12.85546875" style="178" customWidth="1"/>
    <col min="3077" max="3077" width="15" style="178" bestFit="1" customWidth="1"/>
    <col min="3078" max="3078" width="15.28515625" style="178" bestFit="1" customWidth="1"/>
    <col min="3079" max="3079" width="13.85546875" style="178" bestFit="1" customWidth="1"/>
    <col min="3080" max="3082" width="7.7109375" style="178" customWidth="1"/>
    <col min="3083" max="3083" width="8.85546875" style="178" customWidth="1"/>
    <col min="3084" max="3087" width="7.7109375" style="178" customWidth="1"/>
    <col min="3088" max="3088" width="8.85546875" style="178" customWidth="1"/>
    <col min="3089" max="3091" width="7.7109375" style="178" customWidth="1"/>
    <col min="3092" max="3092" width="9.5703125" style="178" customWidth="1"/>
    <col min="3093" max="3093" width="8.85546875" style="178" customWidth="1"/>
    <col min="3094" max="3097" width="7.7109375" style="178" customWidth="1"/>
    <col min="3098" max="3098" width="9" style="178" bestFit="1" customWidth="1"/>
    <col min="3099" max="3327" width="16.5703125" style="178"/>
    <col min="3328" max="3328" width="3.7109375" style="178" customWidth="1"/>
    <col min="3329" max="3329" width="20.7109375" style="178" bestFit="1" customWidth="1"/>
    <col min="3330" max="3330" width="27.5703125" style="178" bestFit="1" customWidth="1"/>
    <col min="3331" max="3331" width="13" style="178" bestFit="1" customWidth="1"/>
    <col min="3332" max="3332" width="12.85546875" style="178" customWidth="1"/>
    <col min="3333" max="3333" width="15" style="178" bestFit="1" customWidth="1"/>
    <col min="3334" max="3334" width="15.28515625" style="178" bestFit="1" customWidth="1"/>
    <col min="3335" max="3335" width="13.85546875" style="178" bestFit="1" customWidth="1"/>
    <col min="3336" max="3338" width="7.7109375" style="178" customWidth="1"/>
    <col min="3339" max="3339" width="8.85546875" style="178" customWidth="1"/>
    <col min="3340" max="3343" width="7.7109375" style="178" customWidth="1"/>
    <col min="3344" max="3344" width="8.85546875" style="178" customWidth="1"/>
    <col min="3345" max="3347" width="7.7109375" style="178" customWidth="1"/>
    <col min="3348" max="3348" width="9.5703125" style="178" customWidth="1"/>
    <col min="3349" max="3349" width="8.85546875" style="178" customWidth="1"/>
    <col min="3350" max="3353" width="7.7109375" style="178" customWidth="1"/>
    <col min="3354" max="3354" width="9" style="178" bestFit="1" customWidth="1"/>
    <col min="3355" max="3583" width="16.5703125" style="178"/>
    <col min="3584" max="3584" width="3.7109375" style="178" customWidth="1"/>
    <col min="3585" max="3585" width="20.7109375" style="178" bestFit="1" customWidth="1"/>
    <col min="3586" max="3586" width="27.5703125" style="178" bestFit="1" customWidth="1"/>
    <col min="3587" max="3587" width="13" style="178" bestFit="1" customWidth="1"/>
    <col min="3588" max="3588" width="12.85546875" style="178" customWidth="1"/>
    <col min="3589" max="3589" width="15" style="178" bestFit="1" customWidth="1"/>
    <col min="3590" max="3590" width="15.28515625" style="178" bestFit="1" customWidth="1"/>
    <col min="3591" max="3591" width="13.85546875" style="178" bestFit="1" customWidth="1"/>
    <col min="3592" max="3594" width="7.7109375" style="178" customWidth="1"/>
    <col min="3595" max="3595" width="8.85546875" style="178" customWidth="1"/>
    <col min="3596" max="3599" width="7.7109375" style="178" customWidth="1"/>
    <col min="3600" max="3600" width="8.85546875" style="178" customWidth="1"/>
    <col min="3601" max="3603" width="7.7109375" style="178" customWidth="1"/>
    <col min="3604" max="3604" width="9.5703125" style="178" customWidth="1"/>
    <col min="3605" max="3605" width="8.85546875" style="178" customWidth="1"/>
    <col min="3606" max="3609" width="7.7109375" style="178" customWidth="1"/>
    <col min="3610" max="3610" width="9" style="178" bestFit="1" customWidth="1"/>
    <col min="3611" max="3839" width="16.5703125" style="178"/>
    <col min="3840" max="3840" width="3.7109375" style="178" customWidth="1"/>
    <col min="3841" max="3841" width="20.7109375" style="178" bestFit="1" customWidth="1"/>
    <col min="3842" max="3842" width="27.5703125" style="178" bestFit="1" customWidth="1"/>
    <col min="3843" max="3843" width="13" style="178" bestFit="1" customWidth="1"/>
    <col min="3844" max="3844" width="12.85546875" style="178" customWidth="1"/>
    <col min="3845" max="3845" width="15" style="178" bestFit="1" customWidth="1"/>
    <col min="3846" max="3846" width="15.28515625" style="178" bestFit="1" customWidth="1"/>
    <col min="3847" max="3847" width="13.85546875" style="178" bestFit="1" customWidth="1"/>
    <col min="3848" max="3850" width="7.7109375" style="178" customWidth="1"/>
    <col min="3851" max="3851" width="8.85546875" style="178" customWidth="1"/>
    <col min="3852" max="3855" width="7.7109375" style="178" customWidth="1"/>
    <col min="3856" max="3856" width="8.85546875" style="178" customWidth="1"/>
    <col min="3857" max="3859" width="7.7109375" style="178" customWidth="1"/>
    <col min="3860" max="3860" width="9.5703125" style="178" customWidth="1"/>
    <col min="3861" max="3861" width="8.85546875" style="178" customWidth="1"/>
    <col min="3862" max="3865" width="7.7109375" style="178" customWidth="1"/>
    <col min="3866" max="3866" width="9" style="178" bestFit="1" customWidth="1"/>
    <col min="3867" max="4095" width="16.5703125" style="178"/>
    <col min="4096" max="4096" width="3.7109375" style="178" customWidth="1"/>
    <col min="4097" max="4097" width="20.7109375" style="178" bestFit="1" customWidth="1"/>
    <col min="4098" max="4098" width="27.5703125" style="178" bestFit="1" customWidth="1"/>
    <col min="4099" max="4099" width="13" style="178" bestFit="1" customWidth="1"/>
    <col min="4100" max="4100" width="12.85546875" style="178" customWidth="1"/>
    <col min="4101" max="4101" width="15" style="178" bestFit="1" customWidth="1"/>
    <col min="4102" max="4102" width="15.28515625" style="178" bestFit="1" customWidth="1"/>
    <col min="4103" max="4103" width="13.85546875" style="178" bestFit="1" customWidth="1"/>
    <col min="4104" max="4106" width="7.7109375" style="178" customWidth="1"/>
    <col min="4107" max="4107" width="8.85546875" style="178" customWidth="1"/>
    <col min="4108" max="4111" width="7.7109375" style="178" customWidth="1"/>
    <col min="4112" max="4112" width="8.85546875" style="178" customWidth="1"/>
    <col min="4113" max="4115" width="7.7109375" style="178" customWidth="1"/>
    <col min="4116" max="4116" width="9.5703125" style="178" customWidth="1"/>
    <col min="4117" max="4117" width="8.85546875" style="178" customWidth="1"/>
    <col min="4118" max="4121" width="7.7109375" style="178" customWidth="1"/>
    <col min="4122" max="4122" width="9" style="178" bestFit="1" customWidth="1"/>
    <col min="4123" max="4351" width="16.5703125" style="178"/>
    <col min="4352" max="4352" width="3.7109375" style="178" customWidth="1"/>
    <col min="4353" max="4353" width="20.7109375" style="178" bestFit="1" customWidth="1"/>
    <col min="4354" max="4354" width="27.5703125" style="178" bestFit="1" customWidth="1"/>
    <col min="4355" max="4355" width="13" style="178" bestFit="1" customWidth="1"/>
    <col min="4356" max="4356" width="12.85546875" style="178" customWidth="1"/>
    <col min="4357" max="4357" width="15" style="178" bestFit="1" customWidth="1"/>
    <col min="4358" max="4358" width="15.28515625" style="178" bestFit="1" customWidth="1"/>
    <col min="4359" max="4359" width="13.85546875" style="178" bestFit="1" customWidth="1"/>
    <col min="4360" max="4362" width="7.7109375" style="178" customWidth="1"/>
    <col min="4363" max="4363" width="8.85546875" style="178" customWidth="1"/>
    <col min="4364" max="4367" width="7.7109375" style="178" customWidth="1"/>
    <col min="4368" max="4368" width="8.85546875" style="178" customWidth="1"/>
    <col min="4369" max="4371" width="7.7109375" style="178" customWidth="1"/>
    <col min="4372" max="4372" width="9.5703125" style="178" customWidth="1"/>
    <col min="4373" max="4373" width="8.85546875" style="178" customWidth="1"/>
    <col min="4374" max="4377" width="7.7109375" style="178" customWidth="1"/>
    <col min="4378" max="4378" width="9" style="178" bestFit="1" customWidth="1"/>
    <col min="4379" max="4607" width="16.5703125" style="178"/>
    <col min="4608" max="4608" width="3.7109375" style="178" customWidth="1"/>
    <col min="4609" max="4609" width="20.7109375" style="178" bestFit="1" customWidth="1"/>
    <col min="4610" max="4610" width="27.5703125" style="178" bestFit="1" customWidth="1"/>
    <col min="4611" max="4611" width="13" style="178" bestFit="1" customWidth="1"/>
    <col min="4612" max="4612" width="12.85546875" style="178" customWidth="1"/>
    <col min="4613" max="4613" width="15" style="178" bestFit="1" customWidth="1"/>
    <col min="4614" max="4614" width="15.28515625" style="178" bestFit="1" customWidth="1"/>
    <col min="4615" max="4615" width="13.85546875" style="178" bestFit="1" customWidth="1"/>
    <col min="4616" max="4618" width="7.7109375" style="178" customWidth="1"/>
    <col min="4619" max="4619" width="8.85546875" style="178" customWidth="1"/>
    <col min="4620" max="4623" width="7.7109375" style="178" customWidth="1"/>
    <col min="4624" max="4624" width="8.85546875" style="178" customWidth="1"/>
    <col min="4625" max="4627" width="7.7109375" style="178" customWidth="1"/>
    <col min="4628" max="4628" width="9.5703125" style="178" customWidth="1"/>
    <col min="4629" max="4629" width="8.85546875" style="178" customWidth="1"/>
    <col min="4630" max="4633" width="7.7109375" style="178" customWidth="1"/>
    <col min="4634" max="4634" width="9" style="178" bestFit="1" customWidth="1"/>
    <col min="4635" max="4863" width="16.5703125" style="178"/>
    <col min="4864" max="4864" width="3.7109375" style="178" customWidth="1"/>
    <col min="4865" max="4865" width="20.7109375" style="178" bestFit="1" customWidth="1"/>
    <col min="4866" max="4866" width="27.5703125" style="178" bestFit="1" customWidth="1"/>
    <col min="4867" max="4867" width="13" style="178" bestFit="1" customWidth="1"/>
    <col min="4868" max="4868" width="12.85546875" style="178" customWidth="1"/>
    <col min="4869" max="4869" width="15" style="178" bestFit="1" customWidth="1"/>
    <col min="4870" max="4870" width="15.28515625" style="178" bestFit="1" customWidth="1"/>
    <col min="4871" max="4871" width="13.85546875" style="178" bestFit="1" customWidth="1"/>
    <col min="4872" max="4874" width="7.7109375" style="178" customWidth="1"/>
    <col min="4875" max="4875" width="8.85546875" style="178" customWidth="1"/>
    <col min="4876" max="4879" width="7.7109375" style="178" customWidth="1"/>
    <col min="4880" max="4880" width="8.85546875" style="178" customWidth="1"/>
    <col min="4881" max="4883" width="7.7109375" style="178" customWidth="1"/>
    <col min="4884" max="4884" width="9.5703125" style="178" customWidth="1"/>
    <col min="4885" max="4885" width="8.85546875" style="178" customWidth="1"/>
    <col min="4886" max="4889" width="7.7109375" style="178" customWidth="1"/>
    <col min="4890" max="4890" width="9" style="178" bestFit="1" customWidth="1"/>
    <col min="4891" max="5119" width="16.5703125" style="178"/>
    <col min="5120" max="5120" width="3.7109375" style="178" customWidth="1"/>
    <col min="5121" max="5121" width="20.7109375" style="178" bestFit="1" customWidth="1"/>
    <col min="5122" max="5122" width="27.5703125" style="178" bestFit="1" customWidth="1"/>
    <col min="5123" max="5123" width="13" style="178" bestFit="1" customWidth="1"/>
    <col min="5124" max="5124" width="12.85546875" style="178" customWidth="1"/>
    <col min="5125" max="5125" width="15" style="178" bestFit="1" customWidth="1"/>
    <col min="5126" max="5126" width="15.28515625" style="178" bestFit="1" customWidth="1"/>
    <col min="5127" max="5127" width="13.85546875" style="178" bestFit="1" customWidth="1"/>
    <col min="5128" max="5130" width="7.7109375" style="178" customWidth="1"/>
    <col min="5131" max="5131" width="8.85546875" style="178" customWidth="1"/>
    <col min="5132" max="5135" width="7.7109375" style="178" customWidth="1"/>
    <col min="5136" max="5136" width="8.85546875" style="178" customWidth="1"/>
    <col min="5137" max="5139" width="7.7109375" style="178" customWidth="1"/>
    <col min="5140" max="5140" width="9.5703125" style="178" customWidth="1"/>
    <col min="5141" max="5141" width="8.85546875" style="178" customWidth="1"/>
    <col min="5142" max="5145" width="7.7109375" style="178" customWidth="1"/>
    <col min="5146" max="5146" width="9" style="178" bestFit="1" customWidth="1"/>
    <col min="5147" max="5375" width="16.5703125" style="178"/>
    <col min="5376" max="5376" width="3.7109375" style="178" customWidth="1"/>
    <col min="5377" max="5377" width="20.7109375" style="178" bestFit="1" customWidth="1"/>
    <col min="5378" max="5378" width="27.5703125" style="178" bestFit="1" customWidth="1"/>
    <col min="5379" max="5379" width="13" style="178" bestFit="1" customWidth="1"/>
    <col min="5380" max="5380" width="12.85546875" style="178" customWidth="1"/>
    <col min="5381" max="5381" width="15" style="178" bestFit="1" customWidth="1"/>
    <col min="5382" max="5382" width="15.28515625" style="178" bestFit="1" customWidth="1"/>
    <col min="5383" max="5383" width="13.85546875" style="178" bestFit="1" customWidth="1"/>
    <col min="5384" max="5386" width="7.7109375" style="178" customWidth="1"/>
    <col min="5387" max="5387" width="8.85546875" style="178" customWidth="1"/>
    <col min="5388" max="5391" width="7.7109375" style="178" customWidth="1"/>
    <col min="5392" max="5392" width="8.85546875" style="178" customWidth="1"/>
    <col min="5393" max="5395" width="7.7109375" style="178" customWidth="1"/>
    <col min="5396" max="5396" width="9.5703125" style="178" customWidth="1"/>
    <col min="5397" max="5397" width="8.85546875" style="178" customWidth="1"/>
    <col min="5398" max="5401" width="7.7109375" style="178" customWidth="1"/>
    <col min="5402" max="5402" width="9" style="178" bestFit="1" customWidth="1"/>
    <col min="5403" max="5631" width="16.5703125" style="178"/>
    <col min="5632" max="5632" width="3.7109375" style="178" customWidth="1"/>
    <col min="5633" max="5633" width="20.7109375" style="178" bestFit="1" customWidth="1"/>
    <col min="5634" max="5634" width="27.5703125" style="178" bestFit="1" customWidth="1"/>
    <col min="5635" max="5635" width="13" style="178" bestFit="1" customWidth="1"/>
    <col min="5636" max="5636" width="12.85546875" style="178" customWidth="1"/>
    <col min="5637" max="5637" width="15" style="178" bestFit="1" customWidth="1"/>
    <col min="5638" max="5638" width="15.28515625" style="178" bestFit="1" customWidth="1"/>
    <col min="5639" max="5639" width="13.85546875" style="178" bestFit="1" customWidth="1"/>
    <col min="5640" max="5642" width="7.7109375" style="178" customWidth="1"/>
    <col min="5643" max="5643" width="8.85546875" style="178" customWidth="1"/>
    <col min="5644" max="5647" width="7.7109375" style="178" customWidth="1"/>
    <col min="5648" max="5648" width="8.85546875" style="178" customWidth="1"/>
    <col min="5649" max="5651" width="7.7109375" style="178" customWidth="1"/>
    <col min="5652" max="5652" width="9.5703125" style="178" customWidth="1"/>
    <col min="5653" max="5653" width="8.85546875" style="178" customWidth="1"/>
    <col min="5654" max="5657" width="7.7109375" style="178" customWidth="1"/>
    <col min="5658" max="5658" width="9" style="178" bestFit="1" customWidth="1"/>
    <col min="5659" max="5887" width="16.5703125" style="178"/>
    <col min="5888" max="5888" width="3.7109375" style="178" customWidth="1"/>
    <col min="5889" max="5889" width="20.7109375" style="178" bestFit="1" customWidth="1"/>
    <col min="5890" max="5890" width="27.5703125" style="178" bestFit="1" customWidth="1"/>
    <col min="5891" max="5891" width="13" style="178" bestFit="1" customWidth="1"/>
    <col min="5892" max="5892" width="12.85546875" style="178" customWidth="1"/>
    <col min="5893" max="5893" width="15" style="178" bestFit="1" customWidth="1"/>
    <col min="5894" max="5894" width="15.28515625" style="178" bestFit="1" customWidth="1"/>
    <col min="5895" max="5895" width="13.85546875" style="178" bestFit="1" customWidth="1"/>
    <col min="5896" max="5898" width="7.7109375" style="178" customWidth="1"/>
    <col min="5899" max="5899" width="8.85546875" style="178" customWidth="1"/>
    <col min="5900" max="5903" width="7.7109375" style="178" customWidth="1"/>
    <col min="5904" max="5904" width="8.85546875" style="178" customWidth="1"/>
    <col min="5905" max="5907" width="7.7109375" style="178" customWidth="1"/>
    <col min="5908" max="5908" width="9.5703125" style="178" customWidth="1"/>
    <col min="5909" max="5909" width="8.85546875" style="178" customWidth="1"/>
    <col min="5910" max="5913" width="7.7109375" style="178" customWidth="1"/>
    <col min="5914" max="5914" width="9" style="178" bestFit="1" customWidth="1"/>
    <col min="5915" max="6143" width="16.5703125" style="178"/>
    <col min="6144" max="6144" width="3.7109375" style="178" customWidth="1"/>
    <col min="6145" max="6145" width="20.7109375" style="178" bestFit="1" customWidth="1"/>
    <col min="6146" max="6146" width="27.5703125" style="178" bestFit="1" customWidth="1"/>
    <col min="6147" max="6147" width="13" style="178" bestFit="1" customWidth="1"/>
    <col min="6148" max="6148" width="12.85546875" style="178" customWidth="1"/>
    <col min="6149" max="6149" width="15" style="178" bestFit="1" customWidth="1"/>
    <col min="6150" max="6150" width="15.28515625" style="178" bestFit="1" customWidth="1"/>
    <col min="6151" max="6151" width="13.85546875" style="178" bestFit="1" customWidth="1"/>
    <col min="6152" max="6154" width="7.7109375" style="178" customWidth="1"/>
    <col min="6155" max="6155" width="8.85546875" style="178" customWidth="1"/>
    <col min="6156" max="6159" width="7.7109375" style="178" customWidth="1"/>
    <col min="6160" max="6160" width="8.85546875" style="178" customWidth="1"/>
    <col min="6161" max="6163" width="7.7109375" style="178" customWidth="1"/>
    <col min="6164" max="6164" width="9.5703125" style="178" customWidth="1"/>
    <col min="6165" max="6165" width="8.85546875" style="178" customWidth="1"/>
    <col min="6166" max="6169" width="7.7109375" style="178" customWidth="1"/>
    <col min="6170" max="6170" width="9" style="178" bestFit="1" customWidth="1"/>
    <col min="6171" max="6399" width="16.5703125" style="178"/>
    <col min="6400" max="6400" width="3.7109375" style="178" customWidth="1"/>
    <col min="6401" max="6401" width="20.7109375" style="178" bestFit="1" customWidth="1"/>
    <col min="6402" max="6402" width="27.5703125" style="178" bestFit="1" customWidth="1"/>
    <col min="6403" max="6403" width="13" style="178" bestFit="1" customWidth="1"/>
    <col min="6404" max="6404" width="12.85546875" style="178" customWidth="1"/>
    <col min="6405" max="6405" width="15" style="178" bestFit="1" customWidth="1"/>
    <col min="6406" max="6406" width="15.28515625" style="178" bestFit="1" customWidth="1"/>
    <col min="6407" max="6407" width="13.85546875" style="178" bestFit="1" customWidth="1"/>
    <col min="6408" max="6410" width="7.7109375" style="178" customWidth="1"/>
    <col min="6411" max="6411" width="8.85546875" style="178" customWidth="1"/>
    <col min="6412" max="6415" width="7.7109375" style="178" customWidth="1"/>
    <col min="6416" max="6416" width="8.85546875" style="178" customWidth="1"/>
    <col min="6417" max="6419" width="7.7109375" style="178" customWidth="1"/>
    <col min="6420" max="6420" width="9.5703125" style="178" customWidth="1"/>
    <col min="6421" max="6421" width="8.85546875" style="178" customWidth="1"/>
    <col min="6422" max="6425" width="7.7109375" style="178" customWidth="1"/>
    <col min="6426" max="6426" width="9" style="178" bestFit="1" customWidth="1"/>
    <col min="6427" max="6655" width="16.5703125" style="178"/>
    <col min="6656" max="6656" width="3.7109375" style="178" customWidth="1"/>
    <col min="6657" max="6657" width="20.7109375" style="178" bestFit="1" customWidth="1"/>
    <col min="6658" max="6658" width="27.5703125" style="178" bestFit="1" customWidth="1"/>
    <col min="6659" max="6659" width="13" style="178" bestFit="1" customWidth="1"/>
    <col min="6660" max="6660" width="12.85546875" style="178" customWidth="1"/>
    <col min="6661" max="6661" width="15" style="178" bestFit="1" customWidth="1"/>
    <col min="6662" max="6662" width="15.28515625" style="178" bestFit="1" customWidth="1"/>
    <col min="6663" max="6663" width="13.85546875" style="178" bestFit="1" customWidth="1"/>
    <col min="6664" max="6666" width="7.7109375" style="178" customWidth="1"/>
    <col min="6667" max="6667" width="8.85546875" style="178" customWidth="1"/>
    <col min="6668" max="6671" width="7.7109375" style="178" customWidth="1"/>
    <col min="6672" max="6672" width="8.85546875" style="178" customWidth="1"/>
    <col min="6673" max="6675" width="7.7109375" style="178" customWidth="1"/>
    <col min="6676" max="6676" width="9.5703125" style="178" customWidth="1"/>
    <col min="6677" max="6677" width="8.85546875" style="178" customWidth="1"/>
    <col min="6678" max="6681" width="7.7109375" style="178" customWidth="1"/>
    <col min="6682" max="6682" width="9" style="178" bestFit="1" customWidth="1"/>
    <col min="6683" max="6911" width="16.5703125" style="178"/>
    <col min="6912" max="6912" width="3.7109375" style="178" customWidth="1"/>
    <col min="6913" max="6913" width="20.7109375" style="178" bestFit="1" customWidth="1"/>
    <col min="6914" max="6914" width="27.5703125" style="178" bestFit="1" customWidth="1"/>
    <col min="6915" max="6915" width="13" style="178" bestFit="1" customWidth="1"/>
    <col min="6916" max="6916" width="12.85546875" style="178" customWidth="1"/>
    <col min="6917" max="6917" width="15" style="178" bestFit="1" customWidth="1"/>
    <col min="6918" max="6918" width="15.28515625" style="178" bestFit="1" customWidth="1"/>
    <col min="6919" max="6919" width="13.85546875" style="178" bestFit="1" customWidth="1"/>
    <col min="6920" max="6922" width="7.7109375" style="178" customWidth="1"/>
    <col min="6923" max="6923" width="8.85546875" style="178" customWidth="1"/>
    <col min="6924" max="6927" width="7.7109375" style="178" customWidth="1"/>
    <col min="6928" max="6928" width="8.85546875" style="178" customWidth="1"/>
    <col min="6929" max="6931" width="7.7109375" style="178" customWidth="1"/>
    <col min="6932" max="6932" width="9.5703125" style="178" customWidth="1"/>
    <col min="6933" max="6933" width="8.85546875" style="178" customWidth="1"/>
    <col min="6934" max="6937" width="7.7109375" style="178" customWidth="1"/>
    <col min="6938" max="6938" width="9" style="178" bestFit="1" customWidth="1"/>
    <col min="6939" max="7167" width="16.5703125" style="178"/>
    <col min="7168" max="7168" width="3.7109375" style="178" customWidth="1"/>
    <col min="7169" max="7169" width="20.7109375" style="178" bestFit="1" customWidth="1"/>
    <col min="7170" max="7170" width="27.5703125" style="178" bestFit="1" customWidth="1"/>
    <col min="7171" max="7171" width="13" style="178" bestFit="1" customWidth="1"/>
    <col min="7172" max="7172" width="12.85546875" style="178" customWidth="1"/>
    <col min="7173" max="7173" width="15" style="178" bestFit="1" customWidth="1"/>
    <col min="7174" max="7174" width="15.28515625" style="178" bestFit="1" customWidth="1"/>
    <col min="7175" max="7175" width="13.85546875" style="178" bestFit="1" customWidth="1"/>
    <col min="7176" max="7178" width="7.7109375" style="178" customWidth="1"/>
    <col min="7179" max="7179" width="8.85546875" style="178" customWidth="1"/>
    <col min="7180" max="7183" width="7.7109375" style="178" customWidth="1"/>
    <col min="7184" max="7184" width="8.85546875" style="178" customWidth="1"/>
    <col min="7185" max="7187" width="7.7109375" style="178" customWidth="1"/>
    <col min="7188" max="7188" width="9.5703125" style="178" customWidth="1"/>
    <col min="7189" max="7189" width="8.85546875" style="178" customWidth="1"/>
    <col min="7190" max="7193" width="7.7109375" style="178" customWidth="1"/>
    <col min="7194" max="7194" width="9" style="178" bestFit="1" customWidth="1"/>
    <col min="7195" max="7423" width="16.5703125" style="178"/>
    <col min="7424" max="7424" width="3.7109375" style="178" customWidth="1"/>
    <col min="7425" max="7425" width="20.7109375" style="178" bestFit="1" customWidth="1"/>
    <col min="7426" max="7426" width="27.5703125" style="178" bestFit="1" customWidth="1"/>
    <col min="7427" max="7427" width="13" style="178" bestFit="1" customWidth="1"/>
    <col min="7428" max="7428" width="12.85546875" style="178" customWidth="1"/>
    <col min="7429" max="7429" width="15" style="178" bestFit="1" customWidth="1"/>
    <col min="7430" max="7430" width="15.28515625" style="178" bestFit="1" customWidth="1"/>
    <col min="7431" max="7431" width="13.85546875" style="178" bestFit="1" customWidth="1"/>
    <col min="7432" max="7434" width="7.7109375" style="178" customWidth="1"/>
    <col min="7435" max="7435" width="8.85546875" style="178" customWidth="1"/>
    <col min="7436" max="7439" width="7.7109375" style="178" customWidth="1"/>
    <col min="7440" max="7440" width="8.85546875" style="178" customWidth="1"/>
    <col min="7441" max="7443" width="7.7109375" style="178" customWidth="1"/>
    <col min="7444" max="7444" width="9.5703125" style="178" customWidth="1"/>
    <col min="7445" max="7445" width="8.85546875" style="178" customWidth="1"/>
    <col min="7446" max="7449" width="7.7109375" style="178" customWidth="1"/>
    <col min="7450" max="7450" width="9" style="178" bestFit="1" customWidth="1"/>
    <col min="7451" max="7679" width="16.5703125" style="178"/>
    <col min="7680" max="7680" width="3.7109375" style="178" customWidth="1"/>
    <col min="7681" max="7681" width="20.7109375" style="178" bestFit="1" customWidth="1"/>
    <col min="7682" max="7682" width="27.5703125" style="178" bestFit="1" customWidth="1"/>
    <col min="7683" max="7683" width="13" style="178" bestFit="1" customWidth="1"/>
    <col min="7684" max="7684" width="12.85546875" style="178" customWidth="1"/>
    <col min="7685" max="7685" width="15" style="178" bestFit="1" customWidth="1"/>
    <col min="7686" max="7686" width="15.28515625" style="178" bestFit="1" customWidth="1"/>
    <col min="7687" max="7687" width="13.85546875" style="178" bestFit="1" customWidth="1"/>
    <col min="7688" max="7690" width="7.7109375" style="178" customWidth="1"/>
    <col min="7691" max="7691" width="8.85546875" style="178" customWidth="1"/>
    <col min="7692" max="7695" width="7.7109375" style="178" customWidth="1"/>
    <col min="7696" max="7696" width="8.85546875" style="178" customWidth="1"/>
    <col min="7697" max="7699" width="7.7109375" style="178" customWidth="1"/>
    <col min="7700" max="7700" width="9.5703125" style="178" customWidth="1"/>
    <col min="7701" max="7701" width="8.85546875" style="178" customWidth="1"/>
    <col min="7702" max="7705" width="7.7109375" style="178" customWidth="1"/>
    <col min="7706" max="7706" width="9" style="178" bestFit="1" customWidth="1"/>
    <col min="7707" max="7935" width="16.5703125" style="178"/>
    <col min="7936" max="7936" width="3.7109375" style="178" customWidth="1"/>
    <col min="7937" max="7937" width="20.7109375" style="178" bestFit="1" customWidth="1"/>
    <col min="7938" max="7938" width="27.5703125" style="178" bestFit="1" customWidth="1"/>
    <col min="7939" max="7939" width="13" style="178" bestFit="1" customWidth="1"/>
    <col min="7940" max="7940" width="12.85546875" style="178" customWidth="1"/>
    <col min="7941" max="7941" width="15" style="178" bestFit="1" customWidth="1"/>
    <col min="7942" max="7942" width="15.28515625" style="178" bestFit="1" customWidth="1"/>
    <col min="7943" max="7943" width="13.85546875" style="178" bestFit="1" customWidth="1"/>
    <col min="7944" max="7946" width="7.7109375" style="178" customWidth="1"/>
    <col min="7947" max="7947" width="8.85546875" style="178" customWidth="1"/>
    <col min="7948" max="7951" width="7.7109375" style="178" customWidth="1"/>
    <col min="7952" max="7952" width="8.85546875" style="178" customWidth="1"/>
    <col min="7953" max="7955" width="7.7109375" style="178" customWidth="1"/>
    <col min="7956" max="7956" width="9.5703125" style="178" customWidth="1"/>
    <col min="7957" max="7957" width="8.85546875" style="178" customWidth="1"/>
    <col min="7958" max="7961" width="7.7109375" style="178" customWidth="1"/>
    <col min="7962" max="7962" width="9" style="178" bestFit="1" customWidth="1"/>
    <col min="7963" max="8191" width="16.5703125" style="178"/>
    <col min="8192" max="8192" width="3.7109375" style="178" customWidth="1"/>
    <col min="8193" max="8193" width="20.7109375" style="178" bestFit="1" customWidth="1"/>
    <col min="8194" max="8194" width="27.5703125" style="178" bestFit="1" customWidth="1"/>
    <col min="8195" max="8195" width="13" style="178" bestFit="1" customWidth="1"/>
    <col min="8196" max="8196" width="12.85546875" style="178" customWidth="1"/>
    <col min="8197" max="8197" width="15" style="178" bestFit="1" customWidth="1"/>
    <col min="8198" max="8198" width="15.28515625" style="178" bestFit="1" customWidth="1"/>
    <col min="8199" max="8199" width="13.85546875" style="178" bestFit="1" customWidth="1"/>
    <col min="8200" max="8202" width="7.7109375" style="178" customWidth="1"/>
    <col min="8203" max="8203" width="8.85546875" style="178" customWidth="1"/>
    <col min="8204" max="8207" width="7.7109375" style="178" customWidth="1"/>
    <col min="8208" max="8208" width="8.85546875" style="178" customWidth="1"/>
    <col min="8209" max="8211" width="7.7109375" style="178" customWidth="1"/>
    <col min="8212" max="8212" width="9.5703125" style="178" customWidth="1"/>
    <col min="8213" max="8213" width="8.85546875" style="178" customWidth="1"/>
    <col min="8214" max="8217" width="7.7109375" style="178" customWidth="1"/>
    <col min="8218" max="8218" width="9" style="178" bestFit="1" customWidth="1"/>
    <col min="8219" max="8447" width="16.5703125" style="178"/>
    <col min="8448" max="8448" width="3.7109375" style="178" customWidth="1"/>
    <col min="8449" max="8449" width="20.7109375" style="178" bestFit="1" customWidth="1"/>
    <col min="8450" max="8450" width="27.5703125" style="178" bestFit="1" customWidth="1"/>
    <col min="8451" max="8451" width="13" style="178" bestFit="1" customWidth="1"/>
    <col min="8452" max="8452" width="12.85546875" style="178" customWidth="1"/>
    <col min="8453" max="8453" width="15" style="178" bestFit="1" customWidth="1"/>
    <col min="8454" max="8454" width="15.28515625" style="178" bestFit="1" customWidth="1"/>
    <col min="8455" max="8455" width="13.85546875" style="178" bestFit="1" customWidth="1"/>
    <col min="8456" max="8458" width="7.7109375" style="178" customWidth="1"/>
    <col min="8459" max="8459" width="8.85546875" style="178" customWidth="1"/>
    <col min="8460" max="8463" width="7.7109375" style="178" customWidth="1"/>
    <col min="8464" max="8464" width="8.85546875" style="178" customWidth="1"/>
    <col min="8465" max="8467" width="7.7109375" style="178" customWidth="1"/>
    <col min="8468" max="8468" width="9.5703125" style="178" customWidth="1"/>
    <col min="8469" max="8469" width="8.85546875" style="178" customWidth="1"/>
    <col min="8470" max="8473" width="7.7109375" style="178" customWidth="1"/>
    <col min="8474" max="8474" width="9" style="178" bestFit="1" customWidth="1"/>
    <col min="8475" max="8703" width="16.5703125" style="178"/>
    <col min="8704" max="8704" width="3.7109375" style="178" customWidth="1"/>
    <col min="8705" max="8705" width="20.7109375" style="178" bestFit="1" customWidth="1"/>
    <col min="8706" max="8706" width="27.5703125" style="178" bestFit="1" customWidth="1"/>
    <col min="8707" max="8707" width="13" style="178" bestFit="1" customWidth="1"/>
    <col min="8708" max="8708" width="12.85546875" style="178" customWidth="1"/>
    <col min="8709" max="8709" width="15" style="178" bestFit="1" customWidth="1"/>
    <col min="8710" max="8710" width="15.28515625" style="178" bestFit="1" customWidth="1"/>
    <col min="8711" max="8711" width="13.85546875" style="178" bestFit="1" customWidth="1"/>
    <col min="8712" max="8714" width="7.7109375" style="178" customWidth="1"/>
    <col min="8715" max="8715" width="8.85546875" style="178" customWidth="1"/>
    <col min="8716" max="8719" width="7.7109375" style="178" customWidth="1"/>
    <col min="8720" max="8720" width="8.85546875" style="178" customWidth="1"/>
    <col min="8721" max="8723" width="7.7109375" style="178" customWidth="1"/>
    <col min="8724" max="8724" width="9.5703125" style="178" customWidth="1"/>
    <col min="8725" max="8725" width="8.85546875" style="178" customWidth="1"/>
    <col min="8726" max="8729" width="7.7109375" style="178" customWidth="1"/>
    <col min="8730" max="8730" width="9" style="178" bestFit="1" customWidth="1"/>
    <col min="8731" max="8959" width="16.5703125" style="178"/>
    <col min="8960" max="8960" width="3.7109375" style="178" customWidth="1"/>
    <col min="8961" max="8961" width="20.7109375" style="178" bestFit="1" customWidth="1"/>
    <col min="8962" max="8962" width="27.5703125" style="178" bestFit="1" customWidth="1"/>
    <col min="8963" max="8963" width="13" style="178" bestFit="1" customWidth="1"/>
    <col min="8964" max="8964" width="12.85546875" style="178" customWidth="1"/>
    <col min="8965" max="8965" width="15" style="178" bestFit="1" customWidth="1"/>
    <col min="8966" max="8966" width="15.28515625" style="178" bestFit="1" customWidth="1"/>
    <col min="8967" max="8967" width="13.85546875" style="178" bestFit="1" customWidth="1"/>
    <col min="8968" max="8970" width="7.7109375" style="178" customWidth="1"/>
    <col min="8971" max="8971" width="8.85546875" style="178" customWidth="1"/>
    <col min="8972" max="8975" width="7.7109375" style="178" customWidth="1"/>
    <col min="8976" max="8976" width="8.85546875" style="178" customWidth="1"/>
    <col min="8977" max="8979" width="7.7109375" style="178" customWidth="1"/>
    <col min="8980" max="8980" width="9.5703125" style="178" customWidth="1"/>
    <col min="8981" max="8981" width="8.85546875" style="178" customWidth="1"/>
    <col min="8982" max="8985" width="7.7109375" style="178" customWidth="1"/>
    <col min="8986" max="8986" width="9" style="178" bestFit="1" customWidth="1"/>
    <col min="8987" max="9215" width="16.5703125" style="178"/>
    <col min="9216" max="9216" width="3.7109375" style="178" customWidth="1"/>
    <col min="9217" max="9217" width="20.7109375" style="178" bestFit="1" customWidth="1"/>
    <col min="9218" max="9218" width="27.5703125" style="178" bestFit="1" customWidth="1"/>
    <col min="9219" max="9219" width="13" style="178" bestFit="1" customWidth="1"/>
    <col min="9220" max="9220" width="12.85546875" style="178" customWidth="1"/>
    <col min="9221" max="9221" width="15" style="178" bestFit="1" customWidth="1"/>
    <col min="9222" max="9222" width="15.28515625" style="178" bestFit="1" customWidth="1"/>
    <col min="9223" max="9223" width="13.85546875" style="178" bestFit="1" customWidth="1"/>
    <col min="9224" max="9226" width="7.7109375" style="178" customWidth="1"/>
    <col min="9227" max="9227" width="8.85546875" style="178" customWidth="1"/>
    <col min="9228" max="9231" width="7.7109375" style="178" customWidth="1"/>
    <col min="9232" max="9232" width="8.85546875" style="178" customWidth="1"/>
    <col min="9233" max="9235" width="7.7109375" style="178" customWidth="1"/>
    <col min="9236" max="9236" width="9.5703125" style="178" customWidth="1"/>
    <col min="9237" max="9237" width="8.85546875" style="178" customWidth="1"/>
    <col min="9238" max="9241" width="7.7109375" style="178" customWidth="1"/>
    <col min="9242" max="9242" width="9" style="178" bestFit="1" customWidth="1"/>
    <col min="9243" max="9471" width="16.5703125" style="178"/>
    <col min="9472" max="9472" width="3.7109375" style="178" customWidth="1"/>
    <col min="9473" max="9473" width="20.7109375" style="178" bestFit="1" customWidth="1"/>
    <col min="9474" max="9474" width="27.5703125" style="178" bestFit="1" customWidth="1"/>
    <col min="9475" max="9475" width="13" style="178" bestFit="1" customWidth="1"/>
    <col min="9476" max="9476" width="12.85546875" style="178" customWidth="1"/>
    <col min="9477" max="9477" width="15" style="178" bestFit="1" customWidth="1"/>
    <col min="9478" max="9478" width="15.28515625" style="178" bestFit="1" customWidth="1"/>
    <col min="9479" max="9479" width="13.85546875" style="178" bestFit="1" customWidth="1"/>
    <col min="9480" max="9482" width="7.7109375" style="178" customWidth="1"/>
    <col min="9483" max="9483" width="8.85546875" style="178" customWidth="1"/>
    <col min="9484" max="9487" width="7.7109375" style="178" customWidth="1"/>
    <col min="9488" max="9488" width="8.85546875" style="178" customWidth="1"/>
    <col min="9489" max="9491" width="7.7109375" style="178" customWidth="1"/>
    <col min="9492" max="9492" width="9.5703125" style="178" customWidth="1"/>
    <col min="9493" max="9493" width="8.85546875" style="178" customWidth="1"/>
    <col min="9494" max="9497" width="7.7109375" style="178" customWidth="1"/>
    <col min="9498" max="9498" width="9" style="178" bestFit="1" customWidth="1"/>
    <col min="9499" max="9727" width="16.5703125" style="178"/>
    <col min="9728" max="9728" width="3.7109375" style="178" customWidth="1"/>
    <col min="9729" max="9729" width="20.7109375" style="178" bestFit="1" customWidth="1"/>
    <col min="9730" max="9730" width="27.5703125" style="178" bestFit="1" customWidth="1"/>
    <col min="9731" max="9731" width="13" style="178" bestFit="1" customWidth="1"/>
    <col min="9732" max="9732" width="12.85546875" style="178" customWidth="1"/>
    <col min="9733" max="9733" width="15" style="178" bestFit="1" customWidth="1"/>
    <col min="9734" max="9734" width="15.28515625" style="178" bestFit="1" customWidth="1"/>
    <col min="9735" max="9735" width="13.85546875" style="178" bestFit="1" customWidth="1"/>
    <col min="9736" max="9738" width="7.7109375" style="178" customWidth="1"/>
    <col min="9739" max="9739" width="8.85546875" style="178" customWidth="1"/>
    <col min="9740" max="9743" width="7.7109375" style="178" customWidth="1"/>
    <col min="9744" max="9744" width="8.85546875" style="178" customWidth="1"/>
    <col min="9745" max="9747" width="7.7109375" style="178" customWidth="1"/>
    <col min="9748" max="9748" width="9.5703125" style="178" customWidth="1"/>
    <col min="9749" max="9749" width="8.85546875" style="178" customWidth="1"/>
    <col min="9750" max="9753" width="7.7109375" style="178" customWidth="1"/>
    <col min="9754" max="9754" width="9" style="178" bestFit="1" customWidth="1"/>
    <col min="9755" max="9983" width="16.5703125" style="178"/>
    <col min="9984" max="9984" width="3.7109375" style="178" customWidth="1"/>
    <col min="9985" max="9985" width="20.7109375" style="178" bestFit="1" customWidth="1"/>
    <col min="9986" max="9986" width="27.5703125" style="178" bestFit="1" customWidth="1"/>
    <col min="9987" max="9987" width="13" style="178" bestFit="1" customWidth="1"/>
    <col min="9988" max="9988" width="12.85546875" style="178" customWidth="1"/>
    <col min="9989" max="9989" width="15" style="178" bestFit="1" customWidth="1"/>
    <col min="9990" max="9990" width="15.28515625" style="178" bestFit="1" customWidth="1"/>
    <col min="9991" max="9991" width="13.85546875" style="178" bestFit="1" customWidth="1"/>
    <col min="9992" max="9994" width="7.7109375" style="178" customWidth="1"/>
    <col min="9995" max="9995" width="8.85546875" style="178" customWidth="1"/>
    <col min="9996" max="9999" width="7.7109375" style="178" customWidth="1"/>
    <col min="10000" max="10000" width="8.85546875" style="178" customWidth="1"/>
    <col min="10001" max="10003" width="7.7109375" style="178" customWidth="1"/>
    <col min="10004" max="10004" width="9.5703125" style="178" customWidth="1"/>
    <col min="10005" max="10005" width="8.85546875" style="178" customWidth="1"/>
    <col min="10006" max="10009" width="7.7109375" style="178" customWidth="1"/>
    <col min="10010" max="10010" width="9" style="178" bestFit="1" customWidth="1"/>
    <col min="10011" max="10239" width="16.5703125" style="178"/>
    <col min="10240" max="10240" width="3.7109375" style="178" customWidth="1"/>
    <col min="10241" max="10241" width="20.7109375" style="178" bestFit="1" customWidth="1"/>
    <col min="10242" max="10242" width="27.5703125" style="178" bestFit="1" customWidth="1"/>
    <col min="10243" max="10243" width="13" style="178" bestFit="1" customWidth="1"/>
    <col min="10244" max="10244" width="12.85546875" style="178" customWidth="1"/>
    <col min="10245" max="10245" width="15" style="178" bestFit="1" customWidth="1"/>
    <col min="10246" max="10246" width="15.28515625" style="178" bestFit="1" customWidth="1"/>
    <col min="10247" max="10247" width="13.85546875" style="178" bestFit="1" customWidth="1"/>
    <col min="10248" max="10250" width="7.7109375" style="178" customWidth="1"/>
    <col min="10251" max="10251" width="8.85546875" style="178" customWidth="1"/>
    <col min="10252" max="10255" width="7.7109375" style="178" customWidth="1"/>
    <col min="10256" max="10256" width="8.85546875" style="178" customWidth="1"/>
    <col min="10257" max="10259" width="7.7109375" style="178" customWidth="1"/>
    <col min="10260" max="10260" width="9.5703125" style="178" customWidth="1"/>
    <col min="10261" max="10261" width="8.85546875" style="178" customWidth="1"/>
    <col min="10262" max="10265" width="7.7109375" style="178" customWidth="1"/>
    <col min="10266" max="10266" width="9" style="178" bestFit="1" customWidth="1"/>
    <col min="10267" max="10495" width="16.5703125" style="178"/>
    <col min="10496" max="10496" width="3.7109375" style="178" customWidth="1"/>
    <col min="10497" max="10497" width="20.7109375" style="178" bestFit="1" customWidth="1"/>
    <col min="10498" max="10498" width="27.5703125" style="178" bestFit="1" customWidth="1"/>
    <col min="10499" max="10499" width="13" style="178" bestFit="1" customWidth="1"/>
    <col min="10500" max="10500" width="12.85546875" style="178" customWidth="1"/>
    <col min="10501" max="10501" width="15" style="178" bestFit="1" customWidth="1"/>
    <col min="10502" max="10502" width="15.28515625" style="178" bestFit="1" customWidth="1"/>
    <col min="10503" max="10503" width="13.85546875" style="178" bestFit="1" customWidth="1"/>
    <col min="10504" max="10506" width="7.7109375" style="178" customWidth="1"/>
    <col min="10507" max="10507" width="8.85546875" style="178" customWidth="1"/>
    <col min="10508" max="10511" width="7.7109375" style="178" customWidth="1"/>
    <col min="10512" max="10512" width="8.85546875" style="178" customWidth="1"/>
    <col min="10513" max="10515" width="7.7109375" style="178" customWidth="1"/>
    <col min="10516" max="10516" width="9.5703125" style="178" customWidth="1"/>
    <col min="10517" max="10517" width="8.85546875" style="178" customWidth="1"/>
    <col min="10518" max="10521" width="7.7109375" style="178" customWidth="1"/>
    <col min="10522" max="10522" width="9" style="178" bestFit="1" customWidth="1"/>
    <col min="10523" max="10751" width="16.5703125" style="178"/>
    <col min="10752" max="10752" width="3.7109375" style="178" customWidth="1"/>
    <col min="10753" max="10753" width="20.7109375" style="178" bestFit="1" customWidth="1"/>
    <col min="10754" max="10754" width="27.5703125" style="178" bestFit="1" customWidth="1"/>
    <col min="10755" max="10755" width="13" style="178" bestFit="1" customWidth="1"/>
    <col min="10756" max="10756" width="12.85546875" style="178" customWidth="1"/>
    <col min="10757" max="10757" width="15" style="178" bestFit="1" customWidth="1"/>
    <col min="10758" max="10758" width="15.28515625" style="178" bestFit="1" customWidth="1"/>
    <col min="10759" max="10759" width="13.85546875" style="178" bestFit="1" customWidth="1"/>
    <col min="10760" max="10762" width="7.7109375" style="178" customWidth="1"/>
    <col min="10763" max="10763" width="8.85546875" style="178" customWidth="1"/>
    <col min="10764" max="10767" width="7.7109375" style="178" customWidth="1"/>
    <col min="10768" max="10768" width="8.85546875" style="178" customWidth="1"/>
    <col min="10769" max="10771" width="7.7109375" style="178" customWidth="1"/>
    <col min="10772" max="10772" width="9.5703125" style="178" customWidth="1"/>
    <col min="10773" max="10773" width="8.85546875" style="178" customWidth="1"/>
    <col min="10774" max="10777" width="7.7109375" style="178" customWidth="1"/>
    <col min="10778" max="10778" width="9" style="178" bestFit="1" customWidth="1"/>
    <col min="10779" max="11007" width="16.5703125" style="178"/>
    <col min="11008" max="11008" width="3.7109375" style="178" customWidth="1"/>
    <col min="11009" max="11009" width="20.7109375" style="178" bestFit="1" customWidth="1"/>
    <col min="11010" max="11010" width="27.5703125" style="178" bestFit="1" customWidth="1"/>
    <col min="11011" max="11011" width="13" style="178" bestFit="1" customWidth="1"/>
    <col min="11012" max="11012" width="12.85546875" style="178" customWidth="1"/>
    <col min="11013" max="11013" width="15" style="178" bestFit="1" customWidth="1"/>
    <col min="11014" max="11014" width="15.28515625" style="178" bestFit="1" customWidth="1"/>
    <col min="11015" max="11015" width="13.85546875" style="178" bestFit="1" customWidth="1"/>
    <col min="11016" max="11018" width="7.7109375" style="178" customWidth="1"/>
    <col min="11019" max="11019" width="8.85546875" style="178" customWidth="1"/>
    <col min="11020" max="11023" width="7.7109375" style="178" customWidth="1"/>
    <col min="11024" max="11024" width="8.85546875" style="178" customWidth="1"/>
    <col min="11025" max="11027" width="7.7109375" style="178" customWidth="1"/>
    <col min="11028" max="11028" width="9.5703125" style="178" customWidth="1"/>
    <col min="11029" max="11029" width="8.85546875" style="178" customWidth="1"/>
    <col min="11030" max="11033" width="7.7109375" style="178" customWidth="1"/>
    <col min="11034" max="11034" width="9" style="178" bestFit="1" customWidth="1"/>
    <col min="11035" max="11263" width="16.5703125" style="178"/>
    <col min="11264" max="11264" width="3.7109375" style="178" customWidth="1"/>
    <col min="11265" max="11265" width="20.7109375" style="178" bestFit="1" customWidth="1"/>
    <col min="11266" max="11266" width="27.5703125" style="178" bestFit="1" customWidth="1"/>
    <col min="11267" max="11267" width="13" style="178" bestFit="1" customWidth="1"/>
    <col min="11268" max="11268" width="12.85546875" style="178" customWidth="1"/>
    <col min="11269" max="11269" width="15" style="178" bestFit="1" customWidth="1"/>
    <col min="11270" max="11270" width="15.28515625" style="178" bestFit="1" customWidth="1"/>
    <col min="11271" max="11271" width="13.85546875" style="178" bestFit="1" customWidth="1"/>
    <col min="11272" max="11274" width="7.7109375" style="178" customWidth="1"/>
    <col min="11275" max="11275" width="8.85546875" style="178" customWidth="1"/>
    <col min="11276" max="11279" width="7.7109375" style="178" customWidth="1"/>
    <col min="11280" max="11280" width="8.85546875" style="178" customWidth="1"/>
    <col min="11281" max="11283" width="7.7109375" style="178" customWidth="1"/>
    <col min="11284" max="11284" width="9.5703125" style="178" customWidth="1"/>
    <col min="11285" max="11285" width="8.85546875" style="178" customWidth="1"/>
    <col min="11286" max="11289" width="7.7109375" style="178" customWidth="1"/>
    <col min="11290" max="11290" width="9" style="178" bestFit="1" customWidth="1"/>
    <col min="11291" max="11519" width="16.5703125" style="178"/>
    <col min="11520" max="11520" width="3.7109375" style="178" customWidth="1"/>
    <col min="11521" max="11521" width="20.7109375" style="178" bestFit="1" customWidth="1"/>
    <col min="11522" max="11522" width="27.5703125" style="178" bestFit="1" customWidth="1"/>
    <col min="11523" max="11523" width="13" style="178" bestFit="1" customWidth="1"/>
    <col min="11524" max="11524" width="12.85546875" style="178" customWidth="1"/>
    <col min="11525" max="11525" width="15" style="178" bestFit="1" customWidth="1"/>
    <col min="11526" max="11526" width="15.28515625" style="178" bestFit="1" customWidth="1"/>
    <col min="11527" max="11527" width="13.85546875" style="178" bestFit="1" customWidth="1"/>
    <col min="11528" max="11530" width="7.7109375" style="178" customWidth="1"/>
    <col min="11531" max="11531" width="8.85546875" style="178" customWidth="1"/>
    <col min="11532" max="11535" width="7.7109375" style="178" customWidth="1"/>
    <col min="11536" max="11536" width="8.85546875" style="178" customWidth="1"/>
    <col min="11537" max="11539" width="7.7109375" style="178" customWidth="1"/>
    <col min="11540" max="11540" width="9.5703125" style="178" customWidth="1"/>
    <col min="11541" max="11541" width="8.85546875" style="178" customWidth="1"/>
    <col min="11542" max="11545" width="7.7109375" style="178" customWidth="1"/>
    <col min="11546" max="11546" width="9" style="178" bestFit="1" customWidth="1"/>
    <col min="11547" max="11775" width="16.5703125" style="178"/>
    <col min="11776" max="11776" width="3.7109375" style="178" customWidth="1"/>
    <col min="11777" max="11777" width="20.7109375" style="178" bestFit="1" customWidth="1"/>
    <col min="11778" max="11778" width="27.5703125" style="178" bestFit="1" customWidth="1"/>
    <col min="11779" max="11779" width="13" style="178" bestFit="1" customWidth="1"/>
    <col min="11780" max="11780" width="12.85546875" style="178" customWidth="1"/>
    <col min="11781" max="11781" width="15" style="178" bestFit="1" customWidth="1"/>
    <col min="11782" max="11782" width="15.28515625" style="178" bestFit="1" customWidth="1"/>
    <col min="11783" max="11783" width="13.85546875" style="178" bestFit="1" customWidth="1"/>
    <col min="11784" max="11786" width="7.7109375" style="178" customWidth="1"/>
    <col min="11787" max="11787" width="8.85546875" style="178" customWidth="1"/>
    <col min="11788" max="11791" width="7.7109375" style="178" customWidth="1"/>
    <col min="11792" max="11792" width="8.85546875" style="178" customWidth="1"/>
    <col min="11793" max="11795" width="7.7109375" style="178" customWidth="1"/>
    <col min="11796" max="11796" width="9.5703125" style="178" customWidth="1"/>
    <col min="11797" max="11797" width="8.85546875" style="178" customWidth="1"/>
    <col min="11798" max="11801" width="7.7109375" style="178" customWidth="1"/>
    <col min="11802" max="11802" width="9" style="178" bestFit="1" customWidth="1"/>
    <col min="11803" max="12031" width="16.5703125" style="178"/>
    <col min="12032" max="12032" width="3.7109375" style="178" customWidth="1"/>
    <col min="12033" max="12033" width="20.7109375" style="178" bestFit="1" customWidth="1"/>
    <col min="12034" max="12034" width="27.5703125" style="178" bestFit="1" customWidth="1"/>
    <col min="12035" max="12035" width="13" style="178" bestFit="1" customWidth="1"/>
    <col min="12036" max="12036" width="12.85546875" style="178" customWidth="1"/>
    <col min="12037" max="12037" width="15" style="178" bestFit="1" customWidth="1"/>
    <col min="12038" max="12038" width="15.28515625" style="178" bestFit="1" customWidth="1"/>
    <col min="12039" max="12039" width="13.85546875" style="178" bestFit="1" customWidth="1"/>
    <col min="12040" max="12042" width="7.7109375" style="178" customWidth="1"/>
    <col min="12043" max="12043" width="8.85546875" style="178" customWidth="1"/>
    <col min="12044" max="12047" width="7.7109375" style="178" customWidth="1"/>
    <col min="12048" max="12048" width="8.85546875" style="178" customWidth="1"/>
    <col min="12049" max="12051" width="7.7109375" style="178" customWidth="1"/>
    <col min="12052" max="12052" width="9.5703125" style="178" customWidth="1"/>
    <col min="12053" max="12053" width="8.85546875" style="178" customWidth="1"/>
    <col min="12054" max="12057" width="7.7109375" style="178" customWidth="1"/>
    <col min="12058" max="12058" width="9" style="178" bestFit="1" customWidth="1"/>
    <col min="12059" max="12287" width="16.5703125" style="178"/>
    <col min="12288" max="12288" width="3.7109375" style="178" customWidth="1"/>
    <col min="12289" max="12289" width="20.7109375" style="178" bestFit="1" customWidth="1"/>
    <col min="12290" max="12290" width="27.5703125" style="178" bestFit="1" customWidth="1"/>
    <col min="12291" max="12291" width="13" style="178" bestFit="1" customWidth="1"/>
    <col min="12292" max="12292" width="12.85546875" style="178" customWidth="1"/>
    <col min="12293" max="12293" width="15" style="178" bestFit="1" customWidth="1"/>
    <col min="12294" max="12294" width="15.28515625" style="178" bestFit="1" customWidth="1"/>
    <col min="12295" max="12295" width="13.85546875" style="178" bestFit="1" customWidth="1"/>
    <col min="12296" max="12298" width="7.7109375" style="178" customWidth="1"/>
    <col min="12299" max="12299" width="8.85546875" style="178" customWidth="1"/>
    <col min="12300" max="12303" width="7.7109375" style="178" customWidth="1"/>
    <col min="12304" max="12304" width="8.85546875" style="178" customWidth="1"/>
    <col min="12305" max="12307" width="7.7109375" style="178" customWidth="1"/>
    <col min="12308" max="12308" width="9.5703125" style="178" customWidth="1"/>
    <col min="12309" max="12309" width="8.85546875" style="178" customWidth="1"/>
    <col min="12310" max="12313" width="7.7109375" style="178" customWidth="1"/>
    <col min="12314" max="12314" width="9" style="178" bestFit="1" customWidth="1"/>
    <col min="12315" max="12543" width="16.5703125" style="178"/>
    <col min="12544" max="12544" width="3.7109375" style="178" customWidth="1"/>
    <col min="12545" max="12545" width="20.7109375" style="178" bestFit="1" customWidth="1"/>
    <col min="12546" max="12546" width="27.5703125" style="178" bestFit="1" customWidth="1"/>
    <col min="12547" max="12547" width="13" style="178" bestFit="1" customWidth="1"/>
    <col min="12548" max="12548" width="12.85546875" style="178" customWidth="1"/>
    <col min="12549" max="12549" width="15" style="178" bestFit="1" customWidth="1"/>
    <col min="12550" max="12550" width="15.28515625" style="178" bestFit="1" customWidth="1"/>
    <col min="12551" max="12551" width="13.85546875" style="178" bestFit="1" customWidth="1"/>
    <col min="12552" max="12554" width="7.7109375" style="178" customWidth="1"/>
    <col min="12555" max="12555" width="8.85546875" style="178" customWidth="1"/>
    <col min="12556" max="12559" width="7.7109375" style="178" customWidth="1"/>
    <col min="12560" max="12560" width="8.85546875" style="178" customWidth="1"/>
    <col min="12561" max="12563" width="7.7109375" style="178" customWidth="1"/>
    <col min="12564" max="12564" width="9.5703125" style="178" customWidth="1"/>
    <col min="12565" max="12565" width="8.85546875" style="178" customWidth="1"/>
    <col min="12566" max="12569" width="7.7109375" style="178" customWidth="1"/>
    <col min="12570" max="12570" width="9" style="178" bestFit="1" customWidth="1"/>
    <col min="12571" max="12799" width="16.5703125" style="178"/>
    <col min="12800" max="12800" width="3.7109375" style="178" customWidth="1"/>
    <col min="12801" max="12801" width="20.7109375" style="178" bestFit="1" customWidth="1"/>
    <col min="12802" max="12802" width="27.5703125" style="178" bestFit="1" customWidth="1"/>
    <col min="12803" max="12803" width="13" style="178" bestFit="1" customWidth="1"/>
    <col min="12804" max="12804" width="12.85546875" style="178" customWidth="1"/>
    <col min="12805" max="12805" width="15" style="178" bestFit="1" customWidth="1"/>
    <col min="12806" max="12806" width="15.28515625" style="178" bestFit="1" customWidth="1"/>
    <col min="12807" max="12807" width="13.85546875" style="178" bestFit="1" customWidth="1"/>
    <col min="12808" max="12810" width="7.7109375" style="178" customWidth="1"/>
    <col min="12811" max="12811" width="8.85546875" style="178" customWidth="1"/>
    <col min="12812" max="12815" width="7.7109375" style="178" customWidth="1"/>
    <col min="12816" max="12816" width="8.85546875" style="178" customWidth="1"/>
    <col min="12817" max="12819" width="7.7109375" style="178" customWidth="1"/>
    <col min="12820" max="12820" width="9.5703125" style="178" customWidth="1"/>
    <col min="12821" max="12821" width="8.85546875" style="178" customWidth="1"/>
    <col min="12822" max="12825" width="7.7109375" style="178" customWidth="1"/>
    <col min="12826" max="12826" width="9" style="178" bestFit="1" customWidth="1"/>
    <col min="12827" max="13055" width="16.5703125" style="178"/>
    <col min="13056" max="13056" width="3.7109375" style="178" customWidth="1"/>
    <col min="13057" max="13057" width="20.7109375" style="178" bestFit="1" customWidth="1"/>
    <col min="13058" max="13058" width="27.5703125" style="178" bestFit="1" customWidth="1"/>
    <col min="13059" max="13059" width="13" style="178" bestFit="1" customWidth="1"/>
    <col min="13060" max="13060" width="12.85546875" style="178" customWidth="1"/>
    <col min="13061" max="13061" width="15" style="178" bestFit="1" customWidth="1"/>
    <col min="13062" max="13062" width="15.28515625" style="178" bestFit="1" customWidth="1"/>
    <col min="13063" max="13063" width="13.85546875" style="178" bestFit="1" customWidth="1"/>
    <col min="13064" max="13066" width="7.7109375" style="178" customWidth="1"/>
    <col min="13067" max="13067" width="8.85546875" style="178" customWidth="1"/>
    <col min="13068" max="13071" width="7.7109375" style="178" customWidth="1"/>
    <col min="13072" max="13072" width="8.85546875" style="178" customWidth="1"/>
    <col min="13073" max="13075" width="7.7109375" style="178" customWidth="1"/>
    <col min="13076" max="13076" width="9.5703125" style="178" customWidth="1"/>
    <col min="13077" max="13077" width="8.85546875" style="178" customWidth="1"/>
    <col min="13078" max="13081" width="7.7109375" style="178" customWidth="1"/>
    <col min="13082" max="13082" width="9" style="178" bestFit="1" customWidth="1"/>
    <col min="13083" max="13311" width="16.5703125" style="178"/>
    <col min="13312" max="13312" width="3.7109375" style="178" customWidth="1"/>
    <col min="13313" max="13313" width="20.7109375" style="178" bestFit="1" customWidth="1"/>
    <col min="13314" max="13314" width="27.5703125" style="178" bestFit="1" customWidth="1"/>
    <col min="13315" max="13315" width="13" style="178" bestFit="1" customWidth="1"/>
    <col min="13316" max="13316" width="12.85546875" style="178" customWidth="1"/>
    <col min="13317" max="13317" width="15" style="178" bestFit="1" customWidth="1"/>
    <col min="13318" max="13318" width="15.28515625" style="178" bestFit="1" customWidth="1"/>
    <col min="13319" max="13319" width="13.85546875" style="178" bestFit="1" customWidth="1"/>
    <col min="13320" max="13322" width="7.7109375" style="178" customWidth="1"/>
    <col min="13323" max="13323" width="8.85546875" style="178" customWidth="1"/>
    <col min="13324" max="13327" width="7.7109375" style="178" customWidth="1"/>
    <col min="13328" max="13328" width="8.85546875" style="178" customWidth="1"/>
    <col min="13329" max="13331" width="7.7109375" style="178" customWidth="1"/>
    <col min="13332" max="13332" width="9.5703125" style="178" customWidth="1"/>
    <col min="13333" max="13333" width="8.85546875" style="178" customWidth="1"/>
    <col min="13334" max="13337" width="7.7109375" style="178" customWidth="1"/>
    <col min="13338" max="13338" width="9" style="178" bestFit="1" customWidth="1"/>
    <col min="13339" max="13567" width="16.5703125" style="178"/>
    <col min="13568" max="13568" width="3.7109375" style="178" customWidth="1"/>
    <col min="13569" max="13569" width="20.7109375" style="178" bestFit="1" customWidth="1"/>
    <col min="13570" max="13570" width="27.5703125" style="178" bestFit="1" customWidth="1"/>
    <col min="13571" max="13571" width="13" style="178" bestFit="1" customWidth="1"/>
    <col min="13572" max="13572" width="12.85546875" style="178" customWidth="1"/>
    <col min="13573" max="13573" width="15" style="178" bestFit="1" customWidth="1"/>
    <col min="13574" max="13574" width="15.28515625" style="178" bestFit="1" customWidth="1"/>
    <col min="13575" max="13575" width="13.85546875" style="178" bestFit="1" customWidth="1"/>
    <col min="13576" max="13578" width="7.7109375" style="178" customWidth="1"/>
    <col min="13579" max="13579" width="8.85546875" style="178" customWidth="1"/>
    <col min="13580" max="13583" width="7.7109375" style="178" customWidth="1"/>
    <col min="13584" max="13584" width="8.85546875" style="178" customWidth="1"/>
    <col min="13585" max="13587" width="7.7109375" style="178" customWidth="1"/>
    <col min="13588" max="13588" width="9.5703125" style="178" customWidth="1"/>
    <col min="13589" max="13589" width="8.85546875" style="178" customWidth="1"/>
    <col min="13590" max="13593" width="7.7109375" style="178" customWidth="1"/>
    <col min="13594" max="13594" width="9" style="178" bestFit="1" customWidth="1"/>
    <col min="13595" max="13823" width="16.5703125" style="178"/>
    <col min="13824" max="13824" width="3.7109375" style="178" customWidth="1"/>
    <col min="13825" max="13825" width="20.7109375" style="178" bestFit="1" customWidth="1"/>
    <col min="13826" max="13826" width="27.5703125" style="178" bestFit="1" customWidth="1"/>
    <col min="13827" max="13827" width="13" style="178" bestFit="1" customWidth="1"/>
    <col min="13828" max="13828" width="12.85546875" style="178" customWidth="1"/>
    <col min="13829" max="13829" width="15" style="178" bestFit="1" customWidth="1"/>
    <col min="13830" max="13830" width="15.28515625" style="178" bestFit="1" customWidth="1"/>
    <col min="13831" max="13831" width="13.85546875" style="178" bestFit="1" customWidth="1"/>
    <col min="13832" max="13834" width="7.7109375" style="178" customWidth="1"/>
    <col min="13835" max="13835" width="8.85546875" style="178" customWidth="1"/>
    <col min="13836" max="13839" width="7.7109375" style="178" customWidth="1"/>
    <col min="13840" max="13840" width="8.85546875" style="178" customWidth="1"/>
    <col min="13841" max="13843" width="7.7109375" style="178" customWidth="1"/>
    <col min="13844" max="13844" width="9.5703125" style="178" customWidth="1"/>
    <col min="13845" max="13845" width="8.85546875" style="178" customWidth="1"/>
    <col min="13846" max="13849" width="7.7109375" style="178" customWidth="1"/>
    <col min="13850" max="13850" width="9" style="178" bestFit="1" customWidth="1"/>
    <col min="13851" max="14079" width="16.5703125" style="178"/>
    <col min="14080" max="14080" width="3.7109375" style="178" customWidth="1"/>
    <col min="14081" max="14081" width="20.7109375" style="178" bestFit="1" customWidth="1"/>
    <col min="14082" max="14082" width="27.5703125" style="178" bestFit="1" customWidth="1"/>
    <col min="14083" max="14083" width="13" style="178" bestFit="1" customWidth="1"/>
    <col min="14084" max="14084" width="12.85546875" style="178" customWidth="1"/>
    <col min="14085" max="14085" width="15" style="178" bestFit="1" customWidth="1"/>
    <col min="14086" max="14086" width="15.28515625" style="178" bestFit="1" customWidth="1"/>
    <col min="14087" max="14087" width="13.85546875" style="178" bestFit="1" customWidth="1"/>
    <col min="14088" max="14090" width="7.7109375" style="178" customWidth="1"/>
    <col min="14091" max="14091" width="8.85546875" style="178" customWidth="1"/>
    <col min="14092" max="14095" width="7.7109375" style="178" customWidth="1"/>
    <col min="14096" max="14096" width="8.85546875" style="178" customWidth="1"/>
    <col min="14097" max="14099" width="7.7109375" style="178" customWidth="1"/>
    <col min="14100" max="14100" width="9.5703125" style="178" customWidth="1"/>
    <col min="14101" max="14101" width="8.85546875" style="178" customWidth="1"/>
    <col min="14102" max="14105" width="7.7109375" style="178" customWidth="1"/>
    <col min="14106" max="14106" width="9" style="178" bestFit="1" customWidth="1"/>
    <col min="14107" max="14335" width="16.5703125" style="178"/>
    <col min="14336" max="14336" width="3.7109375" style="178" customWidth="1"/>
    <col min="14337" max="14337" width="20.7109375" style="178" bestFit="1" customWidth="1"/>
    <col min="14338" max="14338" width="27.5703125" style="178" bestFit="1" customWidth="1"/>
    <col min="14339" max="14339" width="13" style="178" bestFit="1" customWidth="1"/>
    <col min="14340" max="14340" width="12.85546875" style="178" customWidth="1"/>
    <col min="14341" max="14341" width="15" style="178" bestFit="1" customWidth="1"/>
    <col min="14342" max="14342" width="15.28515625" style="178" bestFit="1" customWidth="1"/>
    <col min="14343" max="14343" width="13.85546875" style="178" bestFit="1" customWidth="1"/>
    <col min="14344" max="14346" width="7.7109375" style="178" customWidth="1"/>
    <col min="14347" max="14347" width="8.85546875" style="178" customWidth="1"/>
    <col min="14348" max="14351" width="7.7109375" style="178" customWidth="1"/>
    <col min="14352" max="14352" width="8.85546875" style="178" customWidth="1"/>
    <col min="14353" max="14355" width="7.7109375" style="178" customWidth="1"/>
    <col min="14356" max="14356" width="9.5703125" style="178" customWidth="1"/>
    <col min="14357" max="14357" width="8.85546875" style="178" customWidth="1"/>
    <col min="14358" max="14361" width="7.7109375" style="178" customWidth="1"/>
    <col min="14362" max="14362" width="9" style="178" bestFit="1" customWidth="1"/>
    <col min="14363" max="14591" width="16.5703125" style="178"/>
    <col min="14592" max="14592" width="3.7109375" style="178" customWidth="1"/>
    <col min="14593" max="14593" width="20.7109375" style="178" bestFit="1" customWidth="1"/>
    <col min="14594" max="14594" width="27.5703125" style="178" bestFit="1" customWidth="1"/>
    <col min="14595" max="14595" width="13" style="178" bestFit="1" customWidth="1"/>
    <col min="14596" max="14596" width="12.85546875" style="178" customWidth="1"/>
    <col min="14597" max="14597" width="15" style="178" bestFit="1" customWidth="1"/>
    <col min="14598" max="14598" width="15.28515625" style="178" bestFit="1" customWidth="1"/>
    <col min="14599" max="14599" width="13.85546875" style="178" bestFit="1" customWidth="1"/>
    <col min="14600" max="14602" width="7.7109375" style="178" customWidth="1"/>
    <col min="14603" max="14603" width="8.85546875" style="178" customWidth="1"/>
    <col min="14604" max="14607" width="7.7109375" style="178" customWidth="1"/>
    <col min="14608" max="14608" width="8.85546875" style="178" customWidth="1"/>
    <col min="14609" max="14611" width="7.7109375" style="178" customWidth="1"/>
    <col min="14612" max="14612" width="9.5703125" style="178" customWidth="1"/>
    <col min="14613" max="14613" width="8.85546875" style="178" customWidth="1"/>
    <col min="14614" max="14617" width="7.7109375" style="178" customWidth="1"/>
    <col min="14618" max="14618" width="9" style="178" bestFit="1" customWidth="1"/>
    <col min="14619" max="14847" width="16.5703125" style="178"/>
    <col min="14848" max="14848" width="3.7109375" style="178" customWidth="1"/>
    <col min="14849" max="14849" width="20.7109375" style="178" bestFit="1" customWidth="1"/>
    <col min="14850" max="14850" width="27.5703125" style="178" bestFit="1" customWidth="1"/>
    <col min="14851" max="14851" width="13" style="178" bestFit="1" customWidth="1"/>
    <col min="14852" max="14852" width="12.85546875" style="178" customWidth="1"/>
    <col min="14853" max="14853" width="15" style="178" bestFit="1" customWidth="1"/>
    <col min="14854" max="14854" width="15.28515625" style="178" bestFit="1" customWidth="1"/>
    <col min="14855" max="14855" width="13.85546875" style="178" bestFit="1" customWidth="1"/>
    <col min="14856" max="14858" width="7.7109375" style="178" customWidth="1"/>
    <col min="14859" max="14859" width="8.85546875" style="178" customWidth="1"/>
    <col min="14860" max="14863" width="7.7109375" style="178" customWidth="1"/>
    <col min="14864" max="14864" width="8.85546875" style="178" customWidth="1"/>
    <col min="14865" max="14867" width="7.7109375" style="178" customWidth="1"/>
    <col min="14868" max="14868" width="9.5703125" style="178" customWidth="1"/>
    <col min="14869" max="14869" width="8.85546875" style="178" customWidth="1"/>
    <col min="14870" max="14873" width="7.7109375" style="178" customWidth="1"/>
    <col min="14874" max="14874" width="9" style="178" bestFit="1" customWidth="1"/>
    <col min="14875" max="15103" width="16.5703125" style="178"/>
    <col min="15104" max="15104" width="3.7109375" style="178" customWidth="1"/>
    <col min="15105" max="15105" width="20.7109375" style="178" bestFit="1" customWidth="1"/>
    <col min="15106" max="15106" width="27.5703125" style="178" bestFit="1" customWidth="1"/>
    <col min="15107" max="15107" width="13" style="178" bestFit="1" customWidth="1"/>
    <col min="15108" max="15108" width="12.85546875" style="178" customWidth="1"/>
    <col min="15109" max="15109" width="15" style="178" bestFit="1" customWidth="1"/>
    <col min="15110" max="15110" width="15.28515625" style="178" bestFit="1" customWidth="1"/>
    <col min="15111" max="15111" width="13.85546875" style="178" bestFit="1" customWidth="1"/>
    <col min="15112" max="15114" width="7.7109375" style="178" customWidth="1"/>
    <col min="15115" max="15115" width="8.85546875" style="178" customWidth="1"/>
    <col min="15116" max="15119" width="7.7109375" style="178" customWidth="1"/>
    <col min="15120" max="15120" width="8.85546875" style="178" customWidth="1"/>
    <col min="15121" max="15123" width="7.7109375" style="178" customWidth="1"/>
    <col min="15124" max="15124" width="9.5703125" style="178" customWidth="1"/>
    <col min="15125" max="15125" width="8.85546875" style="178" customWidth="1"/>
    <col min="15126" max="15129" width="7.7109375" style="178" customWidth="1"/>
    <col min="15130" max="15130" width="9" style="178" bestFit="1" customWidth="1"/>
    <col min="15131" max="15359" width="16.5703125" style="178"/>
    <col min="15360" max="15360" width="3.7109375" style="178" customWidth="1"/>
    <col min="15361" max="15361" width="20.7109375" style="178" bestFit="1" customWidth="1"/>
    <col min="15362" max="15362" width="27.5703125" style="178" bestFit="1" customWidth="1"/>
    <col min="15363" max="15363" width="13" style="178" bestFit="1" customWidth="1"/>
    <col min="15364" max="15364" width="12.85546875" style="178" customWidth="1"/>
    <col min="15365" max="15365" width="15" style="178" bestFit="1" customWidth="1"/>
    <col min="15366" max="15366" width="15.28515625" style="178" bestFit="1" customWidth="1"/>
    <col min="15367" max="15367" width="13.85546875" style="178" bestFit="1" customWidth="1"/>
    <col min="15368" max="15370" width="7.7109375" style="178" customWidth="1"/>
    <col min="15371" max="15371" width="8.85546875" style="178" customWidth="1"/>
    <col min="15372" max="15375" width="7.7109375" style="178" customWidth="1"/>
    <col min="15376" max="15376" width="8.85546875" style="178" customWidth="1"/>
    <col min="15377" max="15379" width="7.7109375" style="178" customWidth="1"/>
    <col min="15380" max="15380" width="9.5703125" style="178" customWidth="1"/>
    <col min="15381" max="15381" width="8.85546875" style="178" customWidth="1"/>
    <col min="15382" max="15385" width="7.7109375" style="178" customWidth="1"/>
    <col min="15386" max="15386" width="9" style="178" bestFit="1" customWidth="1"/>
    <col min="15387" max="15615" width="16.5703125" style="178"/>
    <col min="15616" max="15616" width="3.7109375" style="178" customWidth="1"/>
    <col min="15617" max="15617" width="20.7109375" style="178" bestFit="1" customWidth="1"/>
    <col min="15618" max="15618" width="27.5703125" style="178" bestFit="1" customWidth="1"/>
    <col min="15619" max="15619" width="13" style="178" bestFit="1" customWidth="1"/>
    <col min="15620" max="15620" width="12.85546875" style="178" customWidth="1"/>
    <col min="15621" max="15621" width="15" style="178" bestFit="1" customWidth="1"/>
    <col min="15622" max="15622" width="15.28515625" style="178" bestFit="1" customWidth="1"/>
    <col min="15623" max="15623" width="13.85546875" style="178" bestFit="1" customWidth="1"/>
    <col min="15624" max="15626" width="7.7109375" style="178" customWidth="1"/>
    <col min="15627" max="15627" width="8.85546875" style="178" customWidth="1"/>
    <col min="15628" max="15631" width="7.7109375" style="178" customWidth="1"/>
    <col min="15632" max="15632" width="8.85546875" style="178" customWidth="1"/>
    <col min="15633" max="15635" width="7.7109375" style="178" customWidth="1"/>
    <col min="15636" max="15636" width="9.5703125" style="178" customWidth="1"/>
    <col min="15637" max="15637" width="8.85546875" style="178" customWidth="1"/>
    <col min="15638" max="15641" width="7.7109375" style="178" customWidth="1"/>
    <col min="15642" max="15642" width="9" style="178" bestFit="1" customWidth="1"/>
    <col min="15643" max="15871" width="16.5703125" style="178"/>
    <col min="15872" max="15872" width="3.7109375" style="178" customWidth="1"/>
    <col min="15873" max="15873" width="20.7109375" style="178" bestFit="1" customWidth="1"/>
    <col min="15874" max="15874" width="27.5703125" style="178" bestFit="1" customWidth="1"/>
    <col min="15875" max="15875" width="13" style="178" bestFit="1" customWidth="1"/>
    <col min="15876" max="15876" width="12.85546875" style="178" customWidth="1"/>
    <col min="15877" max="15877" width="15" style="178" bestFit="1" customWidth="1"/>
    <col min="15878" max="15878" width="15.28515625" style="178" bestFit="1" customWidth="1"/>
    <col min="15879" max="15879" width="13.85546875" style="178" bestFit="1" customWidth="1"/>
    <col min="15880" max="15882" width="7.7109375" style="178" customWidth="1"/>
    <col min="15883" max="15883" width="8.85546875" style="178" customWidth="1"/>
    <col min="15884" max="15887" width="7.7109375" style="178" customWidth="1"/>
    <col min="15888" max="15888" width="8.85546875" style="178" customWidth="1"/>
    <col min="15889" max="15891" width="7.7109375" style="178" customWidth="1"/>
    <col min="15892" max="15892" width="9.5703125" style="178" customWidth="1"/>
    <col min="15893" max="15893" width="8.85546875" style="178" customWidth="1"/>
    <col min="15894" max="15897" width="7.7109375" style="178" customWidth="1"/>
    <col min="15898" max="15898" width="9" style="178" bestFit="1" customWidth="1"/>
    <col min="15899" max="16127" width="16.5703125" style="178"/>
    <col min="16128" max="16128" width="3.7109375" style="178" customWidth="1"/>
    <col min="16129" max="16129" width="20.7109375" style="178" bestFit="1" customWidth="1"/>
    <col min="16130" max="16130" width="27.5703125" style="178" bestFit="1" customWidth="1"/>
    <col min="16131" max="16131" width="13" style="178" bestFit="1" customWidth="1"/>
    <col min="16132" max="16132" width="12.85546875" style="178" customWidth="1"/>
    <col min="16133" max="16133" width="15" style="178" bestFit="1" customWidth="1"/>
    <col min="16134" max="16134" width="15.28515625" style="178" bestFit="1" customWidth="1"/>
    <col min="16135" max="16135" width="13.85546875" style="178" bestFit="1" customWidth="1"/>
    <col min="16136" max="16138" width="7.7109375" style="178" customWidth="1"/>
    <col min="16139" max="16139" width="8.85546875" style="178" customWidth="1"/>
    <col min="16140" max="16143" width="7.7109375" style="178" customWidth="1"/>
    <col min="16144" max="16144" width="8.85546875" style="178" customWidth="1"/>
    <col min="16145" max="16147" width="7.7109375" style="178" customWidth="1"/>
    <col min="16148" max="16148" width="9.5703125" style="178" customWidth="1"/>
    <col min="16149" max="16149" width="8.85546875" style="178" customWidth="1"/>
    <col min="16150" max="16153" width="7.7109375" style="178" customWidth="1"/>
    <col min="16154" max="16154" width="9" style="178" bestFit="1" customWidth="1"/>
    <col min="16155" max="16384" width="16.5703125" style="178"/>
  </cols>
  <sheetData>
    <row r="1" spans="2:26" ht="15" customHeight="1"/>
    <row r="2" spans="2:26" s="179" customFormat="1" ht="15" customHeight="1"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2:26" s="179" customFormat="1" ht="15" customHeight="1"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2:26" s="179" customFormat="1" ht="15" customHeight="1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</row>
    <row r="5" spans="2:26" s="179" customFormat="1" ht="36" customHeight="1">
      <c r="B5" s="102" t="s">
        <v>175</v>
      </c>
      <c r="C5" s="102"/>
      <c r="D5" s="102"/>
      <c r="E5" s="102"/>
      <c r="F5" s="102"/>
      <c r="G5" s="102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2:26" s="179" customFormat="1" ht="18" customHeight="1">
      <c r="B6" s="180"/>
      <c r="C6" s="181" t="str">
        <f>actualizaciones!B10</f>
        <v>enero 2012</v>
      </c>
      <c r="D6" s="181"/>
      <c r="E6" s="181"/>
      <c r="F6" s="180"/>
      <c r="G6" s="180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2:26" ht="30" customHeight="1">
      <c r="B7" s="182" t="s">
        <v>176</v>
      </c>
      <c r="C7" s="104" t="s">
        <v>177</v>
      </c>
      <c r="D7" s="182" t="s">
        <v>147</v>
      </c>
      <c r="E7" s="104" t="s">
        <v>178</v>
      </c>
      <c r="F7" s="182" t="s">
        <v>179</v>
      </c>
      <c r="G7" s="104" t="s">
        <v>180</v>
      </c>
    </row>
    <row r="8" spans="2:26" ht="15" customHeight="1">
      <c r="B8" s="183" t="s">
        <v>27</v>
      </c>
      <c r="C8" s="184">
        <f t="shared" ref="C8:C39" si="0">D8+E8+F8+G8</f>
        <v>47089</v>
      </c>
      <c r="D8" s="76">
        <v>33759</v>
      </c>
      <c r="E8" s="184">
        <v>13294</v>
      </c>
      <c r="F8" s="76">
        <v>22</v>
      </c>
      <c r="G8" s="184">
        <v>14</v>
      </c>
    </row>
    <row r="9" spans="2:26" ht="15" customHeight="1">
      <c r="B9" s="183" t="s">
        <v>181</v>
      </c>
      <c r="C9" s="184">
        <f t="shared" si="0"/>
        <v>17</v>
      </c>
      <c r="D9" s="76">
        <v>0</v>
      </c>
      <c r="E9" s="184">
        <v>0</v>
      </c>
      <c r="F9" s="76">
        <v>0</v>
      </c>
      <c r="G9" s="184">
        <v>17</v>
      </c>
    </row>
    <row r="10" spans="2:26" ht="15" customHeight="1">
      <c r="B10" s="183" t="s">
        <v>182</v>
      </c>
      <c r="C10" s="184">
        <f t="shared" si="0"/>
        <v>115</v>
      </c>
      <c r="D10" s="76">
        <v>18</v>
      </c>
      <c r="E10" s="184">
        <v>24</v>
      </c>
      <c r="F10" s="76">
        <v>0</v>
      </c>
      <c r="G10" s="184">
        <v>73</v>
      </c>
    </row>
    <row r="11" spans="2:26" ht="15" customHeight="1">
      <c r="B11" s="183" t="s">
        <v>28</v>
      </c>
      <c r="C11" s="184">
        <f t="shared" si="0"/>
        <v>39757</v>
      </c>
      <c r="D11" s="76">
        <v>16541</v>
      </c>
      <c r="E11" s="184">
        <v>23196</v>
      </c>
      <c r="F11" s="76">
        <v>0</v>
      </c>
      <c r="G11" s="184">
        <v>20</v>
      </c>
      <c r="H11" s="185"/>
      <c r="I11" s="185"/>
      <c r="J11" s="185"/>
      <c r="K11" s="185"/>
      <c r="L11" s="185"/>
      <c r="M11" s="185"/>
      <c r="N11" s="185"/>
      <c r="O11" s="185"/>
    </row>
    <row r="12" spans="2:26" ht="15" customHeight="1">
      <c r="B12" s="183" t="s">
        <v>183</v>
      </c>
      <c r="C12" s="184">
        <f t="shared" si="0"/>
        <v>272</v>
      </c>
      <c r="D12" s="76">
        <v>234</v>
      </c>
      <c r="E12" s="184">
        <v>0</v>
      </c>
      <c r="F12" s="76">
        <v>0</v>
      </c>
      <c r="G12" s="184">
        <v>38</v>
      </c>
      <c r="H12" s="185"/>
      <c r="I12" s="185"/>
      <c r="J12" s="185"/>
      <c r="K12" s="185"/>
      <c r="L12" s="185"/>
      <c r="M12" s="185"/>
      <c r="N12" s="185"/>
      <c r="O12" s="185"/>
    </row>
    <row r="13" spans="2:26" ht="15" customHeight="1">
      <c r="B13" s="183" t="s">
        <v>184</v>
      </c>
      <c r="C13" s="184">
        <f t="shared" si="0"/>
        <v>1026</v>
      </c>
      <c r="D13" s="76">
        <v>986</v>
      </c>
      <c r="E13" s="184">
        <v>28</v>
      </c>
      <c r="F13" s="76">
        <v>0</v>
      </c>
      <c r="G13" s="184">
        <v>12</v>
      </c>
      <c r="H13" s="186"/>
      <c r="I13" s="186"/>
      <c r="J13" s="186"/>
      <c r="K13" s="186"/>
      <c r="L13" s="186"/>
      <c r="M13" s="186"/>
      <c r="N13" s="186"/>
      <c r="O13" s="186"/>
    </row>
    <row r="14" spans="2:26" ht="15" customHeight="1">
      <c r="B14" s="183" t="s">
        <v>185</v>
      </c>
      <c r="C14" s="184">
        <f t="shared" si="0"/>
        <v>20</v>
      </c>
      <c r="D14" s="76">
        <v>0</v>
      </c>
      <c r="E14" s="184">
        <v>0</v>
      </c>
      <c r="F14" s="76">
        <v>0</v>
      </c>
      <c r="G14" s="184">
        <v>20</v>
      </c>
      <c r="H14" s="187"/>
      <c r="I14" s="187"/>
      <c r="J14" s="187"/>
      <c r="K14" s="187"/>
      <c r="L14" s="187"/>
      <c r="M14" s="187"/>
      <c r="N14" s="187"/>
      <c r="O14" s="187"/>
    </row>
    <row r="15" spans="2:26" ht="15" customHeight="1">
      <c r="B15" s="183" t="s">
        <v>186</v>
      </c>
      <c r="C15" s="184">
        <f t="shared" si="0"/>
        <v>205</v>
      </c>
      <c r="D15" s="76">
        <v>46</v>
      </c>
      <c r="E15" s="184">
        <v>16</v>
      </c>
      <c r="F15" s="76">
        <v>108</v>
      </c>
      <c r="G15" s="184">
        <v>35</v>
      </c>
      <c r="H15" s="187"/>
      <c r="I15" s="187"/>
      <c r="J15" s="187"/>
      <c r="K15" s="187"/>
      <c r="L15" s="187"/>
      <c r="M15" s="187"/>
      <c r="N15" s="187"/>
      <c r="O15" s="187"/>
    </row>
    <row r="16" spans="2:26" ht="15" customHeight="1">
      <c r="B16" s="183" t="s">
        <v>187</v>
      </c>
      <c r="C16" s="184">
        <f t="shared" si="0"/>
        <v>1422</v>
      </c>
      <c r="D16" s="76">
        <v>930</v>
      </c>
      <c r="E16" s="184">
        <v>387</v>
      </c>
      <c r="F16" s="76">
        <v>38</v>
      </c>
      <c r="G16" s="184">
        <v>67</v>
      </c>
      <c r="H16" s="187"/>
      <c r="I16" s="187"/>
      <c r="J16" s="187"/>
      <c r="K16" s="187"/>
      <c r="L16" s="187"/>
      <c r="M16" s="187"/>
      <c r="N16" s="187"/>
      <c r="O16" s="187"/>
    </row>
    <row r="17" spans="2:15" ht="15" customHeight="1">
      <c r="B17" s="183" t="s">
        <v>188</v>
      </c>
      <c r="C17" s="184">
        <f t="shared" si="0"/>
        <v>4</v>
      </c>
      <c r="D17" s="76">
        <v>0</v>
      </c>
      <c r="E17" s="184">
        <v>0</v>
      </c>
      <c r="F17" s="76">
        <v>0</v>
      </c>
      <c r="G17" s="184">
        <v>4</v>
      </c>
      <c r="H17" s="187"/>
      <c r="I17" s="187"/>
      <c r="J17" s="187"/>
      <c r="K17" s="187"/>
      <c r="L17" s="187"/>
      <c r="M17" s="187"/>
      <c r="N17" s="187"/>
      <c r="O17" s="187"/>
    </row>
    <row r="18" spans="2:15" ht="15" customHeight="1">
      <c r="B18" s="183" t="s">
        <v>189</v>
      </c>
      <c r="C18" s="184">
        <f t="shared" si="0"/>
        <v>2343</v>
      </c>
      <c r="D18" s="76">
        <v>2261</v>
      </c>
      <c r="E18" s="184">
        <v>30</v>
      </c>
      <c r="F18" s="76">
        <v>15</v>
      </c>
      <c r="G18" s="184">
        <v>37</v>
      </c>
      <c r="H18" s="187"/>
      <c r="I18" s="187"/>
      <c r="J18" s="187"/>
      <c r="K18" s="187"/>
      <c r="L18" s="187"/>
      <c r="M18" s="187"/>
      <c r="N18" s="187"/>
      <c r="O18" s="187"/>
    </row>
    <row r="19" spans="2:15" ht="15" customHeight="1">
      <c r="B19" s="183" t="s">
        <v>190</v>
      </c>
      <c r="C19" s="184">
        <f t="shared" si="0"/>
        <v>80</v>
      </c>
      <c r="D19" s="76">
        <v>0</v>
      </c>
      <c r="E19" s="184">
        <v>0</v>
      </c>
      <c r="F19" s="76">
        <v>65</v>
      </c>
      <c r="G19" s="184">
        <v>15</v>
      </c>
      <c r="H19" s="187"/>
      <c r="I19" s="187"/>
      <c r="J19" s="187"/>
      <c r="K19" s="187"/>
      <c r="L19" s="187"/>
      <c r="M19" s="187"/>
      <c r="N19" s="187"/>
      <c r="O19" s="187"/>
    </row>
    <row r="20" spans="2:15" ht="15" customHeight="1">
      <c r="B20" s="183" t="s">
        <v>191</v>
      </c>
      <c r="C20" s="184">
        <f t="shared" si="0"/>
        <v>97</v>
      </c>
      <c r="D20" s="76">
        <v>0</v>
      </c>
      <c r="E20" s="184">
        <v>0</v>
      </c>
      <c r="F20" s="76">
        <v>0</v>
      </c>
      <c r="G20" s="184">
        <v>97</v>
      </c>
      <c r="H20" s="187"/>
      <c r="I20" s="187"/>
      <c r="J20" s="187"/>
      <c r="K20" s="187"/>
      <c r="L20" s="187"/>
      <c r="M20" s="187"/>
      <c r="N20" s="187"/>
      <c r="O20" s="187"/>
    </row>
    <row r="21" spans="2:15" ht="15" customHeight="1">
      <c r="B21" s="183" t="s">
        <v>192</v>
      </c>
      <c r="C21" s="184">
        <f t="shared" si="0"/>
        <v>1164</v>
      </c>
      <c r="D21" s="76">
        <v>872</v>
      </c>
      <c r="E21" s="184">
        <v>222</v>
      </c>
      <c r="F21" s="76">
        <v>22</v>
      </c>
      <c r="G21" s="184">
        <v>48</v>
      </c>
      <c r="H21" s="187"/>
      <c r="I21" s="187"/>
      <c r="J21" s="187"/>
      <c r="K21" s="187"/>
      <c r="L21" s="187"/>
      <c r="M21" s="187"/>
      <c r="N21" s="187"/>
      <c r="O21" s="187"/>
    </row>
    <row r="22" spans="2:15" ht="15" customHeight="1">
      <c r="B22" s="183" t="s">
        <v>193</v>
      </c>
      <c r="C22" s="184">
        <f t="shared" si="0"/>
        <v>26</v>
      </c>
      <c r="D22" s="76">
        <v>0</v>
      </c>
      <c r="E22" s="184">
        <v>0</v>
      </c>
      <c r="F22" s="76">
        <v>0</v>
      </c>
      <c r="G22" s="184">
        <v>26</v>
      </c>
      <c r="H22" s="187"/>
      <c r="I22" s="187"/>
      <c r="J22" s="187"/>
      <c r="K22" s="187"/>
      <c r="L22" s="187"/>
      <c r="M22" s="187"/>
      <c r="N22" s="187"/>
      <c r="O22" s="187"/>
    </row>
    <row r="23" spans="2:15" ht="15" customHeight="1">
      <c r="B23" s="183" t="s">
        <v>194</v>
      </c>
      <c r="C23" s="184">
        <f t="shared" si="0"/>
        <v>160</v>
      </c>
      <c r="D23" s="76">
        <v>67</v>
      </c>
      <c r="E23" s="184">
        <v>34</v>
      </c>
      <c r="F23" s="76">
        <v>28</v>
      </c>
      <c r="G23" s="184">
        <v>31</v>
      </c>
      <c r="H23" s="187"/>
      <c r="I23" s="187"/>
      <c r="J23" s="187"/>
      <c r="K23" s="187"/>
      <c r="L23" s="187"/>
      <c r="M23" s="187"/>
      <c r="N23" s="187"/>
      <c r="O23" s="187"/>
    </row>
    <row r="24" spans="2:15" ht="15" customHeight="1">
      <c r="B24" s="183" t="s">
        <v>29</v>
      </c>
      <c r="C24" s="184">
        <f t="shared" si="0"/>
        <v>22737</v>
      </c>
      <c r="D24" s="76">
        <v>15960</v>
      </c>
      <c r="E24" s="184">
        <v>6777</v>
      </c>
      <c r="F24" s="76">
        <v>0</v>
      </c>
      <c r="G24" s="184">
        <v>0</v>
      </c>
      <c r="H24" s="187"/>
      <c r="I24" s="187"/>
      <c r="J24" s="187"/>
      <c r="K24" s="187"/>
      <c r="L24" s="187"/>
      <c r="M24" s="187"/>
      <c r="N24" s="187"/>
      <c r="O24" s="187"/>
    </row>
    <row r="25" spans="2:15" ht="15" customHeight="1">
      <c r="B25" s="183" t="s">
        <v>195</v>
      </c>
      <c r="C25" s="184">
        <f t="shared" si="0"/>
        <v>1886</v>
      </c>
      <c r="D25" s="76">
        <v>1355</v>
      </c>
      <c r="E25" s="184">
        <v>342</v>
      </c>
      <c r="F25" s="76">
        <v>90</v>
      </c>
      <c r="G25" s="184">
        <v>99</v>
      </c>
      <c r="H25" s="187"/>
      <c r="I25" s="187"/>
      <c r="J25" s="187"/>
      <c r="K25" s="187"/>
      <c r="L25" s="187"/>
      <c r="M25" s="187"/>
      <c r="N25" s="187"/>
      <c r="O25" s="187"/>
    </row>
    <row r="26" spans="2:15" ht="15" customHeight="1">
      <c r="B26" s="183" t="s">
        <v>196</v>
      </c>
      <c r="C26" s="184">
        <f t="shared" si="0"/>
        <v>77</v>
      </c>
      <c r="D26" s="76">
        <v>21</v>
      </c>
      <c r="E26" s="184">
        <v>7</v>
      </c>
      <c r="F26" s="76">
        <v>20</v>
      </c>
      <c r="G26" s="184">
        <v>29</v>
      </c>
      <c r="H26" s="187"/>
      <c r="I26" s="187"/>
      <c r="J26" s="187"/>
      <c r="K26" s="187"/>
      <c r="L26" s="187"/>
      <c r="M26" s="187"/>
      <c r="N26" s="187"/>
      <c r="O26" s="187"/>
    </row>
    <row r="27" spans="2:15" ht="15" customHeight="1">
      <c r="B27" s="183" t="s">
        <v>197</v>
      </c>
      <c r="C27" s="184">
        <f t="shared" si="0"/>
        <v>32</v>
      </c>
      <c r="D27" s="76">
        <v>0</v>
      </c>
      <c r="E27" s="184">
        <v>3</v>
      </c>
      <c r="F27" s="76">
        <v>16</v>
      </c>
      <c r="G27" s="184">
        <v>13</v>
      </c>
      <c r="H27" s="187"/>
      <c r="I27" s="187"/>
      <c r="J27" s="187"/>
      <c r="K27" s="187"/>
      <c r="L27" s="187"/>
      <c r="M27" s="187"/>
      <c r="N27" s="187"/>
      <c r="O27" s="187"/>
    </row>
    <row r="28" spans="2:15" ht="15" customHeight="1">
      <c r="B28" s="183" t="s">
        <v>198</v>
      </c>
      <c r="C28" s="184">
        <f t="shared" si="0"/>
        <v>4552</v>
      </c>
      <c r="D28" s="76">
        <v>1702</v>
      </c>
      <c r="E28" s="184">
        <v>2790</v>
      </c>
      <c r="F28" s="76">
        <v>32</v>
      </c>
      <c r="G28" s="184">
        <v>28</v>
      </c>
      <c r="H28" s="187"/>
      <c r="I28" s="187"/>
      <c r="J28" s="187"/>
      <c r="K28" s="187"/>
      <c r="L28" s="187"/>
      <c r="M28" s="187"/>
      <c r="N28" s="187"/>
      <c r="O28" s="187"/>
    </row>
    <row r="29" spans="2:15" ht="15" customHeight="1">
      <c r="B29" s="183" t="s">
        <v>199</v>
      </c>
      <c r="C29" s="184">
        <f t="shared" si="0"/>
        <v>2543</v>
      </c>
      <c r="D29" s="76">
        <v>2529</v>
      </c>
      <c r="E29" s="184">
        <v>6</v>
      </c>
      <c r="F29" s="76">
        <v>0</v>
      </c>
      <c r="G29" s="184">
        <v>8</v>
      </c>
      <c r="H29" s="187"/>
      <c r="I29" s="187"/>
      <c r="J29" s="187"/>
      <c r="K29" s="187"/>
      <c r="L29" s="187"/>
      <c r="M29" s="187"/>
      <c r="N29" s="187"/>
      <c r="O29" s="187"/>
    </row>
    <row r="30" spans="2:15" ht="15" customHeight="1">
      <c r="B30" s="183" t="s">
        <v>200</v>
      </c>
      <c r="C30" s="184">
        <f t="shared" si="0"/>
        <v>810</v>
      </c>
      <c r="D30" s="76">
        <v>804</v>
      </c>
      <c r="E30" s="184">
        <v>6</v>
      </c>
      <c r="F30" s="76">
        <v>0</v>
      </c>
      <c r="G30" s="184">
        <v>0</v>
      </c>
      <c r="H30" s="187"/>
      <c r="I30" s="187"/>
      <c r="J30" s="187"/>
      <c r="K30" s="187"/>
      <c r="L30" s="187"/>
      <c r="M30" s="187"/>
      <c r="N30" s="187"/>
      <c r="O30" s="187"/>
    </row>
    <row r="31" spans="2:15" ht="15" customHeight="1">
      <c r="B31" s="183" t="s">
        <v>201</v>
      </c>
      <c r="C31" s="184">
        <f t="shared" si="0"/>
        <v>7349</v>
      </c>
      <c r="D31" s="76">
        <v>3635</v>
      </c>
      <c r="E31" s="184">
        <v>3714</v>
      </c>
      <c r="F31" s="76">
        <v>0</v>
      </c>
      <c r="G31" s="184">
        <v>0</v>
      </c>
      <c r="H31" s="187"/>
      <c r="I31" s="187"/>
      <c r="J31" s="187"/>
      <c r="K31" s="187"/>
      <c r="L31" s="187"/>
      <c r="M31" s="187"/>
      <c r="N31" s="187"/>
      <c r="O31" s="187"/>
    </row>
    <row r="32" spans="2:15" ht="15" customHeight="1">
      <c r="B32" s="183" t="s">
        <v>202</v>
      </c>
      <c r="C32" s="184">
        <f t="shared" si="0"/>
        <v>18</v>
      </c>
      <c r="D32" s="76">
        <v>14</v>
      </c>
      <c r="E32" s="184">
        <v>0</v>
      </c>
      <c r="F32" s="76">
        <v>0</v>
      </c>
      <c r="G32" s="184">
        <v>4</v>
      </c>
      <c r="H32" s="187"/>
      <c r="I32" s="187"/>
      <c r="J32" s="187"/>
      <c r="K32" s="187"/>
      <c r="L32" s="187"/>
      <c r="M32" s="187"/>
      <c r="N32" s="187"/>
      <c r="O32" s="187"/>
    </row>
    <row r="33" spans="2:26" ht="15" customHeight="1">
      <c r="B33" s="183" t="s">
        <v>203</v>
      </c>
      <c r="C33" s="184">
        <f t="shared" si="0"/>
        <v>143</v>
      </c>
      <c r="D33" s="76">
        <v>98</v>
      </c>
      <c r="E33" s="184">
        <v>10</v>
      </c>
      <c r="F33" s="76">
        <v>24</v>
      </c>
      <c r="G33" s="184">
        <v>11</v>
      </c>
      <c r="H33" s="187"/>
      <c r="I33" s="187"/>
      <c r="J33" s="187"/>
      <c r="K33" s="187"/>
      <c r="L33" s="187"/>
      <c r="M33" s="187"/>
      <c r="N33" s="187"/>
      <c r="O33" s="187"/>
    </row>
    <row r="34" spans="2:26" ht="15" customHeight="1">
      <c r="B34" s="183" t="s">
        <v>204</v>
      </c>
      <c r="C34" s="184">
        <f t="shared" si="0"/>
        <v>24</v>
      </c>
      <c r="D34" s="76">
        <v>0</v>
      </c>
      <c r="E34" s="184">
        <v>0</v>
      </c>
      <c r="F34" s="76">
        <v>0</v>
      </c>
      <c r="G34" s="184">
        <v>24</v>
      </c>
      <c r="H34" s="187"/>
      <c r="I34" s="187"/>
      <c r="J34" s="187"/>
      <c r="K34" s="187"/>
      <c r="L34" s="187"/>
      <c r="M34" s="187"/>
      <c r="N34" s="187"/>
      <c r="O34" s="187"/>
    </row>
    <row r="35" spans="2:26" ht="15" customHeight="1">
      <c r="B35" s="183" t="s">
        <v>205</v>
      </c>
      <c r="C35" s="184">
        <f t="shared" si="0"/>
        <v>33</v>
      </c>
      <c r="D35" s="76">
        <v>0</v>
      </c>
      <c r="E35" s="184">
        <v>0</v>
      </c>
      <c r="F35" s="76">
        <v>21</v>
      </c>
      <c r="G35" s="184">
        <v>12</v>
      </c>
      <c r="H35" s="187"/>
      <c r="I35" s="187"/>
      <c r="J35" s="187"/>
      <c r="K35" s="187"/>
      <c r="L35" s="187"/>
      <c r="M35" s="187"/>
      <c r="N35" s="187"/>
      <c r="O35" s="187"/>
    </row>
    <row r="36" spans="2:26" ht="15" customHeight="1">
      <c r="B36" s="183" t="s">
        <v>206</v>
      </c>
      <c r="C36" s="184">
        <f t="shared" si="0"/>
        <v>16</v>
      </c>
      <c r="D36" s="76">
        <v>0</v>
      </c>
      <c r="E36" s="184">
        <v>7</v>
      </c>
      <c r="F36" s="76">
        <v>0</v>
      </c>
      <c r="G36" s="184">
        <v>9</v>
      </c>
      <c r="H36" s="187"/>
      <c r="I36" s="187"/>
      <c r="J36" s="187"/>
      <c r="K36" s="187"/>
      <c r="L36" s="187"/>
      <c r="M36" s="187"/>
      <c r="N36" s="187"/>
      <c r="O36" s="187"/>
    </row>
    <row r="37" spans="2:26" ht="15" customHeight="1">
      <c r="B37" s="183" t="s">
        <v>207</v>
      </c>
      <c r="C37" s="184">
        <f t="shared" si="0"/>
        <v>12</v>
      </c>
      <c r="D37" s="76">
        <v>0</v>
      </c>
      <c r="E37" s="184">
        <v>0</v>
      </c>
      <c r="F37" s="76">
        <v>0</v>
      </c>
      <c r="G37" s="184">
        <v>12</v>
      </c>
      <c r="H37" s="187"/>
      <c r="I37" s="187"/>
      <c r="J37" s="187"/>
      <c r="K37" s="187"/>
      <c r="L37" s="187"/>
      <c r="M37" s="187"/>
      <c r="N37" s="187"/>
      <c r="O37" s="187"/>
    </row>
    <row r="38" spans="2:26" ht="15" customHeight="1">
      <c r="B38" s="183" t="s">
        <v>208</v>
      </c>
      <c r="C38" s="184">
        <f t="shared" si="0"/>
        <v>157</v>
      </c>
      <c r="D38" s="76">
        <v>97</v>
      </c>
      <c r="E38" s="184">
        <v>6</v>
      </c>
      <c r="F38" s="76">
        <v>40</v>
      </c>
      <c r="G38" s="184">
        <v>14</v>
      </c>
      <c r="H38" s="187"/>
      <c r="I38" s="187"/>
      <c r="J38" s="187"/>
      <c r="K38" s="187"/>
      <c r="L38" s="187"/>
      <c r="M38" s="187"/>
      <c r="N38" s="187"/>
      <c r="O38" s="187"/>
    </row>
    <row r="39" spans="2:26" ht="15" customHeight="1">
      <c r="B39" s="188" t="s">
        <v>209</v>
      </c>
      <c r="C39" s="189">
        <f t="shared" si="0"/>
        <v>134186</v>
      </c>
      <c r="D39" s="189">
        <v>81929</v>
      </c>
      <c r="E39" s="189">
        <v>50899</v>
      </c>
      <c r="F39" s="189">
        <v>541</v>
      </c>
      <c r="G39" s="189">
        <v>817</v>
      </c>
      <c r="H39" s="187"/>
      <c r="I39" s="187"/>
      <c r="J39" s="187"/>
      <c r="K39" s="187"/>
      <c r="L39" s="187"/>
      <c r="M39" s="187"/>
      <c r="N39" s="187"/>
      <c r="O39" s="187"/>
    </row>
    <row r="40" spans="2:26" ht="15" customHeight="1">
      <c r="B40" s="63" t="s">
        <v>210</v>
      </c>
      <c r="C40" s="63"/>
      <c r="D40" s="63"/>
      <c r="E40" s="63"/>
      <c r="F40" s="63"/>
      <c r="G40" s="63"/>
      <c r="H40" s="187"/>
      <c r="I40" s="187"/>
      <c r="J40" s="187"/>
      <c r="K40" s="187"/>
      <c r="L40" s="187"/>
      <c r="M40" s="187"/>
      <c r="N40" s="187"/>
      <c r="O40" s="187"/>
    </row>
    <row r="41" spans="2:26">
      <c r="H41" s="187"/>
      <c r="I41" s="187"/>
      <c r="J41" s="187"/>
      <c r="K41" s="187"/>
      <c r="L41" s="187"/>
      <c r="M41" s="187"/>
      <c r="N41" s="187"/>
      <c r="O41" s="187"/>
    </row>
    <row r="42" spans="2:26" ht="26.25" customHeight="1">
      <c r="F42" s="187"/>
      <c r="G42" s="187"/>
      <c r="H42" s="187"/>
      <c r="I42" s="187"/>
      <c r="J42" s="187"/>
      <c r="K42" s="187"/>
      <c r="L42" s="187"/>
      <c r="M42" s="187"/>
    </row>
    <row r="43" spans="2:26" ht="33" customHeight="1"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</row>
    <row r="44" spans="2:26">
      <c r="B44" s="191"/>
      <c r="C44" s="192"/>
      <c r="D44" s="192"/>
      <c r="E44" s="192"/>
      <c r="F44" s="187"/>
      <c r="G44" s="187"/>
      <c r="H44" s="187"/>
      <c r="I44" s="187"/>
      <c r="J44" s="187"/>
      <c r="K44" s="187"/>
      <c r="L44" s="187"/>
      <c r="M44" s="187"/>
      <c r="N44" s="187"/>
      <c r="O44" s="187"/>
    </row>
    <row r="45" spans="2:26"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</row>
    <row r="46" spans="2:26"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</row>
    <row r="47" spans="2:26"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</row>
    <row r="48" spans="2:26"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</row>
    <row r="49" spans="2:15"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</row>
    <row r="50" spans="2:15"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</row>
    <row r="51" spans="2:15"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</row>
    <row r="52" spans="2:15"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</row>
    <row r="53" spans="2:15"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</row>
    <row r="54" spans="2:15"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</row>
    <row r="55" spans="2:15"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</row>
    <row r="56" spans="2:15"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</row>
    <row r="57" spans="2:15"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</row>
    <row r="58" spans="2:15"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</row>
    <row r="59" spans="2:15"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</row>
    <row r="60" spans="2:15"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</row>
    <row r="61" spans="2:15"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/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2"/>
      <c r="C28" s="12"/>
      <c r="D28" s="12"/>
      <c r="E28" s="12"/>
      <c r="F28" s="12"/>
      <c r="G28" s="12"/>
      <c r="H28" s="12"/>
      <c r="I28" s="12"/>
      <c r="J28" s="41" t="s">
        <v>60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/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12" width="10.7109375" style="178" customWidth="1"/>
    <col min="13" max="13" width="16.5703125" style="178" customWidth="1"/>
    <col min="14" max="14" width="11.140625" style="178" customWidth="1"/>
    <col min="15" max="15" width="9.28515625" style="178" customWidth="1"/>
    <col min="16" max="255" width="16.5703125" style="178"/>
    <col min="256" max="256" width="3.7109375" style="178" customWidth="1"/>
    <col min="257" max="257" width="10.42578125" style="178" customWidth="1"/>
    <col min="258" max="258" width="23.140625" style="178" customWidth="1"/>
    <col min="259" max="259" width="11" style="178" customWidth="1"/>
    <col min="260" max="260" width="8.85546875" style="178" customWidth="1"/>
    <col min="261" max="261" width="10.42578125" style="178" customWidth="1"/>
    <col min="262" max="262" width="8.5703125" style="178" customWidth="1"/>
    <col min="263" max="263" width="9.5703125" style="178" customWidth="1"/>
    <col min="264" max="264" width="9.7109375" style="178" customWidth="1"/>
    <col min="265" max="265" width="9.85546875" style="178" customWidth="1"/>
    <col min="266" max="266" width="10" style="178" customWidth="1"/>
    <col min="267" max="267" width="10.7109375" style="178" customWidth="1"/>
    <col min="268" max="268" width="10.140625" style="178" customWidth="1"/>
    <col min="269" max="269" width="16.5703125" style="178" customWidth="1"/>
    <col min="270" max="270" width="11.140625" style="178" customWidth="1"/>
    <col min="271" max="271" width="9.28515625" style="178" customWidth="1"/>
    <col min="272" max="511" width="16.5703125" style="178"/>
    <col min="512" max="512" width="3.7109375" style="178" customWidth="1"/>
    <col min="513" max="513" width="10.42578125" style="178" customWidth="1"/>
    <col min="514" max="514" width="23.140625" style="178" customWidth="1"/>
    <col min="515" max="515" width="11" style="178" customWidth="1"/>
    <col min="516" max="516" width="8.85546875" style="178" customWidth="1"/>
    <col min="517" max="517" width="10.42578125" style="178" customWidth="1"/>
    <col min="518" max="518" width="8.5703125" style="178" customWidth="1"/>
    <col min="519" max="519" width="9.5703125" style="178" customWidth="1"/>
    <col min="520" max="520" width="9.7109375" style="178" customWidth="1"/>
    <col min="521" max="521" width="9.85546875" style="178" customWidth="1"/>
    <col min="522" max="522" width="10" style="178" customWidth="1"/>
    <col min="523" max="523" width="10.7109375" style="178" customWidth="1"/>
    <col min="524" max="524" width="10.140625" style="178" customWidth="1"/>
    <col min="525" max="525" width="16.5703125" style="178" customWidth="1"/>
    <col min="526" max="526" width="11.140625" style="178" customWidth="1"/>
    <col min="527" max="527" width="9.28515625" style="178" customWidth="1"/>
    <col min="528" max="767" width="16.5703125" style="178"/>
    <col min="768" max="768" width="3.7109375" style="178" customWidth="1"/>
    <col min="769" max="769" width="10.42578125" style="178" customWidth="1"/>
    <col min="770" max="770" width="23.140625" style="178" customWidth="1"/>
    <col min="771" max="771" width="11" style="178" customWidth="1"/>
    <col min="772" max="772" width="8.85546875" style="178" customWidth="1"/>
    <col min="773" max="773" width="10.42578125" style="178" customWidth="1"/>
    <col min="774" max="774" width="8.5703125" style="178" customWidth="1"/>
    <col min="775" max="775" width="9.5703125" style="178" customWidth="1"/>
    <col min="776" max="776" width="9.7109375" style="178" customWidth="1"/>
    <col min="777" max="777" width="9.85546875" style="178" customWidth="1"/>
    <col min="778" max="778" width="10" style="178" customWidth="1"/>
    <col min="779" max="779" width="10.7109375" style="178" customWidth="1"/>
    <col min="780" max="780" width="10.140625" style="178" customWidth="1"/>
    <col min="781" max="781" width="16.5703125" style="178" customWidth="1"/>
    <col min="782" max="782" width="11.140625" style="178" customWidth="1"/>
    <col min="783" max="783" width="9.28515625" style="178" customWidth="1"/>
    <col min="784" max="1023" width="16.5703125" style="178"/>
    <col min="1024" max="1024" width="3.7109375" style="178" customWidth="1"/>
    <col min="1025" max="1025" width="10.42578125" style="178" customWidth="1"/>
    <col min="1026" max="1026" width="23.140625" style="178" customWidth="1"/>
    <col min="1027" max="1027" width="11" style="178" customWidth="1"/>
    <col min="1028" max="1028" width="8.85546875" style="178" customWidth="1"/>
    <col min="1029" max="1029" width="10.42578125" style="178" customWidth="1"/>
    <col min="1030" max="1030" width="8.5703125" style="178" customWidth="1"/>
    <col min="1031" max="1031" width="9.5703125" style="178" customWidth="1"/>
    <col min="1032" max="1032" width="9.7109375" style="178" customWidth="1"/>
    <col min="1033" max="1033" width="9.85546875" style="178" customWidth="1"/>
    <col min="1034" max="1034" width="10" style="178" customWidth="1"/>
    <col min="1035" max="1035" width="10.7109375" style="178" customWidth="1"/>
    <col min="1036" max="1036" width="10.140625" style="178" customWidth="1"/>
    <col min="1037" max="1037" width="16.5703125" style="178" customWidth="1"/>
    <col min="1038" max="1038" width="11.140625" style="178" customWidth="1"/>
    <col min="1039" max="1039" width="9.28515625" style="178" customWidth="1"/>
    <col min="1040" max="1279" width="16.5703125" style="178"/>
    <col min="1280" max="1280" width="3.7109375" style="178" customWidth="1"/>
    <col min="1281" max="1281" width="10.42578125" style="178" customWidth="1"/>
    <col min="1282" max="1282" width="23.140625" style="178" customWidth="1"/>
    <col min="1283" max="1283" width="11" style="178" customWidth="1"/>
    <col min="1284" max="1284" width="8.85546875" style="178" customWidth="1"/>
    <col min="1285" max="1285" width="10.42578125" style="178" customWidth="1"/>
    <col min="1286" max="1286" width="8.5703125" style="178" customWidth="1"/>
    <col min="1287" max="1287" width="9.5703125" style="178" customWidth="1"/>
    <col min="1288" max="1288" width="9.7109375" style="178" customWidth="1"/>
    <col min="1289" max="1289" width="9.85546875" style="178" customWidth="1"/>
    <col min="1290" max="1290" width="10" style="178" customWidth="1"/>
    <col min="1291" max="1291" width="10.7109375" style="178" customWidth="1"/>
    <col min="1292" max="1292" width="10.140625" style="178" customWidth="1"/>
    <col min="1293" max="1293" width="16.5703125" style="178" customWidth="1"/>
    <col min="1294" max="1294" width="11.140625" style="178" customWidth="1"/>
    <col min="1295" max="1295" width="9.28515625" style="178" customWidth="1"/>
    <col min="1296" max="1535" width="16.5703125" style="178"/>
    <col min="1536" max="1536" width="3.7109375" style="178" customWidth="1"/>
    <col min="1537" max="1537" width="10.42578125" style="178" customWidth="1"/>
    <col min="1538" max="1538" width="23.140625" style="178" customWidth="1"/>
    <col min="1539" max="1539" width="11" style="178" customWidth="1"/>
    <col min="1540" max="1540" width="8.85546875" style="178" customWidth="1"/>
    <col min="1541" max="1541" width="10.42578125" style="178" customWidth="1"/>
    <col min="1542" max="1542" width="8.5703125" style="178" customWidth="1"/>
    <col min="1543" max="1543" width="9.5703125" style="178" customWidth="1"/>
    <col min="1544" max="1544" width="9.7109375" style="178" customWidth="1"/>
    <col min="1545" max="1545" width="9.85546875" style="178" customWidth="1"/>
    <col min="1546" max="1546" width="10" style="178" customWidth="1"/>
    <col min="1547" max="1547" width="10.7109375" style="178" customWidth="1"/>
    <col min="1548" max="1548" width="10.140625" style="178" customWidth="1"/>
    <col min="1549" max="1549" width="16.5703125" style="178" customWidth="1"/>
    <col min="1550" max="1550" width="11.140625" style="178" customWidth="1"/>
    <col min="1551" max="1551" width="9.28515625" style="178" customWidth="1"/>
    <col min="1552" max="1791" width="16.5703125" style="178"/>
    <col min="1792" max="1792" width="3.7109375" style="178" customWidth="1"/>
    <col min="1793" max="1793" width="10.42578125" style="178" customWidth="1"/>
    <col min="1794" max="1794" width="23.140625" style="178" customWidth="1"/>
    <col min="1795" max="1795" width="11" style="178" customWidth="1"/>
    <col min="1796" max="1796" width="8.85546875" style="178" customWidth="1"/>
    <col min="1797" max="1797" width="10.42578125" style="178" customWidth="1"/>
    <col min="1798" max="1798" width="8.5703125" style="178" customWidth="1"/>
    <col min="1799" max="1799" width="9.5703125" style="178" customWidth="1"/>
    <col min="1800" max="1800" width="9.7109375" style="178" customWidth="1"/>
    <col min="1801" max="1801" width="9.85546875" style="178" customWidth="1"/>
    <col min="1802" max="1802" width="10" style="178" customWidth="1"/>
    <col min="1803" max="1803" width="10.7109375" style="178" customWidth="1"/>
    <col min="1804" max="1804" width="10.140625" style="178" customWidth="1"/>
    <col min="1805" max="1805" width="16.5703125" style="178" customWidth="1"/>
    <col min="1806" max="1806" width="11.140625" style="178" customWidth="1"/>
    <col min="1807" max="1807" width="9.28515625" style="178" customWidth="1"/>
    <col min="1808" max="2047" width="16.5703125" style="178"/>
    <col min="2048" max="2048" width="3.7109375" style="178" customWidth="1"/>
    <col min="2049" max="2049" width="10.42578125" style="178" customWidth="1"/>
    <col min="2050" max="2050" width="23.140625" style="178" customWidth="1"/>
    <col min="2051" max="2051" width="11" style="178" customWidth="1"/>
    <col min="2052" max="2052" width="8.85546875" style="178" customWidth="1"/>
    <col min="2053" max="2053" width="10.42578125" style="178" customWidth="1"/>
    <col min="2054" max="2054" width="8.5703125" style="178" customWidth="1"/>
    <col min="2055" max="2055" width="9.5703125" style="178" customWidth="1"/>
    <col min="2056" max="2056" width="9.7109375" style="178" customWidth="1"/>
    <col min="2057" max="2057" width="9.85546875" style="178" customWidth="1"/>
    <col min="2058" max="2058" width="10" style="178" customWidth="1"/>
    <col min="2059" max="2059" width="10.7109375" style="178" customWidth="1"/>
    <col min="2060" max="2060" width="10.140625" style="178" customWidth="1"/>
    <col min="2061" max="2061" width="16.5703125" style="178" customWidth="1"/>
    <col min="2062" max="2062" width="11.140625" style="178" customWidth="1"/>
    <col min="2063" max="2063" width="9.28515625" style="178" customWidth="1"/>
    <col min="2064" max="2303" width="16.5703125" style="178"/>
    <col min="2304" max="2304" width="3.7109375" style="178" customWidth="1"/>
    <col min="2305" max="2305" width="10.42578125" style="178" customWidth="1"/>
    <col min="2306" max="2306" width="23.140625" style="178" customWidth="1"/>
    <col min="2307" max="2307" width="11" style="178" customWidth="1"/>
    <col min="2308" max="2308" width="8.85546875" style="178" customWidth="1"/>
    <col min="2309" max="2309" width="10.42578125" style="178" customWidth="1"/>
    <col min="2310" max="2310" width="8.5703125" style="178" customWidth="1"/>
    <col min="2311" max="2311" width="9.5703125" style="178" customWidth="1"/>
    <col min="2312" max="2312" width="9.7109375" style="178" customWidth="1"/>
    <col min="2313" max="2313" width="9.85546875" style="178" customWidth="1"/>
    <col min="2314" max="2314" width="10" style="178" customWidth="1"/>
    <col min="2315" max="2315" width="10.7109375" style="178" customWidth="1"/>
    <col min="2316" max="2316" width="10.140625" style="178" customWidth="1"/>
    <col min="2317" max="2317" width="16.5703125" style="178" customWidth="1"/>
    <col min="2318" max="2318" width="11.140625" style="178" customWidth="1"/>
    <col min="2319" max="2319" width="9.28515625" style="178" customWidth="1"/>
    <col min="2320" max="2559" width="16.5703125" style="178"/>
    <col min="2560" max="2560" width="3.7109375" style="178" customWidth="1"/>
    <col min="2561" max="2561" width="10.42578125" style="178" customWidth="1"/>
    <col min="2562" max="2562" width="23.140625" style="178" customWidth="1"/>
    <col min="2563" max="2563" width="11" style="178" customWidth="1"/>
    <col min="2564" max="2564" width="8.85546875" style="178" customWidth="1"/>
    <col min="2565" max="2565" width="10.42578125" style="178" customWidth="1"/>
    <col min="2566" max="2566" width="8.5703125" style="178" customWidth="1"/>
    <col min="2567" max="2567" width="9.5703125" style="178" customWidth="1"/>
    <col min="2568" max="2568" width="9.7109375" style="178" customWidth="1"/>
    <col min="2569" max="2569" width="9.85546875" style="178" customWidth="1"/>
    <col min="2570" max="2570" width="10" style="178" customWidth="1"/>
    <col min="2571" max="2571" width="10.7109375" style="178" customWidth="1"/>
    <col min="2572" max="2572" width="10.140625" style="178" customWidth="1"/>
    <col min="2573" max="2573" width="16.5703125" style="178" customWidth="1"/>
    <col min="2574" max="2574" width="11.140625" style="178" customWidth="1"/>
    <col min="2575" max="2575" width="9.28515625" style="178" customWidth="1"/>
    <col min="2576" max="2815" width="16.5703125" style="178"/>
    <col min="2816" max="2816" width="3.7109375" style="178" customWidth="1"/>
    <col min="2817" max="2817" width="10.42578125" style="178" customWidth="1"/>
    <col min="2818" max="2818" width="23.140625" style="178" customWidth="1"/>
    <col min="2819" max="2819" width="11" style="178" customWidth="1"/>
    <col min="2820" max="2820" width="8.85546875" style="178" customWidth="1"/>
    <col min="2821" max="2821" width="10.42578125" style="178" customWidth="1"/>
    <col min="2822" max="2822" width="8.5703125" style="178" customWidth="1"/>
    <col min="2823" max="2823" width="9.5703125" style="178" customWidth="1"/>
    <col min="2824" max="2824" width="9.7109375" style="178" customWidth="1"/>
    <col min="2825" max="2825" width="9.85546875" style="178" customWidth="1"/>
    <col min="2826" max="2826" width="10" style="178" customWidth="1"/>
    <col min="2827" max="2827" width="10.7109375" style="178" customWidth="1"/>
    <col min="2828" max="2828" width="10.140625" style="178" customWidth="1"/>
    <col min="2829" max="2829" width="16.5703125" style="178" customWidth="1"/>
    <col min="2830" max="2830" width="11.140625" style="178" customWidth="1"/>
    <col min="2831" max="2831" width="9.28515625" style="178" customWidth="1"/>
    <col min="2832" max="3071" width="16.5703125" style="178"/>
    <col min="3072" max="3072" width="3.7109375" style="178" customWidth="1"/>
    <col min="3073" max="3073" width="10.42578125" style="178" customWidth="1"/>
    <col min="3074" max="3074" width="23.140625" style="178" customWidth="1"/>
    <col min="3075" max="3075" width="11" style="178" customWidth="1"/>
    <col min="3076" max="3076" width="8.85546875" style="178" customWidth="1"/>
    <col min="3077" max="3077" width="10.42578125" style="178" customWidth="1"/>
    <col min="3078" max="3078" width="8.5703125" style="178" customWidth="1"/>
    <col min="3079" max="3079" width="9.5703125" style="178" customWidth="1"/>
    <col min="3080" max="3080" width="9.7109375" style="178" customWidth="1"/>
    <col min="3081" max="3081" width="9.85546875" style="178" customWidth="1"/>
    <col min="3082" max="3082" width="10" style="178" customWidth="1"/>
    <col min="3083" max="3083" width="10.7109375" style="178" customWidth="1"/>
    <col min="3084" max="3084" width="10.140625" style="178" customWidth="1"/>
    <col min="3085" max="3085" width="16.5703125" style="178" customWidth="1"/>
    <col min="3086" max="3086" width="11.140625" style="178" customWidth="1"/>
    <col min="3087" max="3087" width="9.28515625" style="178" customWidth="1"/>
    <col min="3088" max="3327" width="16.5703125" style="178"/>
    <col min="3328" max="3328" width="3.7109375" style="178" customWidth="1"/>
    <col min="3329" max="3329" width="10.42578125" style="178" customWidth="1"/>
    <col min="3330" max="3330" width="23.140625" style="178" customWidth="1"/>
    <col min="3331" max="3331" width="11" style="178" customWidth="1"/>
    <col min="3332" max="3332" width="8.85546875" style="178" customWidth="1"/>
    <col min="3333" max="3333" width="10.42578125" style="178" customWidth="1"/>
    <col min="3334" max="3334" width="8.5703125" style="178" customWidth="1"/>
    <col min="3335" max="3335" width="9.5703125" style="178" customWidth="1"/>
    <col min="3336" max="3336" width="9.7109375" style="178" customWidth="1"/>
    <col min="3337" max="3337" width="9.85546875" style="178" customWidth="1"/>
    <col min="3338" max="3338" width="10" style="178" customWidth="1"/>
    <col min="3339" max="3339" width="10.7109375" style="178" customWidth="1"/>
    <col min="3340" max="3340" width="10.140625" style="178" customWidth="1"/>
    <col min="3341" max="3341" width="16.5703125" style="178" customWidth="1"/>
    <col min="3342" max="3342" width="11.140625" style="178" customWidth="1"/>
    <col min="3343" max="3343" width="9.28515625" style="178" customWidth="1"/>
    <col min="3344" max="3583" width="16.5703125" style="178"/>
    <col min="3584" max="3584" width="3.7109375" style="178" customWidth="1"/>
    <col min="3585" max="3585" width="10.42578125" style="178" customWidth="1"/>
    <col min="3586" max="3586" width="23.140625" style="178" customWidth="1"/>
    <col min="3587" max="3587" width="11" style="178" customWidth="1"/>
    <col min="3588" max="3588" width="8.85546875" style="178" customWidth="1"/>
    <col min="3589" max="3589" width="10.42578125" style="178" customWidth="1"/>
    <col min="3590" max="3590" width="8.5703125" style="178" customWidth="1"/>
    <col min="3591" max="3591" width="9.5703125" style="178" customWidth="1"/>
    <col min="3592" max="3592" width="9.7109375" style="178" customWidth="1"/>
    <col min="3593" max="3593" width="9.85546875" style="178" customWidth="1"/>
    <col min="3594" max="3594" width="10" style="178" customWidth="1"/>
    <col min="3595" max="3595" width="10.7109375" style="178" customWidth="1"/>
    <col min="3596" max="3596" width="10.140625" style="178" customWidth="1"/>
    <col min="3597" max="3597" width="16.5703125" style="178" customWidth="1"/>
    <col min="3598" max="3598" width="11.140625" style="178" customWidth="1"/>
    <col min="3599" max="3599" width="9.28515625" style="178" customWidth="1"/>
    <col min="3600" max="3839" width="16.5703125" style="178"/>
    <col min="3840" max="3840" width="3.7109375" style="178" customWidth="1"/>
    <col min="3841" max="3841" width="10.42578125" style="178" customWidth="1"/>
    <col min="3842" max="3842" width="23.140625" style="178" customWidth="1"/>
    <col min="3843" max="3843" width="11" style="178" customWidth="1"/>
    <col min="3844" max="3844" width="8.85546875" style="178" customWidth="1"/>
    <col min="3845" max="3845" width="10.42578125" style="178" customWidth="1"/>
    <col min="3846" max="3846" width="8.5703125" style="178" customWidth="1"/>
    <col min="3847" max="3847" width="9.5703125" style="178" customWidth="1"/>
    <col min="3848" max="3848" width="9.7109375" style="178" customWidth="1"/>
    <col min="3849" max="3849" width="9.85546875" style="178" customWidth="1"/>
    <col min="3850" max="3850" width="10" style="178" customWidth="1"/>
    <col min="3851" max="3851" width="10.7109375" style="178" customWidth="1"/>
    <col min="3852" max="3852" width="10.140625" style="178" customWidth="1"/>
    <col min="3853" max="3853" width="16.5703125" style="178" customWidth="1"/>
    <col min="3854" max="3854" width="11.140625" style="178" customWidth="1"/>
    <col min="3855" max="3855" width="9.28515625" style="178" customWidth="1"/>
    <col min="3856" max="4095" width="16.5703125" style="178"/>
    <col min="4096" max="4096" width="3.7109375" style="178" customWidth="1"/>
    <col min="4097" max="4097" width="10.42578125" style="178" customWidth="1"/>
    <col min="4098" max="4098" width="23.140625" style="178" customWidth="1"/>
    <col min="4099" max="4099" width="11" style="178" customWidth="1"/>
    <col min="4100" max="4100" width="8.85546875" style="178" customWidth="1"/>
    <col min="4101" max="4101" width="10.42578125" style="178" customWidth="1"/>
    <col min="4102" max="4102" width="8.5703125" style="178" customWidth="1"/>
    <col min="4103" max="4103" width="9.5703125" style="178" customWidth="1"/>
    <col min="4104" max="4104" width="9.7109375" style="178" customWidth="1"/>
    <col min="4105" max="4105" width="9.85546875" style="178" customWidth="1"/>
    <col min="4106" max="4106" width="10" style="178" customWidth="1"/>
    <col min="4107" max="4107" width="10.7109375" style="178" customWidth="1"/>
    <col min="4108" max="4108" width="10.140625" style="178" customWidth="1"/>
    <col min="4109" max="4109" width="16.5703125" style="178" customWidth="1"/>
    <col min="4110" max="4110" width="11.140625" style="178" customWidth="1"/>
    <col min="4111" max="4111" width="9.28515625" style="178" customWidth="1"/>
    <col min="4112" max="4351" width="16.5703125" style="178"/>
    <col min="4352" max="4352" width="3.7109375" style="178" customWidth="1"/>
    <col min="4353" max="4353" width="10.42578125" style="178" customWidth="1"/>
    <col min="4354" max="4354" width="23.140625" style="178" customWidth="1"/>
    <col min="4355" max="4355" width="11" style="178" customWidth="1"/>
    <col min="4356" max="4356" width="8.85546875" style="178" customWidth="1"/>
    <col min="4357" max="4357" width="10.42578125" style="178" customWidth="1"/>
    <col min="4358" max="4358" width="8.5703125" style="178" customWidth="1"/>
    <col min="4359" max="4359" width="9.5703125" style="178" customWidth="1"/>
    <col min="4360" max="4360" width="9.7109375" style="178" customWidth="1"/>
    <col min="4361" max="4361" width="9.85546875" style="178" customWidth="1"/>
    <col min="4362" max="4362" width="10" style="178" customWidth="1"/>
    <col min="4363" max="4363" width="10.7109375" style="178" customWidth="1"/>
    <col min="4364" max="4364" width="10.140625" style="178" customWidth="1"/>
    <col min="4365" max="4365" width="16.5703125" style="178" customWidth="1"/>
    <col min="4366" max="4366" width="11.140625" style="178" customWidth="1"/>
    <col min="4367" max="4367" width="9.28515625" style="178" customWidth="1"/>
    <col min="4368" max="4607" width="16.5703125" style="178"/>
    <col min="4608" max="4608" width="3.7109375" style="178" customWidth="1"/>
    <col min="4609" max="4609" width="10.42578125" style="178" customWidth="1"/>
    <col min="4610" max="4610" width="23.140625" style="178" customWidth="1"/>
    <col min="4611" max="4611" width="11" style="178" customWidth="1"/>
    <col min="4612" max="4612" width="8.85546875" style="178" customWidth="1"/>
    <col min="4613" max="4613" width="10.42578125" style="178" customWidth="1"/>
    <col min="4614" max="4614" width="8.5703125" style="178" customWidth="1"/>
    <col min="4615" max="4615" width="9.5703125" style="178" customWidth="1"/>
    <col min="4616" max="4616" width="9.7109375" style="178" customWidth="1"/>
    <col min="4617" max="4617" width="9.85546875" style="178" customWidth="1"/>
    <col min="4618" max="4618" width="10" style="178" customWidth="1"/>
    <col min="4619" max="4619" width="10.7109375" style="178" customWidth="1"/>
    <col min="4620" max="4620" width="10.140625" style="178" customWidth="1"/>
    <col min="4621" max="4621" width="16.5703125" style="178" customWidth="1"/>
    <col min="4622" max="4622" width="11.140625" style="178" customWidth="1"/>
    <col min="4623" max="4623" width="9.28515625" style="178" customWidth="1"/>
    <col min="4624" max="4863" width="16.5703125" style="178"/>
    <col min="4864" max="4864" width="3.7109375" style="178" customWidth="1"/>
    <col min="4865" max="4865" width="10.42578125" style="178" customWidth="1"/>
    <col min="4866" max="4866" width="23.140625" style="178" customWidth="1"/>
    <col min="4867" max="4867" width="11" style="178" customWidth="1"/>
    <col min="4868" max="4868" width="8.85546875" style="178" customWidth="1"/>
    <col min="4869" max="4869" width="10.42578125" style="178" customWidth="1"/>
    <col min="4870" max="4870" width="8.5703125" style="178" customWidth="1"/>
    <col min="4871" max="4871" width="9.5703125" style="178" customWidth="1"/>
    <col min="4872" max="4872" width="9.7109375" style="178" customWidth="1"/>
    <col min="4873" max="4873" width="9.85546875" style="178" customWidth="1"/>
    <col min="4874" max="4874" width="10" style="178" customWidth="1"/>
    <col min="4875" max="4875" width="10.7109375" style="178" customWidth="1"/>
    <col min="4876" max="4876" width="10.140625" style="178" customWidth="1"/>
    <col min="4877" max="4877" width="16.5703125" style="178" customWidth="1"/>
    <col min="4878" max="4878" width="11.140625" style="178" customWidth="1"/>
    <col min="4879" max="4879" width="9.28515625" style="178" customWidth="1"/>
    <col min="4880" max="5119" width="16.5703125" style="178"/>
    <col min="5120" max="5120" width="3.7109375" style="178" customWidth="1"/>
    <col min="5121" max="5121" width="10.42578125" style="178" customWidth="1"/>
    <col min="5122" max="5122" width="23.140625" style="178" customWidth="1"/>
    <col min="5123" max="5123" width="11" style="178" customWidth="1"/>
    <col min="5124" max="5124" width="8.85546875" style="178" customWidth="1"/>
    <col min="5125" max="5125" width="10.42578125" style="178" customWidth="1"/>
    <col min="5126" max="5126" width="8.5703125" style="178" customWidth="1"/>
    <col min="5127" max="5127" width="9.5703125" style="178" customWidth="1"/>
    <col min="5128" max="5128" width="9.7109375" style="178" customWidth="1"/>
    <col min="5129" max="5129" width="9.85546875" style="178" customWidth="1"/>
    <col min="5130" max="5130" width="10" style="178" customWidth="1"/>
    <col min="5131" max="5131" width="10.7109375" style="178" customWidth="1"/>
    <col min="5132" max="5132" width="10.140625" style="178" customWidth="1"/>
    <col min="5133" max="5133" width="16.5703125" style="178" customWidth="1"/>
    <col min="5134" max="5134" width="11.140625" style="178" customWidth="1"/>
    <col min="5135" max="5135" width="9.28515625" style="178" customWidth="1"/>
    <col min="5136" max="5375" width="16.5703125" style="178"/>
    <col min="5376" max="5376" width="3.7109375" style="178" customWidth="1"/>
    <col min="5377" max="5377" width="10.42578125" style="178" customWidth="1"/>
    <col min="5378" max="5378" width="23.140625" style="178" customWidth="1"/>
    <col min="5379" max="5379" width="11" style="178" customWidth="1"/>
    <col min="5380" max="5380" width="8.85546875" style="178" customWidth="1"/>
    <col min="5381" max="5381" width="10.42578125" style="178" customWidth="1"/>
    <col min="5382" max="5382" width="8.5703125" style="178" customWidth="1"/>
    <col min="5383" max="5383" width="9.5703125" style="178" customWidth="1"/>
    <col min="5384" max="5384" width="9.7109375" style="178" customWidth="1"/>
    <col min="5385" max="5385" width="9.85546875" style="178" customWidth="1"/>
    <col min="5386" max="5386" width="10" style="178" customWidth="1"/>
    <col min="5387" max="5387" width="10.7109375" style="178" customWidth="1"/>
    <col min="5388" max="5388" width="10.140625" style="178" customWidth="1"/>
    <col min="5389" max="5389" width="16.5703125" style="178" customWidth="1"/>
    <col min="5390" max="5390" width="11.140625" style="178" customWidth="1"/>
    <col min="5391" max="5391" width="9.28515625" style="178" customWidth="1"/>
    <col min="5392" max="5631" width="16.5703125" style="178"/>
    <col min="5632" max="5632" width="3.7109375" style="178" customWidth="1"/>
    <col min="5633" max="5633" width="10.42578125" style="178" customWidth="1"/>
    <col min="5634" max="5634" width="23.140625" style="178" customWidth="1"/>
    <col min="5635" max="5635" width="11" style="178" customWidth="1"/>
    <col min="5636" max="5636" width="8.85546875" style="178" customWidth="1"/>
    <col min="5637" max="5637" width="10.42578125" style="178" customWidth="1"/>
    <col min="5638" max="5638" width="8.5703125" style="178" customWidth="1"/>
    <col min="5639" max="5639" width="9.5703125" style="178" customWidth="1"/>
    <col min="5640" max="5640" width="9.7109375" style="178" customWidth="1"/>
    <col min="5641" max="5641" width="9.85546875" style="178" customWidth="1"/>
    <col min="5642" max="5642" width="10" style="178" customWidth="1"/>
    <col min="5643" max="5643" width="10.7109375" style="178" customWidth="1"/>
    <col min="5644" max="5644" width="10.140625" style="178" customWidth="1"/>
    <col min="5645" max="5645" width="16.5703125" style="178" customWidth="1"/>
    <col min="5646" max="5646" width="11.140625" style="178" customWidth="1"/>
    <col min="5647" max="5647" width="9.28515625" style="178" customWidth="1"/>
    <col min="5648" max="5887" width="16.5703125" style="178"/>
    <col min="5888" max="5888" width="3.7109375" style="178" customWidth="1"/>
    <col min="5889" max="5889" width="10.42578125" style="178" customWidth="1"/>
    <col min="5890" max="5890" width="23.140625" style="178" customWidth="1"/>
    <col min="5891" max="5891" width="11" style="178" customWidth="1"/>
    <col min="5892" max="5892" width="8.85546875" style="178" customWidth="1"/>
    <col min="5893" max="5893" width="10.42578125" style="178" customWidth="1"/>
    <col min="5894" max="5894" width="8.5703125" style="178" customWidth="1"/>
    <col min="5895" max="5895" width="9.5703125" style="178" customWidth="1"/>
    <col min="5896" max="5896" width="9.7109375" style="178" customWidth="1"/>
    <col min="5897" max="5897" width="9.85546875" style="178" customWidth="1"/>
    <col min="5898" max="5898" width="10" style="178" customWidth="1"/>
    <col min="5899" max="5899" width="10.7109375" style="178" customWidth="1"/>
    <col min="5900" max="5900" width="10.140625" style="178" customWidth="1"/>
    <col min="5901" max="5901" width="16.5703125" style="178" customWidth="1"/>
    <col min="5902" max="5902" width="11.140625" style="178" customWidth="1"/>
    <col min="5903" max="5903" width="9.28515625" style="178" customWidth="1"/>
    <col min="5904" max="6143" width="16.5703125" style="178"/>
    <col min="6144" max="6144" width="3.7109375" style="178" customWidth="1"/>
    <col min="6145" max="6145" width="10.42578125" style="178" customWidth="1"/>
    <col min="6146" max="6146" width="23.140625" style="178" customWidth="1"/>
    <col min="6147" max="6147" width="11" style="178" customWidth="1"/>
    <col min="6148" max="6148" width="8.85546875" style="178" customWidth="1"/>
    <col min="6149" max="6149" width="10.42578125" style="178" customWidth="1"/>
    <col min="6150" max="6150" width="8.5703125" style="178" customWidth="1"/>
    <col min="6151" max="6151" width="9.5703125" style="178" customWidth="1"/>
    <col min="6152" max="6152" width="9.7109375" style="178" customWidth="1"/>
    <col min="6153" max="6153" width="9.85546875" style="178" customWidth="1"/>
    <col min="6154" max="6154" width="10" style="178" customWidth="1"/>
    <col min="6155" max="6155" width="10.7109375" style="178" customWidth="1"/>
    <col min="6156" max="6156" width="10.140625" style="178" customWidth="1"/>
    <col min="6157" max="6157" width="16.5703125" style="178" customWidth="1"/>
    <col min="6158" max="6158" width="11.140625" style="178" customWidth="1"/>
    <col min="6159" max="6159" width="9.28515625" style="178" customWidth="1"/>
    <col min="6160" max="6399" width="16.5703125" style="178"/>
    <col min="6400" max="6400" width="3.7109375" style="178" customWidth="1"/>
    <col min="6401" max="6401" width="10.42578125" style="178" customWidth="1"/>
    <col min="6402" max="6402" width="23.140625" style="178" customWidth="1"/>
    <col min="6403" max="6403" width="11" style="178" customWidth="1"/>
    <col min="6404" max="6404" width="8.85546875" style="178" customWidth="1"/>
    <col min="6405" max="6405" width="10.42578125" style="178" customWidth="1"/>
    <col min="6406" max="6406" width="8.5703125" style="178" customWidth="1"/>
    <col min="6407" max="6407" width="9.5703125" style="178" customWidth="1"/>
    <col min="6408" max="6408" width="9.7109375" style="178" customWidth="1"/>
    <col min="6409" max="6409" width="9.85546875" style="178" customWidth="1"/>
    <col min="6410" max="6410" width="10" style="178" customWidth="1"/>
    <col min="6411" max="6411" width="10.7109375" style="178" customWidth="1"/>
    <col min="6412" max="6412" width="10.140625" style="178" customWidth="1"/>
    <col min="6413" max="6413" width="16.5703125" style="178" customWidth="1"/>
    <col min="6414" max="6414" width="11.140625" style="178" customWidth="1"/>
    <col min="6415" max="6415" width="9.28515625" style="178" customWidth="1"/>
    <col min="6416" max="6655" width="16.5703125" style="178"/>
    <col min="6656" max="6656" width="3.7109375" style="178" customWidth="1"/>
    <col min="6657" max="6657" width="10.42578125" style="178" customWidth="1"/>
    <col min="6658" max="6658" width="23.140625" style="178" customWidth="1"/>
    <col min="6659" max="6659" width="11" style="178" customWidth="1"/>
    <col min="6660" max="6660" width="8.85546875" style="178" customWidth="1"/>
    <col min="6661" max="6661" width="10.42578125" style="178" customWidth="1"/>
    <col min="6662" max="6662" width="8.5703125" style="178" customWidth="1"/>
    <col min="6663" max="6663" width="9.5703125" style="178" customWidth="1"/>
    <col min="6664" max="6664" width="9.7109375" style="178" customWidth="1"/>
    <col min="6665" max="6665" width="9.85546875" style="178" customWidth="1"/>
    <col min="6666" max="6666" width="10" style="178" customWidth="1"/>
    <col min="6667" max="6667" width="10.7109375" style="178" customWidth="1"/>
    <col min="6668" max="6668" width="10.140625" style="178" customWidth="1"/>
    <col min="6669" max="6669" width="16.5703125" style="178" customWidth="1"/>
    <col min="6670" max="6670" width="11.140625" style="178" customWidth="1"/>
    <col min="6671" max="6671" width="9.28515625" style="178" customWidth="1"/>
    <col min="6672" max="6911" width="16.5703125" style="178"/>
    <col min="6912" max="6912" width="3.7109375" style="178" customWidth="1"/>
    <col min="6913" max="6913" width="10.42578125" style="178" customWidth="1"/>
    <col min="6914" max="6914" width="23.140625" style="178" customWidth="1"/>
    <col min="6915" max="6915" width="11" style="178" customWidth="1"/>
    <col min="6916" max="6916" width="8.85546875" style="178" customWidth="1"/>
    <col min="6917" max="6917" width="10.42578125" style="178" customWidth="1"/>
    <col min="6918" max="6918" width="8.5703125" style="178" customWidth="1"/>
    <col min="6919" max="6919" width="9.5703125" style="178" customWidth="1"/>
    <col min="6920" max="6920" width="9.7109375" style="178" customWidth="1"/>
    <col min="6921" max="6921" width="9.85546875" style="178" customWidth="1"/>
    <col min="6922" max="6922" width="10" style="178" customWidth="1"/>
    <col min="6923" max="6923" width="10.7109375" style="178" customWidth="1"/>
    <col min="6924" max="6924" width="10.140625" style="178" customWidth="1"/>
    <col min="6925" max="6925" width="16.5703125" style="178" customWidth="1"/>
    <col min="6926" max="6926" width="11.140625" style="178" customWidth="1"/>
    <col min="6927" max="6927" width="9.28515625" style="178" customWidth="1"/>
    <col min="6928" max="7167" width="16.5703125" style="178"/>
    <col min="7168" max="7168" width="3.7109375" style="178" customWidth="1"/>
    <col min="7169" max="7169" width="10.42578125" style="178" customWidth="1"/>
    <col min="7170" max="7170" width="23.140625" style="178" customWidth="1"/>
    <col min="7171" max="7171" width="11" style="178" customWidth="1"/>
    <col min="7172" max="7172" width="8.85546875" style="178" customWidth="1"/>
    <col min="7173" max="7173" width="10.42578125" style="178" customWidth="1"/>
    <col min="7174" max="7174" width="8.5703125" style="178" customWidth="1"/>
    <col min="7175" max="7175" width="9.5703125" style="178" customWidth="1"/>
    <col min="7176" max="7176" width="9.7109375" style="178" customWidth="1"/>
    <col min="7177" max="7177" width="9.85546875" style="178" customWidth="1"/>
    <col min="7178" max="7178" width="10" style="178" customWidth="1"/>
    <col min="7179" max="7179" width="10.7109375" style="178" customWidth="1"/>
    <col min="7180" max="7180" width="10.140625" style="178" customWidth="1"/>
    <col min="7181" max="7181" width="16.5703125" style="178" customWidth="1"/>
    <col min="7182" max="7182" width="11.140625" style="178" customWidth="1"/>
    <col min="7183" max="7183" width="9.28515625" style="178" customWidth="1"/>
    <col min="7184" max="7423" width="16.5703125" style="178"/>
    <col min="7424" max="7424" width="3.7109375" style="178" customWidth="1"/>
    <col min="7425" max="7425" width="10.42578125" style="178" customWidth="1"/>
    <col min="7426" max="7426" width="23.140625" style="178" customWidth="1"/>
    <col min="7427" max="7427" width="11" style="178" customWidth="1"/>
    <col min="7428" max="7428" width="8.85546875" style="178" customWidth="1"/>
    <col min="7429" max="7429" width="10.42578125" style="178" customWidth="1"/>
    <col min="7430" max="7430" width="8.5703125" style="178" customWidth="1"/>
    <col min="7431" max="7431" width="9.5703125" style="178" customWidth="1"/>
    <col min="7432" max="7432" width="9.7109375" style="178" customWidth="1"/>
    <col min="7433" max="7433" width="9.85546875" style="178" customWidth="1"/>
    <col min="7434" max="7434" width="10" style="178" customWidth="1"/>
    <col min="7435" max="7435" width="10.7109375" style="178" customWidth="1"/>
    <col min="7436" max="7436" width="10.140625" style="178" customWidth="1"/>
    <col min="7437" max="7437" width="16.5703125" style="178" customWidth="1"/>
    <col min="7438" max="7438" width="11.140625" style="178" customWidth="1"/>
    <col min="7439" max="7439" width="9.28515625" style="178" customWidth="1"/>
    <col min="7440" max="7679" width="16.5703125" style="178"/>
    <col min="7680" max="7680" width="3.7109375" style="178" customWidth="1"/>
    <col min="7681" max="7681" width="10.42578125" style="178" customWidth="1"/>
    <col min="7682" max="7682" width="23.140625" style="178" customWidth="1"/>
    <col min="7683" max="7683" width="11" style="178" customWidth="1"/>
    <col min="7684" max="7684" width="8.85546875" style="178" customWidth="1"/>
    <col min="7685" max="7685" width="10.42578125" style="178" customWidth="1"/>
    <col min="7686" max="7686" width="8.5703125" style="178" customWidth="1"/>
    <col min="7687" max="7687" width="9.5703125" style="178" customWidth="1"/>
    <col min="7688" max="7688" width="9.7109375" style="178" customWidth="1"/>
    <col min="7689" max="7689" width="9.85546875" style="178" customWidth="1"/>
    <col min="7690" max="7690" width="10" style="178" customWidth="1"/>
    <col min="7691" max="7691" width="10.7109375" style="178" customWidth="1"/>
    <col min="7692" max="7692" width="10.140625" style="178" customWidth="1"/>
    <col min="7693" max="7693" width="16.5703125" style="178" customWidth="1"/>
    <col min="7694" max="7694" width="11.140625" style="178" customWidth="1"/>
    <col min="7695" max="7695" width="9.28515625" style="178" customWidth="1"/>
    <col min="7696" max="7935" width="16.5703125" style="178"/>
    <col min="7936" max="7936" width="3.7109375" style="178" customWidth="1"/>
    <col min="7937" max="7937" width="10.42578125" style="178" customWidth="1"/>
    <col min="7938" max="7938" width="23.140625" style="178" customWidth="1"/>
    <col min="7939" max="7939" width="11" style="178" customWidth="1"/>
    <col min="7940" max="7940" width="8.85546875" style="178" customWidth="1"/>
    <col min="7941" max="7941" width="10.42578125" style="178" customWidth="1"/>
    <col min="7942" max="7942" width="8.5703125" style="178" customWidth="1"/>
    <col min="7943" max="7943" width="9.5703125" style="178" customWidth="1"/>
    <col min="7944" max="7944" width="9.7109375" style="178" customWidth="1"/>
    <col min="7945" max="7945" width="9.85546875" style="178" customWidth="1"/>
    <col min="7946" max="7946" width="10" style="178" customWidth="1"/>
    <col min="7947" max="7947" width="10.7109375" style="178" customWidth="1"/>
    <col min="7948" max="7948" width="10.140625" style="178" customWidth="1"/>
    <col min="7949" max="7949" width="16.5703125" style="178" customWidth="1"/>
    <col min="7950" max="7950" width="11.140625" style="178" customWidth="1"/>
    <col min="7951" max="7951" width="9.28515625" style="178" customWidth="1"/>
    <col min="7952" max="8191" width="16.5703125" style="178"/>
    <col min="8192" max="8192" width="3.7109375" style="178" customWidth="1"/>
    <col min="8193" max="8193" width="10.42578125" style="178" customWidth="1"/>
    <col min="8194" max="8194" width="23.140625" style="178" customWidth="1"/>
    <col min="8195" max="8195" width="11" style="178" customWidth="1"/>
    <col min="8196" max="8196" width="8.85546875" style="178" customWidth="1"/>
    <col min="8197" max="8197" width="10.42578125" style="178" customWidth="1"/>
    <col min="8198" max="8198" width="8.5703125" style="178" customWidth="1"/>
    <col min="8199" max="8199" width="9.5703125" style="178" customWidth="1"/>
    <col min="8200" max="8200" width="9.7109375" style="178" customWidth="1"/>
    <col min="8201" max="8201" width="9.85546875" style="178" customWidth="1"/>
    <col min="8202" max="8202" width="10" style="178" customWidth="1"/>
    <col min="8203" max="8203" width="10.7109375" style="178" customWidth="1"/>
    <col min="8204" max="8204" width="10.140625" style="178" customWidth="1"/>
    <col min="8205" max="8205" width="16.5703125" style="178" customWidth="1"/>
    <col min="8206" max="8206" width="11.140625" style="178" customWidth="1"/>
    <col min="8207" max="8207" width="9.28515625" style="178" customWidth="1"/>
    <col min="8208" max="8447" width="16.5703125" style="178"/>
    <col min="8448" max="8448" width="3.7109375" style="178" customWidth="1"/>
    <col min="8449" max="8449" width="10.42578125" style="178" customWidth="1"/>
    <col min="8450" max="8450" width="23.140625" style="178" customWidth="1"/>
    <col min="8451" max="8451" width="11" style="178" customWidth="1"/>
    <col min="8452" max="8452" width="8.85546875" style="178" customWidth="1"/>
    <col min="8453" max="8453" width="10.42578125" style="178" customWidth="1"/>
    <col min="8454" max="8454" width="8.5703125" style="178" customWidth="1"/>
    <col min="8455" max="8455" width="9.5703125" style="178" customWidth="1"/>
    <col min="8456" max="8456" width="9.7109375" style="178" customWidth="1"/>
    <col min="8457" max="8457" width="9.85546875" style="178" customWidth="1"/>
    <col min="8458" max="8458" width="10" style="178" customWidth="1"/>
    <col min="8459" max="8459" width="10.7109375" style="178" customWidth="1"/>
    <col min="8460" max="8460" width="10.140625" style="178" customWidth="1"/>
    <col min="8461" max="8461" width="16.5703125" style="178" customWidth="1"/>
    <col min="8462" max="8462" width="11.140625" style="178" customWidth="1"/>
    <col min="8463" max="8463" width="9.28515625" style="178" customWidth="1"/>
    <col min="8464" max="8703" width="16.5703125" style="178"/>
    <col min="8704" max="8704" width="3.7109375" style="178" customWidth="1"/>
    <col min="8705" max="8705" width="10.42578125" style="178" customWidth="1"/>
    <col min="8706" max="8706" width="23.140625" style="178" customWidth="1"/>
    <col min="8707" max="8707" width="11" style="178" customWidth="1"/>
    <col min="8708" max="8708" width="8.85546875" style="178" customWidth="1"/>
    <col min="8709" max="8709" width="10.42578125" style="178" customWidth="1"/>
    <col min="8710" max="8710" width="8.5703125" style="178" customWidth="1"/>
    <col min="8711" max="8711" width="9.5703125" style="178" customWidth="1"/>
    <col min="8712" max="8712" width="9.7109375" style="178" customWidth="1"/>
    <col min="8713" max="8713" width="9.85546875" style="178" customWidth="1"/>
    <col min="8714" max="8714" width="10" style="178" customWidth="1"/>
    <col min="8715" max="8715" width="10.7109375" style="178" customWidth="1"/>
    <col min="8716" max="8716" width="10.140625" style="178" customWidth="1"/>
    <col min="8717" max="8717" width="16.5703125" style="178" customWidth="1"/>
    <col min="8718" max="8718" width="11.140625" style="178" customWidth="1"/>
    <col min="8719" max="8719" width="9.28515625" style="178" customWidth="1"/>
    <col min="8720" max="8959" width="16.5703125" style="178"/>
    <col min="8960" max="8960" width="3.7109375" style="178" customWidth="1"/>
    <col min="8961" max="8961" width="10.42578125" style="178" customWidth="1"/>
    <col min="8962" max="8962" width="23.140625" style="178" customWidth="1"/>
    <col min="8963" max="8963" width="11" style="178" customWidth="1"/>
    <col min="8964" max="8964" width="8.85546875" style="178" customWidth="1"/>
    <col min="8965" max="8965" width="10.42578125" style="178" customWidth="1"/>
    <col min="8966" max="8966" width="8.5703125" style="178" customWidth="1"/>
    <col min="8967" max="8967" width="9.5703125" style="178" customWidth="1"/>
    <col min="8968" max="8968" width="9.7109375" style="178" customWidth="1"/>
    <col min="8969" max="8969" width="9.85546875" style="178" customWidth="1"/>
    <col min="8970" max="8970" width="10" style="178" customWidth="1"/>
    <col min="8971" max="8971" width="10.7109375" style="178" customWidth="1"/>
    <col min="8972" max="8972" width="10.140625" style="178" customWidth="1"/>
    <col min="8973" max="8973" width="16.5703125" style="178" customWidth="1"/>
    <col min="8974" max="8974" width="11.140625" style="178" customWidth="1"/>
    <col min="8975" max="8975" width="9.28515625" style="178" customWidth="1"/>
    <col min="8976" max="9215" width="16.5703125" style="178"/>
    <col min="9216" max="9216" width="3.7109375" style="178" customWidth="1"/>
    <col min="9217" max="9217" width="10.42578125" style="178" customWidth="1"/>
    <col min="9218" max="9218" width="23.140625" style="178" customWidth="1"/>
    <col min="9219" max="9219" width="11" style="178" customWidth="1"/>
    <col min="9220" max="9220" width="8.85546875" style="178" customWidth="1"/>
    <col min="9221" max="9221" width="10.42578125" style="178" customWidth="1"/>
    <col min="9222" max="9222" width="8.5703125" style="178" customWidth="1"/>
    <col min="9223" max="9223" width="9.5703125" style="178" customWidth="1"/>
    <col min="9224" max="9224" width="9.7109375" style="178" customWidth="1"/>
    <col min="9225" max="9225" width="9.85546875" style="178" customWidth="1"/>
    <col min="9226" max="9226" width="10" style="178" customWidth="1"/>
    <col min="9227" max="9227" width="10.7109375" style="178" customWidth="1"/>
    <col min="9228" max="9228" width="10.140625" style="178" customWidth="1"/>
    <col min="9229" max="9229" width="16.5703125" style="178" customWidth="1"/>
    <col min="9230" max="9230" width="11.140625" style="178" customWidth="1"/>
    <col min="9231" max="9231" width="9.28515625" style="178" customWidth="1"/>
    <col min="9232" max="9471" width="16.5703125" style="178"/>
    <col min="9472" max="9472" width="3.7109375" style="178" customWidth="1"/>
    <col min="9473" max="9473" width="10.42578125" style="178" customWidth="1"/>
    <col min="9474" max="9474" width="23.140625" style="178" customWidth="1"/>
    <col min="9475" max="9475" width="11" style="178" customWidth="1"/>
    <col min="9476" max="9476" width="8.85546875" style="178" customWidth="1"/>
    <col min="9477" max="9477" width="10.42578125" style="178" customWidth="1"/>
    <col min="9478" max="9478" width="8.5703125" style="178" customWidth="1"/>
    <col min="9479" max="9479" width="9.5703125" style="178" customWidth="1"/>
    <col min="9480" max="9480" width="9.7109375" style="178" customWidth="1"/>
    <col min="9481" max="9481" width="9.85546875" style="178" customWidth="1"/>
    <col min="9482" max="9482" width="10" style="178" customWidth="1"/>
    <col min="9483" max="9483" width="10.7109375" style="178" customWidth="1"/>
    <col min="9484" max="9484" width="10.140625" style="178" customWidth="1"/>
    <col min="9485" max="9485" width="16.5703125" style="178" customWidth="1"/>
    <col min="9486" max="9486" width="11.140625" style="178" customWidth="1"/>
    <col min="9487" max="9487" width="9.28515625" style="178" customWidth="1"/>
    <col min="9488" max="9727" width="16.5703125" style="178"/>
    <col min="9728" max="9728" width="3.7109375" style="178" customWidth="1"/>
    <col min="9729" max="9729" width="10.42578125" style="178" customWidth="1"/>
    <col min="9730" max="9730" width="23.140625" style="178" customWidth="1"/>
    <col min="9731" max="9731" width="11" style="178" customWidth="1"/>
    <col min="9732" max="9732" width="8.85546875" style="178" customWidth="1"/>
    <col min="9733" max="9733" width="10.42578125" style="178" customWidth="1"/>
    <col min="9734" max="9734" width="8.5703125" style="178" customWidth="1"/>
    <col min="9735" max="9735" width="9.5703125" style="178" customWidth="1"/>
    <col min="9736" max="9736" width="9.7109375" style="178" customWidth="1"/>
    <col min="9737" max="9737" width="9.85546875" style="178" customWidth="1"/>
    <col min="9738" max="9738" width="10" style="178" customWidth="1"/>
    <col min="9739" max="9739" width="10.7109375" style="178" customWidth="1"/>
    <col min="9740" max="9740" width="10.140625" style="178" customWidth="1"/>
    <col min="9741" max="9741" width="16.5703125" style="178" customWidth="1"/>
    <col min="9742" max="9742" width="11.140625" style="178" customWidth="1"/>
    <col min="9743" max="9743" width="9.28515625" style="178" customWidth="1"/>
    <col min="9744" max="9983" width="16.5703125" style="178"/>
    <col min="9984" max="9984" width="3.7109375" style="178" customWidth="1"/>
    <col min="9985" max="9985" width="10.42578125" style="178" customWidth="1"/>
    <col min="9986" max="9986" width="23.140625" style="178" customWidth="1"/>
    <col min="9987" max="9987" width="11" style="178" customWidth="1"/>
    <col min="9988" max="9988" width="8.85546875" style="178" customWidth="1"/>
    <col min="9989" max="9989" width="10.42578125" style="178" customWidth="1"/>
    <col min="9990" max="9990" width="8.5703125" style="178" customWidth="1"/>
    <col min="9991" max="9991" width="9.5703125" style="178" customWidth="1"/>
    <col min="9992" max="9992" width="9.7109375" style="178" customWidth="1"/>
    <col min="9993" max="9993" width="9.85546875" style="178" customWidth="1"/>
    <col min="9994" max="9994" width="10" style="178" customWidth="1"/>
    <col min="9995" max="9995" width="10.7109375" style="178" customWidth="1"/>
    <col min="9996" max="9996" width="10.140625" style="178" customWidth="1"/>
    <col min="9997" max="9997" width="16.5703125" style="178" customWidth="1"/>
    <col min="9998" max="9998" width="11.140625" style="178" customWidth="1"/>
    <col min="9999" max="9999" width="9.28515625" style="178" customWidth="1"/>
    <col min="10000" max="10239" width="16.5703125" style="178"/>
    <col min="10240" max="10240" width="3.7109375" style="178" customWidth="1"/>
    <col min="10241" max="10241" width="10.42578125" style="178" customWidth="1"/>
    <col min="10242" max="10242" width="23.140625" style="178" customWidth="1"/>
    <col min="10243" max="10243" width="11" style="178" customWidth="1"/>
    <col min="10244" max="10244" width="8.85546875" style="178" customWidth="1"/>
    <col min="10245" max="10245" width="10.42578125" style="178" customWidth="1"/>
    <col min="10246" max="10246" width="8.5703125" style="178" customWidth="1"/>
    <col min="10247" max="10247" width="9.5703125" style="178" customWidth="1"/>
    <col min="10248" max="10248" width="9.7109375" style="178" customWidth="1"/>
    <col min="10249" max="10249" width="9.85546875" style="178" customWidth="1"/>
    <col min="10250" max="10250" width="10" style="178" customWidth="1"/>
    <col min="10251" max="10251" width="10.7109375" style="178" customWidth="1"/>
    <col min="10252" max="10252" width="10.140625" style="178" customWidth="1"/>
    <col min="10253" max="10253" width="16.5703125" style="178" customWidth="1"/>
    <col min="10254" max="10254" width="11.140625" style="178" customWidth="1"/>
    <col min="10255" max="10255" width="9.28515625" style="178" customWidth="1"/>
    <col min="10256" max="10495" width="16.5703125" style="178"/>
    <col min="10496" max="10496" width="3.7109375" style="178" customWidth="1"/>
    <col min="10497" max="10497" width="10.42578125" style="178" customWidth="1"/>
    <col min="10498" max="10498" width="23.140625" style="178" customWidth="1"/>
    <col min="10499" max="10499" width="11" style="178" customWidth="1"/>
    <col min="10500" max="10500" width="8.85546875" style="178" customWidth="1"/>
    <col min="10501" max="10501" width="10.42578125" style="178" customWidth="1"/>
    <col min="10502" max="10502" width="8.5703125" style="178" customWidth="1"/>
    <col min="10503" max="10503" width="9.5703125" style="178" customWidth="1"/>
    <col min="10504" max="10504" width="9.7109375" style="178" customWidth="1"/>
    <col min="10505" max="10505" width="9.85546875" style="178" customWidth="1"/>
    <col min="10506" max="10506" width="10" style="178" customWidth="1"/>
    <col min="10507" max="10507" width="10.7109375" style="178" customWidth="1"/>
    <col min="10508" max="10508" width="10.140625" style="178" customWidth="1"/>
    <col min="10509" max="10509" width="16.5703125" style="178" customWidth="1"/>
    <col min="10510" max="10510" width="11.140625" style="178" customWidth="1"/>
    <col min="10511" max="10511" width="9.28515625" style="178" customWidth="1"/>
    <col min="10512" max="10751" width="16.5703125" style="178"/>
    <col min="10752" max="10752" width="3.7109375" style="178" customWidth="1"/>
    <col min="10753" max="10753" width="10.42578125" style="178" customWidth="1"/>
    <col min="10754" max="10754" width="23.140625" style="178" customWidth="1"/>
    <col min="10755" max="10755" width="11" style="178" customWidth="1"/>
    <col min="10756" max="10756" width="8.85546875" style="178" customWidth="1"/>
    <col min="10757" max="10757" width="10.42578125" style="178" customWidth="1"/>
    <col min="10758" max="10758" width="8.5703125" style="178" customWidth="1"/>
    <col min="10759" max="10759" width="9.5703125" style="178" customWidth="1"/>
    <col min="10760" max="10760" width="9.7109375" style="178" customWidth="1"/>
    <col min="10761" max="10761" width="9.85546875" style="178" customWidth="1"/>
    <col min="10762" max="10762" width="10" style="178" customWidth="1"/>
    <col min="10763" max="10763" width="10.7109375" style="178" customWidth="1"/>
    <col min="10764" max="10764" width="10.140625" style="178" customWidth="1"/>
    <col min="10765" max="10765" width="16.5703125" style="178" customWidth="1"/>
    <col min="10766" max="10766" width="11.140625" style="178" customWidth="1"/>
    <col min="10767" max="10767" width="9.28515625" style="178" customWidth="1"/>
    <col min="10768" max="11007" width="16.5703125" style="178"/>
    <col min="11008" max="11008" width="3.7109375" style="178" customWidth="1"/>
    <col min="11009" max="11009" width="10.42578125" style="178" customWidth="1"/>
    <col min="11010" max="11010" width="23.140625" style="178" customWidth="1"/>
    <col min="11011" max="11011" width="11" style="178" customWidth="1"/>
    <col min="11012" max="11012" width="8.85546875" style="178" customWidth="1"/>
    <col min="11013" max="11013" width="10.42578125" style="178" customWidth="1"/>
    <col min="11014" max="11014" width="8.5703125" style="178" customWidth="1"/>
    <col min="11015" max="11015" width="9.5703125" style="178" customWidth="1"/>
    <col min="11016" max="11016" width="9.7109375" style="178" customWidth="1"/>
    <col min="11017" max="11017" width="9.85546875" style="178" customWidth="1"/>
    <col min="11018" max="11018" width="10" style="178" customWidth="1"/>
    <col min="11019" max="11019" width="10.7109375" style="178" customWidth="1"/>
    <col min="11020" max="11020" width="10.140625" style="178" customWidth="1"/>
    <col min="11021" max="11021" width="16.5703125" style="178" customWidth="1"/>
    <col min="11022" max="11022" width="11.140625" style="178" customWidth="1"/>
    <col min="11023" max="11023" width="9.28515625" style="178" customWidth="1"/>
    <col min="11024" max="11263" width="16.5703125" style="178"/>
    <col min="11264" max="11264" width="3.7109375" style="178" customWidth="1"/>
    <col min="11265" max="11265" width="10.42578125" style="178" customWidth="1"/>
    <col min="11266" max="11266" width="23.140625" style="178" customWidth="1"/>
    <col min="11267" max="11267" width="11" style="178" customWidth="1"/>
    <col min="11268" max="11268" width="8.85546875" style="178" customWidth="1"/>
    <col min="11269" max="11269" width="10.42578125" style="178" customWidth="1"/>
    <col min="11270" max="11270" width="8.5703125" style="178" customWidth="1"/>
    <col min="11271" max="11271" width="9.5703125" style="178" customWidth="1"/>
    <col min="11272" max="11272" width="9.7109375" style="178" customWidth="1"/>
    <col min="11273" max="11273" width="9.85546875" style="178" customWidth="1"/>
    <col min="11274" max="11274" width="10" style="178" customWidth="1"/>
    <col min="11275" max="11275" width="10.7109375" style="178" customWidth="1"/>
    <col min="11276" max="11276" width="10.140625" style="178" customWidth="1"/>
    <col min="11277" max="11277" width="16.5703125" style="178" customWidth="1"/>
    <col min="11278" max="11278" width="11.140625" style="178" customWidth="1"/>
    <col min="11279" max="11279" width="9.28515625" style="178" customWidth="1"/>
    <col min="11280" max="11519" width="16.5703125" style="178"/>
    <col min="11520" max="11520" width="3.7109375" style="178" customWidth="1"/>
    <col min="11521" max="11521" width="10.42578125" style="178" customWidth="1"/>
    <col min="11522" max="11522" width="23.140625" style="178" customWidth="1"/>
    <col min="11523" max="11523" width="11" style="178" customWidth="1"/>
    <col min="11524" max="11524" width="8.85546875" style="178" customWidth="1"/>
    <col min="11525" max="11525" width="10.42578125" style="178" customWidth="1"/>
    <col min="11526" max="11526" width="8.5703125" style="178" customWidth="1"/>
    <col min="11527" max="11527" width="9.5703125" style="178" customWidth="1"/>
    <col min="11528" max="11528" width="9.7109375" style="178" customWidth="1"/>
    <col min="11529" max="11529" width="9.85546875" style="178" customWidth="1"/>
    <col min="11530" max="11530" width="10" style="178" customWidth="1"/>
    <col min="11531" max="11531" width="10.7109375" style="178" customWidth="1"/>
    <col min="11532" max="11532" width="10.140625" style="178" customWidth="1"/>
    <col min="11533" max="11533" width="16.5703125" style="178" customWidth="1"/>
    <col min="11534" max="11534" width="11.140625" style="178" customWidth="1"/>
    <col min="11535" max="11535" width="9.28515625" style="178" customWidth="1"/>
    <col min="11536" max="11775" width="16.5703125" style="178"/>
    <col min="11776" max="11776" width="3.7109375" style="178" customWidth="1"/>
    <col min="11777" max="11777" width="10.42578125" style="178" customWidth="1"/>
    <col min="11778" max="11778" width="23.140625" style="178" customWidth="1"/>
    <col min="11779" max="11779" width="11" style="178" customWidth="1"/>
    <col min="11780" max="11780" width="8.85546875" style="178" customWidth="1"/>
    <col min="11781" max="11781" width="10.42578125" style="178" customWidth="1"/>
    <col min="11782" max="11782" width="8.5703125" style="178" customWidth="1"/>
    <col min="11783" max="11783" width="9.5703125" style="178" customWidth="1"/>
    <col min="11784" max="11784" width="9.7109375" style="178" customWidth="1"/>
    <col min="11785" max="11785" width="9.85546875" style="178" customWidth="1"/>
    <col min="11786" max="11786" width="10" style="178" customWidth="1"/>
    <col min="11787" max="11787" width="10.7109375" style="178" customWidth="1"/>
    <col min="11788" max="11788" width="10.140625" style="178" customWidth="1"/>
    <col min="11789" max="11789" width="16.5703125" style="178" customWidth="1"/>
    <col min="11790" max="11790" width="11.140625" style="178" customWidth="1"/>
    <col min="11791" max="11791" width="9.28515625" style="178" customWidth="1"/>
    <col min="11792" max="12031" width="16.5703125" style="178"/>
    <col min="12032" max="12032" width="3.7109375" style="178" customWidth="1"/>
    <col min="12033" max="12033" width="10.42578125" style="178" customWidth="1"/>
    <col min="12034" max="12034" width="23.140625" style="178" customWidth="1"/>
    <col min="12035" max="12035" width="11" style="178" customWidth="1"/>
    <col min="12036" max="12036" width="8.85546875" style="178" customWidth="1"/>
    <col min="12037" max="12037" width="10.42578125" style="178" customWidth="1"/>
    <col min="12038" max="12038" width="8.5703125" style="178" customWidth="1"/>
    <col min="12039" max="12039" width="9.5703125" style="178" customWidth="1"/>
    <col min="12040" max="12040" width="9.7109375" style="178" customWidth="1"/>
    <col min="12041" max="12041" width="9.85546875" style="178" customWidth="1"/>
    <col min="12042" max="12042" width="10" style="178" customWidth="1"/>
    <col min="12043" max="12043" width="10.7109375" style="178" customWidth="1"/>
    <col min="12044" max="12044" width="10.140625" style="178" customWidth="1"/>
    <col min="12045" max="12045" width="16.5703125" style="178" customWidth="1"/>
    <col min="12046" max="12046" width="11.140625" style="178" customWidth="1"/>
    <col min="12047" max="12047" width="9.28515625" style="178" customWidth="1"/>
    <col min="12048" max="12287" width="16.5703125" style="178"/>
    <col min="12288" max="12288" width="3.7109375" style="178" customWidth="1"/>
    <col min="12289" max="12289" width="10.42578125" style="178" customWidth="1"/>
    <col min="12290" max="12290" width="23.140625" style="178" customWidth="1"/>
    <col min="12291" max="12291" width="11" style="178" customWidth="1"/>
    <col min="12292" max="12292" width="8.85546875" style="178" customWidth="1"/>
    <col min="12293" max="12293" width="10.42578125" style="178" customWidth="1"/>
    <col min="12294" max="12294" width="8.5703125" style="178" customWidth="1"/>
    <col min="12295" max="12295" width="9.5703125" style="178" customWidth="1"/>
    <col min="12296" max="12296" width="9.7109375" style="178" customWidth="1"/>
    <col min="12297" max="12297" width="9.85546875" style="178" customWidth="1"/>
    <col min="12298" max="12298" width="10" style="178" customWidth="1"/>
    <col min="12299" max="12299" width="10.7109375" style="178" customWidth="1"/>
    <col min="12300" max="12300" width="10.140625" style="178" customWidth="1"/>
    <col min="12301" max="12301" width="16.5703125" style="178" customWidth="1"/>
    <col min="12302" max="12302" width="11.140625" style="178" customWidth="1"/>
    <col min="12303" max="12303" width="9.28515625" style="178" customWidth="1"/>
    <col min="12304" max="12543" width="16.5703125" style="178"/>
    <col min="12544" max="12544" width="3.7109375" style="178" customWidth="1"/>
    <col min="12545" max="12545" width="10.42578125" style="178" customWidth="1"/>
    <col min="12546" max="12546" width="23.140625" style="178" customWidth="1"/>
    <col min="12547" max="12547" width="11" style="178" customWidth="1"/>
    <col min="12548" max="12548" width="8.85546875" style="178" customWidth="1"/>
    <col min="12549" max="12549" width="10.42578125" style="178" customWidth="1"/>
    <col min="12550" max="12550" width="8.5703125" style="178" customWidth="1"/>
    <col min="12551" max="12551" width="9.5703125" style="178" customWidth="1"/>
    <col min="12552" max="12552" width="9.7109375" style="178" customWidth="1"/>
    <col min="12553" max="12553" width="9.85546875" style="178" customWidth="1"/>
    <col min="12554" max="12554" width="10" style="178" customWidth="1"/>
    <col min="12555" max="12555" width="10.7109375" style="178" customWidth="1"/>
    <col min="12556" max="12556" width="10.140625" style="178" customWidth="1"/>
    <col min="12557" max="12557" width="16.5703125" style="178" customWidth="1"/>
    <col min="12558" max="12558" width="11.140625" style="178" customWidth="1"/>
    <col min="12559" max="12559" width="9.28515625" style="178" customWidth="1"/>
    <col min="12560" max="12799" width="16.5703125" style="178"/>
    <col min="12800" max="12800" width="3.7109375" style="178" customWidth="1"/>
    <col min="12801" max="12801" width="10.42578125" style="178" customWidth="1"/>
    <col min="12802" max="12802" width="23.140625" style="178" customWidth="1"/>
    <col min="12803" max="12803" width="11" style="178" customWidth="1"/>
    <col min="12804" max="12804" width="8.85546875" style="178" customWidth="1"/>
    <col min="12805" max="12805" width="10.42578125" style="178" customWidth="1"/>
    <col min="12806" max="12806" width="8.5703125" style="178" customWidth="1"/>
    <col min="12807" max="12807" width="9.5703125" style="178" customWidth="1"/>
    <col min="12808" max="12808" width="9.7109375" style="178" customWidth="1"/>
    <col min="12809" max="12809" width="9.85546875" style="178" customWidth="1"/>
    <col min="12810" max="12810" width="10" style="178" customWidth="1"/>
    <col min="12811" max="12811" width="10.7109375" style="178" customWidth="1"/>
    <col min="12812" max="12812" width="10.140625" style="178" customWidth="1"/>
    <col min="12813" max="12813" width="16.5703125" style="178" customWidth="1"/>
    <col min="12814" max="12814" width="11.140625" style="178" customWidth="1"/>
    <col min="12815" max="12815" width="9.28515625" style="178" customWidth="1"/>
    <col min="12816" max="13055" width="16.5703125" style="178"/>
    <col min="13056" max="13056" width="3.7109375" style="178" customWidth="1"/>
    <col min="13057" max="13057" width="10.42578125" style="178" customWidth="1"/>
    <col min="13058" max="13058" width="23.140625" style="178" customWidth="1"/>
    <col min="13059" max="13059" width="11" style="178" customWidth="1"/>
    <col min="13060" max="13060" width="8.85546875" style="178" customWidth="1"/>
    <col min="13061" max="13061" width="10.42578125" style="178" customWidth="1"/>
    <col min="13062" max="13062" width="8.5703125" style="178" customWidth="1"/>
    <col min="13063" max="13063" width="9.5703125" style="178" customWidth="1"/>
    <col min="13064" max="13064" width="9.7109375" style="178" customWidth="1"/>
    <col min="13065" max="13065" width="9.85546875" style="178" customWidth="1"/>
    <col min="13066" max="13066" width="10" style="178" customWidth="1"/>
    <col min="13067" max="13067" width="10.7109375" style="178" customWidth="1"/>
    <col min="13068" max="13068" width="10.140625" style="178" customWidth="1"/>
    <col min="13069" max="13069" width="16.5703125" style="178" customWidth="1"/>
    <col min="13070" max="13070" width="11.140625" style="178" customWidth="1"/>
    <col min="13071" max="13071" width="9.28515625" style="178" customWidth="1"/>
    <col min="13072" max="13311" width="16.5703125" style="178"/>
    <col min="13312" max="13312" width="3.7109375" style="178" customWidth="1"/>
    <col min="13313" max="13313" width="10.42578125" style="178" customWidth="1"/>
    <col min="13314" max="13314" width="23.140625" style="178" customWidth="1"/>
    <col min="13315" max="13315" width="11" style="178" customWidth="1"/>
    <col min="13316" max="13316" width="8.85546875" style="178" customWidth="1"/>
    <col min="13317" max="13317" width="10.42578125" style="178" customWidth="1"/>
    <col min="13318" max="13318" width="8.5703125" style="178" customWidth="1"/>
    <col min="13319" max="13319" width="9.5703125" style="178" customWidth="1"/>
    <col min="13320" max="13320" width="9.7109375" style="178" customWidth="1"/>
    <col min="13321" max="13321" width="9.85546875" style="178" customWidth="1"/>
    <col min="13322" max="13322" width="10" style="178" customWidth="1"/>
    <col min="13323" max="13323" width="10.7109375" style="178" customWidth="1"/>
    <col min="13324" max="13324" width="10.140625" style="178" customWidth="1"/>
    <col min="13325" max="13325" width="16.5703125" style="178" customWidth="1"/>
    <col min="13326" max="13326" width="11.140625" style="178" customWidth="1"/>
    <col min="13327" max="13327" width="9.28515625" style="178" customWidth="1"/>
    <col min="13328" max="13567" width="16.5703125" style="178"/>
    <col min="13568" max="13568" width="3.7109375" style="178" customWidth="1"/>
    <col min="13569" max="13569" width="10.42578125" style="178" customWidth="1"/>
    <col min="13570" max="13570" width="23.140625" style="178" customWidth="1"/>
    <col min="13571" max="13571" width="11" style="178" customWidth="1"/>
    <col min="13572" max="13572" width="8.85546875" style="178" customWidth="1"/>
    <col min="13573" max="13573" width="10.42578125" style="178" customWidth="1"/>
    <col min="13574" max="13574" width="8.5703125" style="178" customWidth="1"/>
    <col min="13575" max="13575" width="9.5703125" style="178" customWidth="1"/>
    <col min="13576" max="13576" width="9.7109375" style="178" customWidth="1"/>
    <col min="13577" max="13577" width="9.85546875" style="178" customWidth="1"/>
    <col min="13578" max="13578" width="10" style="178" customWidth="1"/>
    <col min="13579" max="13579" width="10.7109375" style="178" customWidth="1"/>
    <col min="13580" max="13580" width="10.140625" style="178" customWidth="1"/>
    <col min="13581" max="13581" width="16.5703125" style="178" customWidth="1"/>
    <col min="13582" max="13582" width="11.140625" style="178" customWidth="1"/>
    <col min="13583" max="13583" width="9.28515625" style="178" customWidth="1"/>
    <col min="13584" max="13823" width="16.5703125" style="178"/>
    <col min="13824" max="13824" width="3.7109375" style="178" customWidth="1"/>
    <col min="13825" max="13825" width="10.42578125" style="178" customWidth="1"/>
    <col min="13826" max="13826" width="23.140625" style="178" customWidth="1"/>
    <col min="13827" max="13827" width="11" style="178" customWidth="1"/>
    <col min="13828" max="13828" width="8.85546875" style="178" customWidth="1"/>
    <col min="13829" max="13829" width="10.42578125" style="178" customWidth="1"/>
    <col min="13830" max="13830" width="8.5703125" style="178" customWidth="1"/>
    <col min="13831" max="13831" width="9.5703125" style="178" customWidth="1"/>
    <col min="13832" max="13832" width="9.7109375" style="178" customWidth="1"/>
    <col min="13833" max="13833" width="9.85546875" style="178" customWidth="1"/>
    <col min="13834" max="13834" width="10" style="178" customWidth="1"/>
    <col min="13835" max="13835" width="10.7109375" style="178" customWidth="1"/>
    <col min="13836" max="13836" width="10.140625" style="178" customWidth="1"/>
    <col min="13837" max="13837" width="16.5703125" style="178" customWidth="1"/>
    <col min="13838" max="13838" width="11.140625" style="178" customWidth="1"/>
    <col min="13839" max="13839" width="9.28515625" style="178" customWidth="1"/>
    <col min="13840" max="14079" width="16.5703125" style="178"/>
    <col min="14080" max="14080" width="3.7109375" style="178" customWidth="1"/>
    <col min="14081" max="14081" width="10.42578125" style="178" customWidth="1"/>
    <col min="14082" max="14082" width="23.140625" style="178" customWidth="1"/>
    <col min="14083" max="14083" width="11" style="178" customWidth="1"/>
    <col min="14084" max="14084" width="8.85546875" style="178" customWidth="1"/>
    <col min="14085" max="14085" width="10.42578125" style="178" customWidth="1"/>
    <col min="14086" max="14086" width="8.5703125" style="178" customWidth="1"/>
    <col min="14087" max="14087" width="9.5703125" style="178" customWidth="1"/>
    <col min="14088" max="14088" width="9.7109375" style="178" customWidth="1"/>
    <col min="14089" max="14089" width="9.85546875" style="178" customWidth="1"/>
    <col min="14090" max="14090" width="10" style="178" customWidth="1"/>
    <col min="14091" max="14091" width="10.7109375" style="178" customWidth="1"/>
    <col min="14092" max="14092" width="10.140625" style="178" customWidth="1"/>
    <col min="14093" max="14093" width="16.5703125" style="178" customWidth="1"/>
    <col min="14094" max="14094" width="11.140625" style="178" customWidth="1"/>
    <col min="14095" max="14095" width="9.28515625" style="178" customWidth="1"/>
    <col min="14096" max="14335" width="16.5703125" style="178"/>
    <col min="14336" max="14336" width="3.7109375" style="178" customWidth="1"/>
    <col min="14337" max="14337" width="10.42578125" style="178" customWidth="1"/>
    <col min="14338" max="14338" width="23.140625" style="178" customWidth="1"/>
    <col min="14339" max="14339" width="11" style="178" customWidth="1"/>
    <col min="14340" max="14340" width="8.85546875" style="178" customWidth="1"/>
    <col min="14341" max="14341" width="10.42578125" style="178" customWidth="1"/>
    <col min="14342" max="14342" width="8.5703125" style="178" customWidth="1"/>
    <col min="14343" max="14343" width="9.5703125" style="178" customWidth="1"/>
    <col min="14344" max="14344" width="9.7109375" style="178" customWidth="1"/>
    <col min="14345" max="14345" width="9.85546875" style="178" customWidth="1"/>
    <col min="14346" max="14346" width="10" style="178" customWidth="1"/>
    <col min="14347" max="14347" width="10.7109375" style="178" customWidth="1"/>
    <col min="14348" max="14348" width="10.140625" style="178" customWidth="1"/>
    <col min="14349" max="14349" width="16.5703125" style="178" customWidth="1"/>
    <col min="14350" max="14350" width="11.140625" style="178" customWidth="1"/>
    <col min="14351" max="14351" width="9.28515625" style="178" customWidth="1"/>
    <col min="14352" max="14591" width="16.5703125" style="178"/>
    <col min="14592" max="14592" width="3.7109375" style="178" customWidth="1"/>
    <col min="14593" max="14593" width="10.42578125" style="178" customWidth="1"/>
    <col min="14594" max="14594" width="23.140625" style="178" customWidth="1"/>
    <col min="14595" max="14595" width="11" style="178" customWidth="1"/>
    <col min="14596" max="14596" width="8.85546875" style="178" customWidth="1"/>
    <col min="14597" max="14597" width="10.42578125" style="178" customWidth="1"/>
    <col min="14598" max="14598" width="8.5703125" style="178" customWidth="1"/>
    <col min="14599" max="14599" width="9.5703125" style="178" customWidth="1"/>
    <col min="14600" max="14600" width="9.7109375" style="178" customWidth="1"/>
    <col min="14601" max="14601" width="9.85546875" style="178" customWidth="1"/>
    <col min="14602" max="14602" width="10" style="178" customWidth="1"/>
    <col min="14603" max="14603" width="10.7109375" style="178" customWidth="1"/>
    <col min="14604" max="14604" width="10.140625" style="178" customWidth="1"/>
    <col min="14605" max="14605" width="16.5703125" style="178" customWidth="1"/>
    <col min="14606" max="14606" width="11.140625" style="178" customWidth="1"/>
    <col min="14607" max="14607" width="9.28515625" style="178" customWidth="1"/>
    <col min="14608" max="14847" width="16.5703125" style="178"/>
    <col min="14848" max="14848" width="3.7109375" style="178" customWidth="1"/>
    <col min="14849" max="14849" width="10.42578125" style="178" customWidth="1"/>
    <col min="14850" max="14850" width="23.140625" style="178" customWidth="1"/>
    <col min="14851" max="14851" width="11" style="178" customWidth="1"/>
    <col min="14852" max="14852" width="8.85546875" style="178" customWidth="1"/>
    <col min="14853" max="14853" width="10.42578125" style="178" customWidth="1"/>
    <col min="14854" max="14854" width="8.5703125" style="178" customWidth="1"/>
    <col min="14855" max="14855" width="9.5703125" style="178" customWidth="1"/>
    <col min="14856" max="14856" width="9.7109375" style="178" customWidth="1"/>
    <col min="14857" max="14857" width="9.85546875" style="178" customWidth="1"/>
    <col min="14858" max="14858" width="10" style="178" customWidth="1"/>
    <col min="14859" max="14859" width="10.7109375" style="178" customWidth="1"/>
    <col min="14860" max="14860" width="10.140625" style="178" customWidth="1"/>
    <col min="14861" max="14861" width="16.5703125" style="178" customWidth="1"/>
    <col min="14862" max="14862" width="11.140625" style="178" customWidth="1"/>
    <col min="14863" max="14863" width="9.28515625" style="178" customWidth="1"/>
    <col min="14864" max="15103" width="16.5703125" style="178"/>
    <col min="15104" max="15104" width="3.7109375" style="178" customWidth="1"/>
    <col min="15105" max="15105" width="10.42578125" style="178" customWidth="1"/>
    <col min="15106" max="15106" width="23.140625" style="178" customWidth="1"/>
    <col min="15107" max="15107" width="11" style="178" customWidth="1"/>
    <col min="15108" max="15108" width="8.85546875" style="178" customWidth="1"/>
    <col min="15109" max="15109" width="10.42578125" style="178" customWidth="1"/>
    <col min="15110" max="15110" width="8.5703125" style="178" customWidth="1"/>
    <col min="15111" max="15111" width="9.5703125" style="178" customWidth="1"/>
    <col min="15112" max="15112" width="9.7109375" style="178" customWidth="1"/>
    <col min="15113" max="15113" width="9.85546875" style="178" customWidth="1"/>
    <col min="15114" max="15114" width="10" style="178" customWidth="1"/>
    <col min="15115" max="15115" width="10.7109375" style="178" customWidth="1"/>
    <col min="15116" max="15116" width="10.140625" style="178" customWidth="1"/>
    <col min="15117" max="15117" width="16.5703125" style="178" customWidth="1"/>
    <col min="15118" max="15118" width="11.140625" style="178" customWidth="1"/>
    <col min="15119" max="15119" width="9.28515625" style="178" customWidth="1"/>
    <col min="15120" max="15359" width="16.5703125" style="178"/>
    <col min="15360" max="15360" width="3.7109375" style="178" customWidth="1"/>
    <col min="15361" max="15361" width="10.42578125" style="178" customWidth="1"/>
    <col min="15362" max="15362" width="23.140625" style="178" customWidth="1"/>
    <col min="15363" max="15363" width="11" style="178" customWidth="1"/>
    <col min="15364" max="15364" width="8.85546875" style="178" customWidth="1"/>
    <col min="15365" max="15365" width="10.42578125" style="178" customWidth="1"/>
    <col min="15366" max="15366" width="8.5703125" style="178" customWidth="1"/>
    <col min="15367" max="15367" width="9.5703125" style="178" customWidth="1"/>
    <col min="15368" max="15368" width="9.7109375" style="178" customWidth="1"/>
    <col min="15369" max="15369" width="9.85546875" style="178" customWidth="1"/>
    <col min="15370" max="15370" width="10" style="178" customWidth="1"/>
    <col min="15371" max="15371" width="10.7109375" style="178" customWidth="1"/>
    <col min="15372" max="15372" width="10.140625" style="178" customWidth="1"/>
    <col min="15373" max="15373" width="16.5703125" style="178" customWidth="1"/>
    <col min="15374" max="15374" width="11.140625" style="178" customWidth="1"/>
    <col min="15375" max="15375" width="9.28515625" style="178" customWidth="1"/>
    <col min="15376" max="15615" width="16.5703125" style="178"/>
    <col min="15616" max="15616" width="3.7109375" style="178" customWidth="1"/>
    <col min="15617" max="15617" width="10.42578125" style="178" customWidth="1"/>
    <col min="15618" max="15618" width="23.140625" style="178" customWidth="1"/>
    <col min="15619" max="15619" width="11" style="178" customWidth="1"/>
    <col min="15620" max="15620" width="8.85546875" style="178" customWidth="1"/>
    <col min="15621" max="15621" width="10.42578125" style="178" customWidth="1"/>
    <col min="15622" max="15622" width="8.5703125" style="178" customWidth="1"/>
    <col min="15623" max="15623" width="9.5703125" style="178" customWidth="1"/>
    <col min="15624" max="15624" width="9.7109375" style="178" customWidth="1"/>
    <col min="15625" max="15625" width="9.85546875" style="178" customWidth="1"/>
    <col min="15626" max="15626" width="10" style="178" customWidth="1"/>
    <col min="15627" max="15627" width="10.7109375" style="178" customWidth="1"/>
    <col min="15628" max="15628" width="10.140625" style="178" customWidth="1"/>
    <col min="15629" max="15629" width="16.5703125" style="178" customWidth="1"/>
    <col min="15630" max="15630" width="11.140625" style="178" customWidth="1"/>
    <col min="15631" max="15631" width="9.28515625" style="178" customWidth="1"/>
    <col min="15632" max="15871" width="16.5703125" style="178"/>
    <col min="15872" max="15872" width="3.7109375" style="178" customWidth="1"/>
    <col min="15873" max="15873" width="10.42578125" style="178" customWidth="1"/>
    <col min="15874" max="15874" width="23.140625" style="178" customWidth="1"/>
    <col min="15875" max="15875" width="11" style="178" customWidth="1"/>
    <col min="15876" max="15876" width="8.85546875" style="178" customWidth="1"/>
    <col min="15877" max="15877" width="10.42578125" style="178" customWidth="1"/>
    <col min="15878" max="15878" width="8.5703125" style="178" customWidth="1"/>
    <col min="15879" max="15879" width="9.5703125" style="178" customWidth="1"/>
    <col min="15880" max="15880" width="9.7109375" style="178" customWidth="1"/>
    <col min="15881" max="15881" width="9.85546875" style="178" customWidth="1"/>
    <col min="15882" max="15882" width="10" style="178" customWidth="1"/>
    <col min="15883" max="15883" width="10.7109375" style="178" customWidth="1"/>
    <col min="15884" max="15884" width="10.140625" style="178" customWidth="1"/>
    <col min="15885" max="15885" width="16.5703125" style="178" customWidth="1"/>
    <col min="15886" max="15886" width="11.140625" style="178" customWidth="1"/>
    <col min="15887" max="15887" width="9.28515625" style="178" customWidth="1"/>
    <col min="15888" max="16127" width="16.5703125" style="178"/>
    <col min="16128" max="16128" width="3.7109375" style="178" customWidth="1"/>
    <col min="16129" max="16129" width="10.42578125" style="178" customWidth="1"/>
    <col min="16130" max="16130" width="23.140625" style="178" customWidth="1"/>
    <col min="16131" max="16131" width="11" style="178" customWidth="1"/>
    <col min="16132" max="16132" width="8.85546875" style="178" customWidth="1"/>
    <col min="16133" max="16133" width="10.42578125" style="178" customWidth="1"/>
    <col min="16134" max="16134" width="8.5703125" style="178" customWidth="1"/>
    <col min="16135" max="16135" width="9.5703125" style="178" customWidth="1"/>
    <col min="16136" max="16136" width="9.7109375" style="178" customWidth="1"/>
    <col min="16137" max="16137" width="9.85546875" style="178" customWidth="1"/>
    <col min="16138" max="16138" width="10" style="178" customWidth="1"/>
    <col min="16139" max="16139" width="10.7109375" style="178" customWidth="1"/>
    <col min="16140" max="16140" width="10.140625" style="178" customWidth="1"/>
    <col min="16141" max="16141" width="16.5703125" style="178" customWidth="1"/>
    <col min="16142" max="16142" width="11.140625" style="178" customWidth="1"/>
    <col min="16143" max="16143" width="9.28515625" style="178" customWidth="1"/>
    <col min="16144" max="16384" width="16.5703125" style="178"/>
  </cols>
  <sheetData>
    <row r="1" spans="2:17" ht="15" customHeight="1"/>
    <row r="2" spans="2:17" ht="15" customHeight="1"/>
    <row r="3" spans="2:17" ht="15" customHeight="1"/>
    <row r="4" spans="2:17" ht="15" customHeight="1"/>
    <row r="5" spans="2:17" s="179" customFormat="1" ht="36" customHeight="1">
      <c r="B5" s="102" t="s">
        <v>211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2:17" s="179" customFormat="1" ht="15" customHeight="1">
      <c r="B6" s="193" t="s">
        <v>48</v>
      </c>
      <c r="C6" s="194" t="s">
        <v>177</v>
      </c>
      <c r="D6" s="194"/>
      <c r="E6" s="195" t="s">
        <v>212</v>
      </c>
      <c r="F6" s="195"/>
      <c r="G6" s="194" t="s">
        <v>178</v>
      </c>
      <c r="H6" s="194"/>
      <c r="I6" s="195" t="s">
        <v>179</v>
      </c>
      <c r="J6" s="195"/>
      <c r="K6" s="194" t="s">
        <v>180</v>
      </c>
      <c r="L6" s="194"/>
    </row>
    <row r="7" spans="2:17" s="179" customFormat="1" ht="30" customHeight="1">
      <c r="B7" s="193"/>
      <c r="C7" s="69" t="s">
        <v>261</v>
      </c>
      <c r="D7" s="104" t="s">
        <v>213</v>
      </c>
      <c r="E7" s="47" t="s">
        <v>261</v>
      </c>
      <c r="F7" s="182" t="s">
        <v>213</v>
      </c>
      <c r="G7" s="49" t="s">
        <v>261</v>
      </c>
      <c r="H7" s="104" t="s">
        <v>213</v>
      </c>
      <c r="I7" s="47" t="s">
        <v>261</v>
      </c>
      <c r="J7" s="182" t="s">
        <v>213</v>
      </c>
      <c r="K7" s="49" t="s">
        <v>261</v>
      </c>
      <c r="L7" s="104" t="s">
        <v>213</v>
      </c>
    </row>
    <row r="8" spans="2:17" ht="15" customHeight="1">
      <c r="B8" s="196" t="s">
        <v>27</v>
      </c>
      <c r="C8" s="197">
        <v>47089</v>
      </c>
      <c r="D8" s="61">
        <v>0.35092334520739871</v>
      </c>
      <c r="E8" s="198">
        <v>33759</v>
      </c>
      <c r="F8" s="199">
        <v>0.41205189859512503</v>
      </c>
      <c r="G8" s="197">
        <v>13294</v>
      </c>
      <c r="H8" s="61">
        <v>0.26118391323994578</v>
      </c>
      <c r="I8" s="198">
        <v>22</v>
      </c>
      <c r="J8" s="200">
        <v>4.0665434380776341E-2</v>
      </c>
      <c r="K8" s="197">
        <v>14</v>
      </c>
      <c r="L8" s="61">
        <v>1.7135862913096694E-2</v>
      </c>
      <c r="M8" s="201"/>
      <c r="N8" s="201"/>
    </row>
    <row r="9" spans="2:17" ht="15" customHeight="1">
      <c r="B9" s="196" t="s">
        <v>181</v>
      </c>
      <c r="C9" s="197">
        <v>17</v>
      </c>
      <c r="D9" s="61">
        <v>1.2668981860998913E-4</v>
      </c>
      <c r="E9" s="198">
        <v>0</v>
      </c>
      <c r="F9" s="202">
        <v>0</v>
      </c>
      <c r="G9" s="197">
        <v>0</v>
      </c>
      <c r="H9" s="203">
        <v>0</v>
      </c>
      <c r="I9" s="198">
        <v>0</v>
      </c>
      <c r="J9" s="204" t="s">
        <v>86</v>
      </c>
      <c r="K9" s="197">
        <v>17</v>
      </c>
      <c r="L9" s="61">
        <v>2.0807833537331701E-2</v>
      </c>
      <c r="M9" s="201"/>
      <c r="N9" s="201"/>
    </row>
    <row r="10" spans="2:17" ht="15" customHeight="1">
      <c r="B10" s="196" t="s">
        <v>182</v>
      </c>
      <c r="C10" s="197">
        <v>115</v>
      </c>
      <c r="D10" s="61">
        <v>8.570193611852205E-4</v>
      </c>
      <c r="E10" s="198">
        <v>18</v>
      </c>
      <c r="F10" s="199">
        <v>2.1970242527066119E-4</v>
      </c>
      <c r="G10" s="197">
        <v>24</v>
      </c>
      <c r="H10" s="61">
        <v>4.7152203383170593E-4</v>
      </c>
      <c r="I10" s="198">
        <v>0</v>
      </c>
      <c r="J10" s="204" t="s">
        <v>86</v>
      </c>
      <c r="K10" s="197">
        <v>73</v>
      </c>
      <c r="L10" s="61">
        <v>8.935128518971848E-2</v>
      </c>
      <c r="M10" s="201"/>
      <c r="N10" s="201"/>
    </row>
    <row r="11" spans="2:17" ht="15" customHeight="1">
      <c r="B11" s="196" t="s">
        <v>28</v>
      </c>
      <c r="C11" s="197">
        <v>39757</v>
      </c>
      <c r="D11" s="61">
        <v>0.2962827716751375</v>
      </c>
      <c r="E11" s="198">
        <v>16541</v>
      </c>
      <c r="F11" s="199">
        <v>0.20189432313344483</v>
      </c>
      <c r="G11" s="197">
        <v>23196</v>
      </c>
      <c r="H11" s="61">
        <v>0.4557260456983438</v>
      </c>
      <c r="I11" s="198">
        <v>0</v>
      </c>
      <c r="J11" s="204" t="s">
        <v>86</v>
      </c>
      <c r="K11" s="197">
        <v>20</v>
      </c>
      <c r="L11" s="61">
        <v>2.4479804161566709E-2</v>
      </c>
      <c r="M11" s="201"/>
      <c r="N11" s="201"/>
    </row>
    <row r="12" spans="2:17" ht="15" customHeight="1">
      <c r="B12" s="196" t="s">
        <v>214</v>
      </c>
      <c r="C12" s="197">
        <v>272</v>
      </c>
      <c r="D12" s="61">
        <v>2.027037097759826E-3</v>
      </c>
      <c r="E12" s="198">
        <v>234</v>
      </c>
      <c r="F12" s="202">
        <v>0</v>
      </c>
      <c r="G12" s="197">
        <v>0</v>
      </c>
      <c r="H12" s="203">
        <v>0</v>
      </c>
      <c r="I12" s="198">
        <v>0</v>
      </c>
      <c r="J12" s="204" t="s">
        <v>86</v>
      </c>
      <c r="K12" s="197">
        <v>38</v>
      </c>
      <c r="L12" s="61">
        <v>4.6511627906976744E-2</v>
      </c>
      <c r="M12" s="201"/>
      <c r="N12" s="201"/>
    </row>
    <row r="13" spans="2:17" ht="15" customHeight="1">
      <c r="B13" s="196" t="s">
        <v>184</v>
      </c>
      <c r="C13" s="197">
        <v>1026</v>
      </c>
      <c r="D13" s="61">
        <v>7.646103170226402E-3</v>
      </c>
      <c r="E13" s="198">
        <v>986</v>
      </c>
      <c r="F13" s="199">
        <v>1.2034810628715108E-2</v>
      </c>
      <c r="G13" s="197">
        <v>28</v>
      </c>
      <c r="H13" s="61">
        <v>5.5010903947032362E-4</v>
      </c>
      <c r="I13" s="198">
        <v>0</v>
      </c>
      <c r="J13" s="204" t="s">
        <v>86</v>
      </c>
      <c r="K13" s="197">
        <v>12</v>
      </c>
      <c r="L13" s="61">
        <v>1.4687882496940025E-2</v>
      </c>
      <c r="M13" s="201"/>
      <c r="N13" s="201"/>
    </row>
    <row r="14" spans="2:17" ht="15" customHeight="1">
      <c r="B14" s="196" t="s">
        <v>185</v>
      </c>
      <c r="C14" s="197">
        <v>20</v>
      </c>
      <c r="D14" s="61">
        <v>1.490468454235166E-4</v>
      </c>
      <c r="E14" s="198">
        <v>0</v>
      </c>
      <c r="F14" s="202">
        <v>0</v>
      </c>
      <c r="G14" s="197">
        <v>0</v>
      </c>
      <c r="H14" s="203">
        <v>0</v>
      </c>
      <c r="I14" s="198">
        <v>0</v>
      </c>
      <c r="J14" s="204" t="s">
        <v>86</v>
      </c>
      <c r="K14" s="197">
        <v>20</v>
      </c>
      <c r="L14" s="61">
        <v>2.4479804161566709E-2</v>
      </c>
      <c r="M14" s="201"/>
      <c r="N14" s="201"/>
      <c r="O14" s="201"/>
      <c r="P14" s="201"/>
      <c r="Q14" s="201"/>
    </row>
    <row r="15" spans="2:17" ht="15" customHeight="1">
      <c r="B15" s="196" t="s">
        <v>186</v>
      </c>
      <c r="C15" s="197">
        <v>205</v>
      </c>
      <c r="D15" s="61">
        <v>1.5277301655910454E-3</v>
      </c>
      <c r="E15" s="198">
        <v>46</v>
      </c>
      <c r="F15" s="199">
        <v>5.6146175346946745E-4</v>
      </c>
      <c r="G15" s="197">
        <v>16</v>
      </c>
      <c r="H15" s="61">
        <v>3.143480225544706E-4</v>
      </c>
      <c r="I15" s="198">
        <v>108</v>
      </c>
      <c r="J15" s="200">
        <v>0.19963031423290203</v>
      </c>
      <c r="K15" s="197">
        <v>35</v>
      </c>
      <c r="L15" s="61">
        <v>4.2839657282741736E-2</v>
      </c>
      <c r="M15" s="201"/>
      <c r="N15" s="201"/>
      <c r="O15" s="201"/>
      <c r="P15" s="201"/>
      <c r="Q15" s="201"/>
    </row>
    <row r="16" spans="2:17" ht="15" customHeight="1">
      <c r="B16" s="196" t="s">
        <v>187</v>
      </c>
      <c r="C16" s="197">
        <v>1422</v>
      </c>
      <c r="D16" s="61">
        <v>1.0597230709612031E-2</v>
      </c>
      <c r="E16" s="198">
        <v>930</v>
      </c>
      <c r="F16" s="199">
        <v>1.1351291972317495E-2</v>
      </c>
      <c r="G16" s="197">
        <v>387</v>
      </c>
      <c r="H16" s="61">
        <v>7.6032927955362577E-3</v>
      </c>
      <c r="I16" s="198">
        <v>38</v>
      </c>
      <c r="J16" s="200">
        <v>7.0240295748613679E-2</v>
      </c>
      <c r="K16" s="197">
        <v>67</v>
      </c>
      <c r="L16" s="61">
        <v>8.2007343941248464E-2</v>
      </c>
      <c r="M16" s="201"/>
      <c r="N16" s="201"/>
      <c r="O16" s="201"/>
      <c r="P16" s="201"/>
      <c r="Q16" s="201"/>
    </row>
    <row r="17" spans="2:17" ht="15" customHeight="1">
      <c r="B17" s="196" t="s">
        <v>188</v>
      </c>
      <c r="C17" s="197">
        <v>4</v>
      </c>
      <c r="D17" s="61">
        <v>2.9809369084703323E-5</v>
      </c>
      <c r="E17" s="198">
        <v>0</v>
      </c>
      <c r="F17" s="202">
        <v>0</v>
      </c>
      <c r="G17" s="197">
        <v>0</v>
      </c>
      <c r="H17" s="203">
        <v>0</v>
      </c>
      <c r="I17" s="198">
        <v>0</v>
      </c>
      <c r="J17" s="204" t="s">
        <v>86</v>
      </c>
      <c r="K17" s="197">
        <v>4</v>
      </c>
      <c r="L17" s="61">
        <v>4.8959608323133411E-3</v>
      </c>
      <c r="M17" s="201"/>
      <c r="N17" s="201"/>
      <c r="O17" s="201"/>
      <c r="P17" s="201"/>
      <c r="Q17" s="201"/>
    </row>
    <row r="18" spans="2:17" ht="15" customHeight="1">
      <c r="B18" s="196" t="s">
        <v>215</v>
      </c>
      <c r="C18" s="197">
        <v>2343</v>
      </c>
      <c r="D18" s="61">
        <v>1.7460837941364972E-2</v>
      </c>
      <c r="E18" s="198">
        <v>2261</v>
      </c>
      <c r="F18" s="199">
        <v>2.7597065752053607E-2</v>
      </c>
      <c r="G18" s="197">
        <v>30</v>
      </c>
      <c r="H18" s="61">
        <v>5.8940254228963241E-4</v>
      </c>
      <c r="I18" s="198">
        <v>15</v>
      </c>
      <c r="J18" s="200">
        <v>2.7726432532347505E-2</v>
      </c>
      <c r="K18" s="197">
        <v>37</v>
      </c>
      <c r="L18" s="61">
        <v>4.528763769889841E-2</v>
      </c>
      <c r="M18" s="201"/>
      <c r="N18" s="201"/>
      <c r="O18" s="201"/>
      <c r="P18" s="201"/>
      <c r="Q18" s="201"/>
    </row>
    <row r="19" spans="2:17" ht="15" customHeight="1">
      <c r="B19" s="196" t="s">
        <v>216</v>
      </c>
      <c r="C19" s="197">
        <v>80</v>
      </c>
      <c r="D19" s="61">
        <v>5.9618738169406641E-4</v>
      </c>
      <c r="E19" s="198">
        <v>0</v>
      </c>
      <c r="F19" s="202">
        <v>0</v>
      </c>
      <c r="G19" s="197">
        <v>0</v>
      </c>
      <c r="H19" s="205" t="s">
        <v>86</v>
      </c>
      <c r="I19" s="198">
        <v>65</v>
      </c>
      <c r="J19" s="200">
        <v>0.12014787430683918</v>
      </c>
      <c r="K19" s="197">
        <v>15</v>
      </c>
      <c r="L19" s="61">
        <v>1.8359853121175031E-2</v>
      </c>
      <c r="M19" s="201"/>
      <c r="N19" s="201"/>
      <c r="O19" s="201"/>
      <c r="P19" s="201"/>
      <c r="Q19" s="201"/>
    </row>
    <row r="20" spans="2:17" ht="15" customHeight="1">
      <c r="B20" s="196" t="s">
        <v>191</v>
      </c>
      <c r="C20" s="197">
        <v>97</v>
      </c>
      <c r="D20" s="61">
        <v>7.2287720030405559E-4</v>
      </c>
      <c r="E20" s="198">
        <v>0</v>
      </c>
      <c r="F20" s="202">
        <v>0</v>
      </c>
      <c r="G20" s="197">
        <v>0</v>
      </c>
      <c r="H20" s="205" t="s">
        <v>86</v>
      </c>
      <c r="I20" s="198">
        <v>0</v>
      </c>
      <c r="J20" s="204" t="s">
        <v>86</v>
      </c>
      <c r="K20" s="197">
        <v>97</v>
      </c>
      <c r="L20" s="61">
        <v>0.11872705018359853</v>
      </c>
      <c r="M20" s="201"/>
      <c r="N20" s="201"/>
      <c r="O20" s="201"/>
      <c r="P20" s="201"/>
      <c r="Q20" s="201"/>
    </row>
    <row r="21" spans="2:17" ht="15" customHeight="1">
      <c r="B21" s="196" t="s">
        <v>217</v>
      </c>
      <c r="C21" s="197">
        <v>1164</v>
      </c>
      <c r="D21" s="61">
        <v>8.6745264036486667E-3</v>
      </c>
      <c r="E21" s="198">
        <v>872</v>
      </c>
      <c r="F21" s="199">
        <v>1.0643361935334253E-2</v>
      </c>
      <c r="G21" s="197">
        <v>222</v>
      </c>
      <c r="H21" s="61">
        <v>4.36157881294328E-3</v>
      </c>
      <c r="I21" s="198">
        <v>22</v>
      </c>
      <c r="J21" s="200">
        <v>4.0665434380776341E-2</v>
      </c>
      <c r="K21" s="197">
        <v>48</v>
      </c>
      <c r="L21" s="61">
        <v>5.87515299877601E-2</v>
      </c>
      <c r="M21" s="201"/>
      <c r="N21" s="201"/>
      <c r="O21" s="201"/>
      <c r="P21" s="201"/>
      <c r="Q21" s="201"/>
    </row>
    <row r="22" spans="2:17" ht="15" customHeight="1">
      <c r="B22" s="196" t="s">
        <v>193</v>
      </c>
      <c r="C22" s="197">
        <v>26</v>
      </c>
      <c r="D22" s="61">
        <v>1.9376089905057158E-4</v>
      </c>
      <c r="E22" s="198">
        <v>0</v>
      </c>
      <c r="F22" s="202">
        <v>0</v>
      </c>
      <c r="G22" s="197">
        <v>0</v>
      </c>
      <c r="H22" s="205" t="s">
        <v>86</v>
      </c>
      <c r="I22" s="198">
        <v>0</v>
      </c>
      <c r="J22" s="204" t="s">
        <v>86</v>
      </c>
      <c r="K22" s="197">
        <v>26</v>
      </c>
      <c r="L22" s="61">
        <v>3.182374541003672E-2</v>
      </c>
      <c r="M22" s="201"/>
      <c r="N22" s="201"/>
      <c r="O22" s="201"/>
      <c r="P22" s="201"/>
      <c r="Q22" s="201"/>
    </row>
    <row r="23" spans="2:17" ht="15" customHeight="1">
      <c r="B23" s="196" t="s">
        <v>194</v>
      </c>
      <c r="C23" s="197">
        <v>160</v>
      </c>
      <c r="D23" s="61">
        <v>1.1923747633881328E-3</v>
      </c>
      <c r="E23" s="198">
        <v>67</v>
      </c>
      <c r="F23" s="199">
        <v>8.1778124961857219E-4</v>
      </c>
      <c r="G23" s="197">
        <v>34</v>
      </c>
      <c r="H23" s="61">
        <v>6.679895479282501E-4</v>
      </c>
      <c r="I23" s="198">
        <v>28</v>
      </c>
      <c r="J23" s="200">
        <v>5.1756007393715345E-2</v>
      </c>
      <c r="K23" s="197">
        <v>31</v>
      </c>
      <c r="L23" s="61">
        <v>3.7943696450428395E-2</v>
      </c>
      <c r="M23" s="201"/>
      <c r="N23" s="201"/>
      <c r="O23" s="201"/>
      <c r="P23" s="201"/>
      <c r="Q23" s="201"/>
    </row>
    <row r="24" spans="2:17" ht="15" customHeight="1">
      <c r="B24" s="196" t="s">
        <v>29</v>
      </c>
      <c r="C24" s="197">
        <v>22737</v>
      </c>
      <c r="D24" s="61">
        <v>0.16944390621972485</v>
      </c>
      <c r="E24" s="198">
        <v>15960</v>
      </c>
      <c r="F24" s="199">
        <v>0.19480281707331959</v>
      </c>
      <c r="G24" s="197">
        <v>6777</v>
      </c>
      <c r="H24" s="61">
        <v>0.13314603430322797</v>
      </c>
      <c r="I24" s="198">
        <v>0</v>
      </c>
      <c r="J24" s="204" t="s">
        <v>86</v>
      </c>
      <c r="K24" s="197">
        <v>0</v>
      </c>
      <c r="L24" s="94" t="s">
        <v>86</v>
      </c>
      <c r="M24" s="201"/>
      <c r="N24" s="201"/>
      <c r="O24" s="201"/>
      <c r="P24" s="201"/>
      <c r="Q24" s="201"/>
    </row>
    <row r="25" spans="2:17" ht="15" customHeight="1">
      <c r="B25" s="196" t="s">
        <v>195</v>
      </c>
      <c r="C25" s="197">
        <v>1886</v>
      </c>
      <c r="D25" s="61">
        <v>1.4055117523437617E-2</v>
      </c>
      <c r="E25" s="198">
        <v>1355</v>
      </c>
      <c r="F25" s="199">
        <v>1.6538710346763661E-2</v>
      </c>
      <c r="G25" s="197">
        <v>342</v>
      </c>
      <c r="H25" s="61">
        <v>6.7191889821018097E-3</v>
      </c>
      <c r="I25" s="198">
        <v>90</v>
      </c>
      <c r="J25" s="200">
        <v>0.16635859519408502</v>
      </c>
      <c r="K25" s="197">
        <v>99</v>
      </c>
      <c r="L25" s="61">
        <v>0.12117503059975521</v>
      </c>
      <c r="M25" s="201"/>
      <c r="N25" s="201"/>
      <c r="O25" s="201"/>
      <c r="P25" s="201"/>
      <c r="Q25" s="201"/>
    </row>
    <row r="26" spans="2:17" ht="15" customHeight="1">
      <c r="B26" s="196" t="s">
        <v>196</v>
      </c>
      <c r="C26" s="197">
        <v>77</v>
      </c>
      <c r="D26" s="61">
        <v>5.7383035488053891E-4</v>
      </c>
      <c r="E26" s="198">
        <v>21</v>
      </c>
      <c r="F26" s="199">
        <v>2.5631949614910473E-4</v>
      </c>
      <c r="G26" s="197">
        <v>7</v>
      </c>
      <c r="H26" s="61">
        <v>1.375272598675809E-4</v>
      </c>
      <c r="I26" s="198">
        <v>20</v>
      </c>
      <c r="J26" s="200">
        <v>3.6968576709796676E-2</v>
      </c>
      <c r="K26" s="197">
        <v>29</v>
      </c>
      <c r="L26" s="61">
        <v>3.5495716034271728E-2</v>
      </c>
      <c r="M26" s="201"/>
      <c r="N26" s="201"/>
      <c r="O26" s="201"/>
      <c r="P26" s="201"/>
      <c r="Q26" s="201"/>
    </row>
    <row r="27" spans="2:17" ht="15" customHeight="1">
      <c r="B27" s="196" t="s">
        <v>197</v>
      </c>
      <c r="C27" s="197">
        <v>32</v>
      </c>
      <c r="D27" s="61">
        <v>2.3847495267762659E-4</v>
      </c>
      <c r="E27" s="198">
        <v>0</v>
      </c>
      <c r="F27" s="202">
        <v>3</v>
      </c>
      <c r="G27" s="197">
        <v>3</v>
      </c>
      <c r="H27" s="205" t="s">
        <v>86</v>
      </c>
      <c r="I27" s="198">
        <v>16</v>
      </c>
      <c r="J27" s="200">
        <v>2.9574861367837338E-2</v>
      </c>
      <c r="K27" s="197">
        <v>13</v>
      </c>
      <c r="L27" s="61">
        <v>1.591187270501836E-2</v>
      </c>
      <c r="M27" s="201"/>
      <c r="N27" s="201"/>
      <c r="O27" s="201"/>
      <c r="P27" s="201"/>
      <c r="Q27" s="201"/>
    </row>
    <row r="28" spans="2:17" ht="15" customHeight="1">
      <c r="B28" s="196" t="s">
        <v>198</v>
      </c>
      <c r="C28" s="197">
        <v>4552</v>
      </c>
      <c r="D28" s="61">
        <v>3.3923062018392382E-2</v>
      </c>
      <c r="E28" s="198">
        <v>1702</v>
      </c>
      <c r="F28" s="199">
        <v>2.0774084878370295E-2</v>
      </c>
      <c r="G28" s="197">
        <v>2790</v>
      </c>
      <c r="H28" s="61">
        <v>5.4814436432935813E-2</v>
      </c>
      <c r="I28" s="198">
        <v>32</v>
      </c>
      <c r="J28" s="204" t="s">
        <v>86</v>
      </c>
      <c r="K28" s="197">
        <v>28</v>
      </c>
      <c r="L28" s="61">
        <v>3.4271725826193387E-2</v>
      </c>
      <c r="M28" s="201"/>
      <c r="N28" s="201"/>
      <c r="O28" s="201"/>
      <c r="P28" s="201"/>
      <c r="Q28" s="201"/>
    </row>
    <row r="29" spans="2:17" ht="15" customHeight="1">
      <c r="B29" s="196" t="s">
        <v>218</v>
      </c>
      <c r="C29" s="197">
        <v>2543</v>
      </c>
      <c r="D29" s="61">
        <v>1.8951306395600137E-2</v>
      </c>
      <c r="E29" s="198">
        <v>2529</v>
      </c>
      <c r="F29" s="199">
        <v>3.0868190750527897E-2</v>
      </c>
      <c r="G29" s="197">
        <v>6</v>
      </c>
      <c r="H29" s="61">
        <v>1.1788050845792648E-4</v>
      </c>
      <c r="I29" s="198">
        <v>0</v>
      </c>
      <c r="J29" s="204" t="s">
        <v>86</v>
      </c>
      <c r="K29" s="197">
        <v>8</v>
      </c>
      <c r="L29" s="61">
        <v>9.7919216646266821E-3</v>
      </c>
      <c r="M29" s="201"/>
      <c r="N29" s="201"/>
      <c r="O29" s="201"/>
      <c r="P29" s="201"/>
      <c r="Q29" s="201"/>
    </row>
    <row r="30" spans="2:17" ht="15" customHeight="1">
      <c r="B30" s="196" t="s">
        <v>200</v>
      </c>
      <c r="C30" s="197">
        <v>810</v>
      </c>
      <c r="D30" s="61">
        <v>6.0363972396524227E-3</v>
      </c>
      <c r="E30" s="198">
        <v>804</v>
      </c>
      <c r="F30" s="199">
        <v>9.8133749954228654E-3</v>
      </c>
      <c r="G30" s="197">
        <v>6</v>
      </c>
      <c r="H30" s="61">
        <v>1.1788050845792648E-4</v>
      </c>
      <c r="I30" s="198">
        <v>0</v>
      </c>
      <c r="J30" s="204" t="s">
        <v>86</v>
      </c>
      <c r="K30" s="197">
        <v>0</v>
      </c>
      <c r="L30" s="94" t="s">
        <v>86</v>
      </c>
      <c r="M30" s="201"/>
      <c r="N30" s="201"/>
      <c r="O30" s="201"/>
      <c r="P30" s="201"/>
      <c r="Q30" s="201"/>
    </row>
    <row r="31" spans="2:17" ht="15" customHeight="1">
      <c r="B31" s="196" t="s">
        <v>201</v>
      </c>
      <c r="C31" s="197">
        <v>7349</v>
      </c>
      <c r="D31" s="61">
        <v>5.4767263350871176E-2</v>
      </c>
      <c r="E31" s="198">
        <v>3635</v>
      </c>
      <c r="F31" s="199">
        <v>4.4367684214380747E-2</v>
      </c>
      <c r="G31" s="197">
        <v>3714</v>
      </c>
      <c r="H31" s="61">
        <v>7.2968034735456488E-2</v>
      </c>
      <c r="I31" s="198">
        <v>0</v>
      </c>
      <c r="J31" s="204" t="s">
        <v>86</v>
      </c>
      <c r="K31" s="197">
        <v>0</v>
      </c>
      <c r="L31" s="94" t="s">
        <v>86</v>
      </c>
      <c r="M31" s="201"/>
      <c r="N31" s="201"/>
      <c r="O31" s="201"/>
      <c r="P31" s="201"/>
      <c r="Q31" s="201"/>
    </row>
    <row r="32" spans="2:17" ht="15" customHeight="1">
      <c r="B32" s="196" t="s">
        <v>219</v>
      </c>
      <c r="C32" s="197">
        <v>18</v>
      </c>
      <c r="D32" s="61">
        <v>1.3414216088116496E-4</v>
      </c>
      <c r="E32" s="198">
        <v>14</v>
      </c>
      <c r="F32" s="199">
        <v>1.7087966409940313E-4</v>
      </c>
      <c r="G32" s="197">
        <v>0</v>
      </c>
      <c r="H32" s="205" t="s">
        <v>86</v>
      </c>
      <c r="I32" s="198">
        <v>0</v>
      </c>
      <c r="J32" s="204" t="s">
        <v>86</v>
      </c>
      <c r="K32" s="197">
        <v>4</v>
      </c>
      <c r="L32" s="61">
        <v>4.8959608323133411E-3</v>
      </c>
      <c r="M32" s="201"/>
      <c r="N32" s="201"/>
      <c r="O32" s="201"/>
      <c r="P32" s="201"/>
      <c r="Q32" s="201"/>
    </row>
    <row r="33" spans="2:17" ht="15" customHeight="1">
      <c r="B33" s="196" t="s">
        <v>203</v>
      </c>
      <c r="C33" s="197">
        <v>143</v>
      </c>
      <c r="D33" s="61">
        <v>1.0656849447781439E-3</v>
      </c>
      <c r="E33" s="198">
        <v>98</v>
      </c>
      <c r="F33" s="199">
        <v>1.1961576486958221E-3</v>
      </c>
      <c r="G33" s="197">
        <v>10</v>
      </c>
      <c r="H33" s="61">
        <v>1.9646751409654415E-4</v>
      </c>
      <c r="I33" s="198">
        <v>24</v>
      </c>
      <c r="J33" s="204" t="s">
        <v>86</v>
      </c>
      <c r="K33" s="197">
        <v>11</v>
      </c>
      <c r="L33" s="94" t="s">
        <v>86</v>
      </c>
      <c r="M33" s="201"/>
      <c r="N33" s="201"/>
      <c r="O33" s="201"/>
      <c r="P33" s="201"/>
      <c r="Q33" s="201"/>
    </row>
    <row r="34" spans="2:17" ht="15" customHeight="1">
      <c r="B34" s="196" t="s">
        <v>204</v>
      </c>
      <c r="C34" s="197">
        <v>24</v>
      </c>
      <c r="D34" s="61">
        <v>1.7885621450821994E-4</v>
      </c>
      <c r="E34" s="198">
        <v>0</v>
      </c>
      <c r="F34" s="199">
        <v>0</v>
      </c>
      <c r="G34" s="197">
        <v>0</v>
      </c>
      <c r="H34" s="61">
        <v>0</v>
      </c>
      <c r="I34" s="198">
        <v>0</v>
      </c>
      <c r="J34" s="204" t="s">
        <v>86</v>
      </c>
      <c r="K34" s="197">
        <v>24</v>
      </c>
      <c r="L34" s="61">
        <v>2.937576499388005E-2</v>
      </c>
      <c r="M34" s="201"/>
      <c r="N34" s="201"/>
      <c r="O34" s="201"/>
      <c r="P34" s="201"/>
      <c r="Q34" s="201"/>
    </row>
    <row r="35" spans="2:17" ht="15" customHeight="1">
      <c r="B35" s="196" t="s">
        <v>205</v>
      </c>
      <c r="C35" s="197">
        <v>33</v>
      </c>
      <c r="D35" s="61">
        <v>2.4592729494880242E-4</v>
      </c>
      <c r="E35" s="198">
        <v>0</v>
      </c>
      <c r="F35" s="199">
        <v>0</v>
      </c>
      <c r="G35" s="197">
        <v>0</v>
      </c>
      <c r="H35" s="205" t="s">
        <v>86</v>
      </c>
      <c r="I35" s="198">
        <v>21</v>
      </c>
      <c r="J35" s="200">
        <v>3.8817005545286505E-2</v>
      </c>
      <c r="K35" s="197">
        <v>12</v>
      </c>
      <c r="L35" s="94" t="s">
        <v>86</v>
      </c>
      <c r="M35" s="201"/>
      <c r="N35" s="201"/>
      <c r="O35" s="201"/>
      <c r="P35" s="201"/>
      <c r="Q35" s="201"/>
    </row>
    <row r="36" spans="2:17" ht="15" customHeight="1">
      <c r="B36" s="196" t="s">
        <v>206</v>
      </c>
      <c r="C36" s="197">
        <v>16</v>
      </c>
      <c r="D36" s="61">
        <v>1.1923747633881329E-4</v>
      </c>
      <c r="E36" s="198">
        <v>0</v>
      </c>
      <c r="F36" s="199">
        <v>0</v>
      </c>
      <c r="G36" s="197">
        <v>7</v>
      </c>
      <c r="H36" s="61">
        <v>1.375272598675809E-4</v>
      </c>
      <c r="I36" s="198">
        <v>0</v>
      </c>
      <c r="J36" s="204" t="s">
        <v>86</v>
      </c>
      <c r="K36" s="197">
        <v>9</v>
      </c>
      <c r="L36" s="61">
        <v>1.1015911872705019E-2</v>
      </c>
      <c r="M36" s="201"/>
      <c r="N36" s="201"/>
      <c r="O36" s="201"/>
      <c r="P36" s="201"/>
      <c r="Q36" s="201"/>
    </row>
    <row r="37" spans="2:17" ht="15" customHeight="1">
      <c r="B37" s="196" t="s">
        <v>207</v>
      </c>
      <c r="C37" s="197">
        <v>12</v>
      </c>
      <c r="D37" s="61">
        <v>8.942810725410997E-5</v>
      </c>
      <c r="E37" s="198">
        <v>0</v>
      </c>
      <c r="F37" s="199">
        <v>0</v>
      </c>
      <c r="G37" s="197">
        <v>0</v>
      </c>
      <c r="H37" s="205" t="s">
        <v>86</v>
      </c>
      <c r="I37" s="198">
        <v>0</v>
      </c>
      <c r="J37" s="204" t="s">
        <v>86</v>
      </c>
      <c r="K37" s="197">
        <v>12</v>
      </c>
      <c r="L37" s="61">
        <v>1.4687882496940025E-2</v>
      </c>
      <c r="M37" s="201"/>
      <c r="N37" s="201"/>
      <c r="O37" s="201"/>
      <c r="P37" s="201"/>
      <c r="Q37" s="201"/>
    </row>
    <row r="38" spans="2:17" ht="15" customHeight="1">
      <c r="B38" s="196" t="s">
        <v>208</v>
      </c>
      <c r="C38" s="197">
        <v>157</v>
      </c>
      <c r="D38" s="61">
        <v>1.1700177365746053E-3</v>
      </c>
      <c r="E38" s="198">
        <v>97</v>
      </c>
      <c r="F38" s="199">
        <v>1.1839519584030075E-3</v>
      </c>
      <c r="G38" s="197">
        <v>6</v>
      </c>
      <c r="H38" s="61">
        <v>1.1788050845792648E-4</v>
      </c>
      <c r="I38" s="198">
        <v>40</v>
      </c>
      <c r="J38" s="200">
        <v>7.3937153419593352E-2</v>
      </c>
      <c r="K38" s="197">
        <v>14</v>
      </c>
      <c r="L38" s="61">
        <v>1.7135862913096694E-2</v>
      </c>
      <c r="M38" s="201"/>
      <c r="N38" s="201"/>
      <c r="O38" s="201"/>
      <c r="P38" s="201"/>
      <c r="Q38" s="201"/>
    </row>
    <row r="39" spans="2:17" ht="15" customHeight="1">
      <c r="B39" s="188" t="s">
        <v>220</v>
      </c>
      <c r="C39" s="206">
        <v>134186</v>
      </c>
      <c r="D39" s="207">
        <v>1</v>
      </c>
      <c r="E39" s="206">
        <v>81929</v>
      </c>
      <c r="F39" s="207">
        <v>1</v>
      </c>
      <c r="G39" s="206">
        <v>50899</v>
      </c>
      <c r="H39" s="208">
        <v>1</v>
      </c>
      <c r="I39" s="206">
        <v>541</v>
      </c>
      <c r="J39" s="208">
        <v>1</v>
      </c>
      <c r="K39" s="206">
        <v>817</v>
      </c>
      <c r="L39" s="207">
        <v>1</v>
      </c>
    </row>
    <row r="40" spans="2:17" ht="30" customHeight="1">
      <c r="B40" s="209" t="s">
        <v>221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2:17">
      <c r="B41" s="210" t="s">
        <v>222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 fitToPage="1"/>
  </sheetPr>
  <dimension ref="B1:J90"/>
  <sheetViews>
    <sheetView showGridLines="0" showRowColHeaders="0" showOutlineSymbols="0" zoomScaleNormal="100" workbookViewId="0"/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4" width="11.7109375" style="178" customWidth="1"/>
    <col min="5" max="5" width="9.7109375" style="178" customWidth="1"/>
    <col min="6" max="6" width="21.7109375" style="178" customWidth="1"/>
    <col min="7" max="8" width="11.7109375" style="178" customWidth="1"/>
    <col min="9" max="255" width="16.5703125" style="178"/>
    <col min="256" max="257" width="14.28515625" style="178" customWidth="1"/>
    <col min="258" max="258" width="25.7109375" style="178" customWidth="1"/>
    <col min="259" max="259" width="13.85546875" style="178" customWidth="1"/>
    <col min="260" max="260" width="13.7109375" style="178" customWidth="1"/>
    <col min="261" max="263" width="9.7109375" style="178" customWidth="1"/>
    <col min="264" max="511" width="16.5703125" style="178"/>
    <col min="512" max="513" width="14.28515625" style="178" customWidth="1"/>
    <col min="514" max="514" width="25.7109375" style="178" customWidth="1"/>
    <col min="515" max="515" width="13.85546875" style="178" customWidth="1"/>
    <col min="516" max="516" width="13.7109375" style="178" customWidth="1"/>
    <col min="517" max="519" width="9.7109375" style="178" customWidth="1"/>
    <col min="520" max="767" width="16.5703125" style="178"/>
    <col min="768" max="769" width="14.28515625" style="178" customWidth="1"/>
    <col min="770" max="770" width="25.7109375" style="178" customWidth="1"/>
    <col min="771" max="771" width="13.85546875" style="178" customWidth="1"/>
    <col min="772" max="772" width="13.7109375" style="178" customWidth="1"/>
    <col min="773" max="775" width="9.7109375" style="178" customWidth="1"/>
    <col min="776" max="1023" width="16.5703125" style="178"/>
    <col min="1024" max="1025" width="14.28515625" style="178" customWidth="1"/>
    <col min="1026" max="1026" width="25.7109375" style="178" customWidth="1"/>
    <col min="1027" max="1027" width="13.85546875" style="178" customWidth="1"/>
    <col min="1028" max="1028" width="13.7109375" style="178" customWidth="1"/>
    <col min="1029" max="1031" width="9.7109375" style="178" customWidth="1"/>
    <col min="1032" max="1279" width="16.5703125" style="178"/>
    <col min="1280" max="1281" width="14.28515625" style="178" customWidth="1"/>
    <col min="1282" max="1282" width="25.7109375" style="178" customWidth="1"/>
    <col min="1283" max="1283" width="13.85546875" style="178" customWidth="1"/>
    <col min="1284" max="1284" width="13.7109375" style="178" customWidth="1"/>
    <col min="1285" max="1287" width="9.7109375" style="178" customWidth="1"/>
    <col min="1288" max="1535" width="16.5703125" style="178"/>
    <col min="1536" max="1537" width="14.28515625" style="178" customWidth="1"/>
    <col min="1538" max="1538" width="25.7109375" style="178" customWidth="1"/>
    <col min="1539" max="1539" width="13.85546875" style="178" customWidth="1"/>
    <col min="1540" max="1540" width="13.7109375" style="178" customWidth="1"/>
    <col min="1541" max="1543" width="9.7109375" style="178" customWidth="1"/>
    <col min="1544" max="1791" width="16.5703125" style="178"/>
    <col min="1792" max="1793" width="14.28515625" style="178" customWidth="1"/>
    <col min="1794" max="1794" width="25.7109375" style="178" customWidth="1"/>
    <col min="1795" max="1795" width="13.85546875" style="178" customWidth="1"/>
    <col min="1796" max="1796" width="13.7109375" style="178" customWidth="1"/>
    <col min="1797" max="1799" width="9.7109375" style="178" customWidth="1"/>
    <col min="1800" max="2047" width="16.5703125" style="178"/>
    <col min="2048" max="2049" width="14.28515625" style="178" customWidth="1"/>
    <col min="2050" max="2050" width="25.7109375" style="178" customWidth="1"/>
    <col min="2051" max="2051" width="13.85546875" style="178" customWidth="1"/>
    <col min="2052" max="2052" width="13.7109375" style="178" customWidth="1"/>
    <col min="2053" max="2055" width="9.7109375" style="178" customWidth="1"/>
    <col min="2056" max="2303" width="16.5703125" style="178"/>
    <col min="2304" max="2305" width="14.28515625" style="178" customWidth="1"/>
    <col min="2306" max="2306" width="25.7109375" style="178" customWidth="1"/>
    <col min="2307" max="2307" width="13.85546875" style="178" customWidth="1"/>
    <col min="2308" max="2308" width="13.7109375" style="178" customWidth="1"/>
    <col min="2309" max="2311" width="9.7109375" style="178" customWidth="1"/>
    <col min="2312" max="2559" width="16.5703125" style="178"/>
    <col min="2560" max="2561" width="14.28515625" style="178" customWidth="1"/>
    <col min="2562" max="2562" width="25.7109375" style="178" customWidth="1"/>
    <col min="2563" max="2563" width="13.85546875" style="178" customWidth="1"/>
    <col min="2564" max="2564" width="13.7109375" style="178" customWidth="1"/>
    <col min="2565" max="2567" width="9.7109375" style="178" customWidth="1"/>
    <col min="2568" max="2815" width="16.5703125" style="178"/>
    <col min="2816" max="2817" width="14.28515625" style="178" customWidth="1"/>
    <col min="2818" max="2818" width="25.7109375" style="178" customWidth="1"/>
    <col min="2819" max="2819" width="13.85546875" style="178" customWidth="1"/>
    <col min="2820" max="2820" width="13.7109375" style="178" customWidth="1"/>
    <col min="2821" max="2823" width="9.7109375" style="178" customWidth="1"/>
    <col min="2824" max="3071" width="16.5703125" style="178"/>
    <col min="3072" max="3073" width="14.28515625" style="178" customWidth="1"/>
    <col min="3074" max="3074" width="25.7109375" style="178" customWidth="1"/>
    <col min="3075" max="3075" width="13.85546875" style="178" customWidth="1"/>
    <col min="3076" max="3076" width="13.7109375" style="178" customWidth="1"/>
    <col min="3077" max="3079" width="9.7109375" style="178" customWidth="1"/>
    <col min="3080" max="3327" width="16.5703125" style="178"/>
    <col min="3328" max="3329" width="14.28515625" style="178" customWidth="1"/>
    <col min="3330" max="3330" width="25.7109375" style="178" customWidth="1"/>
    <col min="3331" max="3331" width="13.85546875" style="178" customWidth="1"/>
    <col min="3332" max="3332" width="13.7109375" style="178" customWidth="1"/>
    <col min="3333" max="3335" width="9.7109375" style="178" customWidth="1"/>
    <col min="3336" max="3583" width="16.5703125" style="178"/>
    <col min="3584" max="3585" width="14.28515625" style="178" customWidth="1"/>
    <col min="3586" max="3586" width="25.7109375" style="178" customWidth="1"/>
    <col min="3587" max="3587" width="13.85546875" style="178" customWidth="1"/>
    <col min="3588" max="3588" width="13.7109375" style="178" customWidth="1"/>
    <col min="3589" max="3591" width="9.7109375" style="178" customWidth="1"/>
    <col min="3592" max="3839" width="16.5703125" style="178"/>
    <col min="3840" max="3841" width="14.28515625" style="178" customWidth="1"/>
    <col min="3842" max="3842" width="25.7109375" style="178" customWidth="1"/>
    <col min="3843" max="3843" width="13.85546875" style="178" customWidth="1"/>
    <col min="3844" max="3844" width="13.7109375" style="178" customWidth="1"/>
    <col min="3845" max="3847" width="9.7109375" style="178" customWidth="1"/>
    <col min="3848" max="4095" width="16.5703125" style="178"/>
    <col min="4096" max="4097" width="14.28515625" style="178" customWidth="1"/>
    <col min="4098" max="4098" width="25.7109375" style="178" customWidth="1"/>
    <col min="4099" max="4099" width="13.85546875" style="178" customWidth="1"/>
    <col min="4100" max="4100" width="13.7109375" style="178" customWidth="1"/>
    <col min="4101" max="4103" width="9.7109375" style="178" customWidth="1"/>
    <col min="4104" max="4351" width="16.5703125" style="178"/>
    <col min="4352" max="4353" width="14.28515625" style="178" customWidth="1"/>
    <col min="4354" max="4354" width="25.7109375" style="178" customWidth="1"/>
    <col min="4355" max="4355" width="13.85546875" style="178" customWidth="1"/>
    <col min="4356" max="4356" width="13.7109375" style="178" customWidth="1"/>
    <col min="4357" max="4359" width="9.7109375" style="178" customWidth="1"/>
    <col min="4360" max="4607" width="16.5703125" style="178"/>
    <col min="4608" max="4609" width="14.28515625" style="178" customWidth="1"/>
    <col min="4610" max="4610" width="25.7109375" style="178" customWidth="1"/>
    <col min="4611" max="4611" width="13.85546875" style="178" customWidth="1"/>
    <col min="4612" max="4612" width="13.7109375" style="178" customWidth="1"/>
    <col min="4613" max="4615" width="9.7109375" style="178" customWidth="1"/>
    <col min="4616" max="4863" width="16.5703125" style="178"/>
    <col min="4864" max="4865" width="14.28515625" style="178" customWidth="1"/>
    <col min="4866" max="4866" width="25.7109375" style="178" customWidth="1"/>
    <col min="4867" max="4867" width="13.85546875" style="178" customWidth="1"/>
    <col min="4868" max="4868" width="13.7109375" style="178" customWidth="1"/>
    <col min="4869" max="4871" width="9.7109375" style="178" customWidth="1"/>
    <col min="4872" max="5119" width="16.5703125" style="178"/>
    <col min="5120" max="5121" width="14.28515625" style="178" customWidth="1"/>
    <col min="5122" max="5122" width="25.7109375" style="178" customWidth="1"/>
    <col min="5123" max="5123" width="13.85546875" style="178" customWidth="1"/>
    <col min="5124" max="5124" width="13.7109375" style="178" customWidth="1"/>
    <col min="5125" max="5127" width="9.7109375" style="178" customWidth="1"/>
    <col min="5128" max="5375" width="16.5703125" style="178"/>
    <col min="5376" max="5377" width="14.28515625" style="178" customWidth="1"/>
    <col min="5378" max="5378" width="25.7109375" style="178" customWidth="1"/>
    <col min="5379" max="5379" width="13.85546875" style="178" customWidth="1"/>
    <col min="5380" max="5380" width="13.7109375" style="178" customWidth="1"/>
    <col min="5381" max="5383" width="9.7109375" style="178" customWidth="1"/>
    <col min="5384" max="5631" width="16.5703125" style="178"/>
    <col min="5632" max="5633" width="14.28515625" style="178" customWidth="1"/>
    <col min="5634" max="5634" width="25.7109375" style="178" customWidth="1"/>
    <col min="5635" max="5635" width="13.85546875" style="178" customWidth="1"/>
    <col min="5636" max="5636" width="13.7109375" style="178" customWidth="1"/>
    <col min="5637" max="5639" width="9.7109375" style="178" customWidth="1"/>
    <col min="5640" max="5887" width="16.5703125" style="178"/>
    <col min="5888" max="5889" width="14.28515625" style="178" customWidth="1"/>
    <col min="5890" max="5890" width="25.7109375" style="178" customWidth="1"/>
    <col min="5891" max="5891" width="13.85546875" style="178" customWidth="1"/>
    <col min="5892" max="5892" width="13.7109375" style="178" customWidth="1"/>
    <col min="5893" max="5895" width="9.7109375" style="178" customWidth="1"/>
    <col min="5896" max="6143" width="16.5703125" style="178"/>
    <col min="6144" max="6145" width="14.28515625" style="178" customWidth="1"/>
    <col min="6146" max="6146" width="25.7109375" style="178" customWidth="1"/>
    <col min="6147" max="6147" width="13.85546875" style="178" customWidth="1"/>
    <col min="6148" max="6148" width="13.7109375" style="178" customWidth="1"/>
    <col min="6149" max="6151" width="9.7109375" style="178" customWidth="1"/>
    <col min="6152" max="6399" width="16.5703125" style="178"/>
    <col min="6400" max="6401" width="14.28515625" style="178" customWidth="1"/>
    <col min="6402" max="6402" width="25.7109375" style="178" customWidth="1"/>
    <col min="6403" max="6403" width="13.85546875" style="178" customWidth="1"/>
    <col min="6404" max="6404" width="13.7109375" style="178" customWidth="1"/>
    <col min="6405" max="6407" width="9.7109375" style="178" customWidth="1"/>
    <col min="6408" max="6655" width="16.5703125" style="178"/>
    <col min="6656" max="6657" width="14.28515625" style="178" customWidth="1"/>
    <col min="6658" max="6658" width="25.7109375" style="178" customWidth="1"/>
    <col min="6659" max="6659" width="13.85546875" style="178" customWidth="1"/>
    <col min="6660" max="6660" width="13.7109375" style="178" customWidth="1"/>
    <col min="6661" max="6663" width="9.7109375" style="178" customWidth="1"/>
    <col min="6664" max="6911" width="16.5703125" style="178"/>
    <col min="6912" max="6913" width="14.28515625" style="178" customWidth="1"/>
    <col min="6914" max="6914" width="25.7109375" style="178" customWidth="1"/>
    <col min="6915" max="6915" width="13.85546875" style="178" customWidth="1"/>
    <col min="6916" max="6916" width="13.7109375" style="178" customWidth="1"/>
    <col min="6917" max="6919" width="9.7109375" style="178" customWidth="1"/>
    <col min="6920" max="7167" width="16.5703125" style="178"/>
    <col min="7168" max="7169" width="14.28515625" style="178" customWidth="1"/>
    <col min="7170" max="7170" width="25.7109375" style="178" customWidth="1"/>
    <col min="7171" max="7171" width="13.85546875" style="178" customWidth="1"/>
    <col min="7172" max="7172" width="13.7109375" style="178" customWidth="1"/>
    <col min="7173" max="7175" width="9.7109375" style="178" customWidth="1"/>
    <col min="7176" max="7423" width="16.5703125" style="178"/>
    <col min="7424" max="7425" width="14.28515625" style="178" customWidth="1"/>
    <col min="7426" max="7426" width="25.7109375" style="178" customWidth="1"/>
    <col min="7427" max="7427" width="13.85546875" style="178" customWidth="1"/>
    <col min="7428" max="7428" width="13.7109375" style="178" customWidth="1"/>
    <col min="7429" max="7431" width="9.7109375" style="178" customWidth="1"/>
    <col min="7432" max="7679" width="16.5703125" style="178"/>
    <col min="7680" max="7681" width="14.28515625" style="178" customWidth="1"/>
    <col min="7682" max="7682" width="25.7109375" style="178" customWidth="1"/>
    <col min="7683" max="7683" width="13.85546875" style="178" customWidth="1"/>
    <col min="7684" max="7684" width="13.7109375" style="178" customWidth="1"/>
    <col min="7685" max="7687" width="9.7109375" style="178" customWidth="1"/>
    <col min="7688" max="7935" width="16.5703125" style="178"/>
    <col min="7936" max="7937" width="14.28515625" style="178" customWidth="1"/>
    <col min="7938" max="7938" width="25.7109375" style="178" customWidth="1"/>
    <col min="7939" max="7939" width="13.85546875" style="178" customWidth="1"/>
    <col min="7940" max="7940" width="13.7109375" style="178" customWidth="1"/>
    <col min="7941" max="7943" width="9.7109375" style="178" customWidth="1"/>
    <col min="7944" max="8191" width="16.5703125" style="178"/>
    <col min="8192" max="8193" width="14.28515625" style="178" customWidth="1"/>
    <col min="8194" max="8194" width="25.7109375" style="178" customWidth="1"/>
    <col min="8195" max="8195" width="13.85546875" style="178" customWidth="1"/>
    <col min="8196" max="8196" width="13.7109375" style="178" customWidth="1"/>
    <col min="8197" max="8199" width="9.7109375" style="178" customWidth="1"/>
    <col min="8200" max="8447" width="16.5703125" style="178"/>
    <col min="8448" max="8449" width="14.28515625" style="178" customWidth="1"/>
    <col min="8450" max="8450" width="25.7109375" style="178" customWidth="1"/>
    <col min="8451" max="8451" width="13.85546875" style="178" customWidth="1"/>
    <col min="8452" max="8452" width="13.7109375" style="178" customWidth="1"/>
    <col min="8453" max="8455" width="9.7109375" style="178" customWidth="1"/>
    <col min="8456" max="8703" width="16.5703125" style="178"/>
    <col min="8704" max="8705" width="14.28515625" style="178" customWidth="1"/>
    <col min="8706" max="8706" width="25.7109375" style="178" customWidth="1"/>
    <col min="8707" max="8707" width="13.85546875" style="178" customWidth="1"/>
    <col min="8708" max="8708" width="13.7109375" style="178" customWidth="1"/>
    <col min="8709" max="8711" width="9.7109375" style="178" customWidth="1"/>
    <col min="8712" max="8959" width="16.5703125" style="178"/>
    <col min="8960" max="8961" width="14.28515625" style="178" customWidth="1"/>
    <col min="8962" max="8962" width="25.7109375" style="178" customWidth="1"/>
    <col min="8963" max="8963" width="13.85546875" style="178" customWidth="1"/>
    <col min="8964" max="8964" width="13.7109375" style="178" customWidth="1"/>
    <col min="8965" max="8967" width="9.7109375" style="178" customWidth="1"/>
    <col min="8968" max="9215" width="16.5703125" style="178"/>
    <col min="9216" max="9217" width="14.28515625" style="178" customWidth="1"/>
    <col min="9218" max="9218" width="25.7109375" style="178" customWidth="1"/>
    <col min="9219" max="9219" width="13.85546875" style="178" customWidth="1"/>
    <col min="9220" max="9220" width="13.7109375" style="178" customWidth="1"/>
    <col min="9221" max="9223" width="9.7109375" style="178" customWidth="1"/>
    <col min="9224" max="9471" width="16.5703125" style="178"/>
    <col min="9472" max="9473" width="14.28515625" style="178" customWidth="1"/>
    <col min="9474" max="9474" width="25.7109375" style="178" customWidth="1"/>
    <col min="9475" max="9475" width="13.85546875" style="178" customWidth="1"/>
    <col min="9476" max="9476" width="13.7109375" style="178" customWidth="1"/>
    <col min="9477" max="9479" width="9.7109375" style="178" customWidth="1"/>
    <col min="9480" max="9727" width="16.5703125" style="178"/>
    <col min="9728" max="9729" width="14.28515625" style="178" customWidth="1"/>
    <col min="9730" max="9730" width="25.7109375" style="178" customWidth="1"/>
    <col min="9731" max="9731" width="13.85546875" style="178" customWidth="1"/>
    <col min="9732" max="9732" width="13.7109375" style="178" customWidth="1"/>
    <col min="9733" max="9735" width="9.7109375" style="178" customWidth="1"/>
    <col min="9736" max="9983" width="16.5703125" style="178"/>
    <col min="9984" max="9985" width="14.28515625" style="178" customWidth="1"/>
    <col min="9986" max="9986" width="25.7109375" style="178" customWidth="1"/>
    <col min="9987" max="9987" width="13.85546875" style="178" customWidth="1"/>
    <col min="9988" max="9988" width="13.7109375" style="178" customWidth="1"/>
    <col min="9989" max="9991" width="9.7109375" style="178" customWidth="1"/>
    <col min="9992" max="10239" width="16.5703125" style="178"/>
    <col min="10240" max="10241" width="14.28515625" style="178" customWidth="1"/>
    <col min="10242" max="10242" width="25.7109375" style="178" customWidth="1"/>
    <col min="10243" max="10243" width="13.85546875" style="178" customWidth="1"/>
    <col min="10244" max="10244" width="13.7109375" style="178" customWidth="1"/>
    <col min="10245" max="10247" width="9.7109375" style="178" customWidth="1"/>
    <col min="10248" max="10495" width="16.5703125" style="178"/>
    <col min="10496" max="10497" width="14.28515625" style="178" customWidth="1"/>
    <col min="10498" max="10498" width="25.7109375" style="178" customWidth="1"/>
    <col min="10499" max="10499" width="13.85546875" style="178" customWidth="1"/>
    <col min="10500" max="10500" width="13.7109375" style="178" customWidth="1"/>
    <col min="10501" max="10503" width="9.7109375" style="178" customWidth="1"/>
    <col min="10504" max="10751" width="16.5703125" style="178"/>
    <col min="10752" max="10753" width="14.28515625" style="178" customWidth="1"/>
    <col min="10754" max="10754" width="25.7109375" style="178" customWidth="1"/>
    <col min="10755" max="10755" width="13.85546875" style="178" customWidth="1"/>
    <col min="10756" max="10756" width="13.7109375" style="178" customWidth="1"/>
    <col min="10757" max="10759" width="9.7109375" style="178" customWidth="1"/>
    <col min="10760" max="11007" width="16.5703125" style="178"/>
    <col min="11008" max="11009" width="14.28515625" style="178" customWidth="1"/>
    <col min="11010" max="11010" width="25.7109375" style="178" customWidth="1"/>
    <col min="11011" max="11011" width="13.85546875" style="178" customWidth="1"/>
    <col min="11012" max="11012" width="13.7109375" style="178" customWidth="1"/>
    <col min="11013" max="11015" width="9.7109375" style="178" customWidth="1"/>
    <col min="11016" max="11263" width="16.5703125" style="178"/>
    <col min="11264" max="11265" width="14.28515625" style="178" customWidth="1"/>
    <col min="11266" max="11266" width="25.7109375" style="178" customWidth="1"/>
    <col min="11267" max="11267" width="13.85546875" style="178" customWidth="1"/>
    <col min="11268" max="11268" width="13.7109375" style="178" customWidth="1"/>
    <col min="11269" max="11271" width="9.7109375" style="178" customWidth="1"/>
    <col min="11272" max="11519" width="16.5703125" style="178"/>
    <col min="11520" max="11521" width="14.28515625" style="178" customWidth="1"/>
    <col min="11522" max="11522" width="25.7109375" style="178" customWidth="1"/>
    <col min="11523" max="11523" width="13.85546875" style="178" customWidth="1"/>
    <col min="11524" max="11524" width="13.7109375" style="178" customWidth="1"/>
    <col min="11525" max="11527" width="9.7109375" style="178" customWidth="1"/>
    <col min="11528" max="11775" width="16.5703125" style="178"/>
    <col min="11776" max="11777" width="14.28515625" style="178" customWidth="1"/>
    <col min="11778" max="11778" width="25.7109375" style="178" customWidth="1"/>
    <col min="11779" max="11779" width="13.85546875" style="178" customWidth="1"/>
    <col min="11780" max="11780" width="13.7109375" style="178" customWidth="1"/>
    <col min="11781" max="11783" width="9.7109375" style="178" customWidth="1"/>
    <col min="11784" max="12031" width="16.5703125" style="178"/>
    <col min="12032" max="12033" width="14.28515625" style="178" customWidth="1"/>
    <col min="12034" max="12034" width="25.7109375" style="178" customWidth="1"/>
    <col min="12035" max="12035" width="13.85546875" style="178" customWidth="1"/>
    <col min="12036" max="12036" width="13.7109375" style="178" customWidth="1"/>
    <col min="12037" max="12039" width="9.7109375" style="178" customWidth="1"/>
    <col min="12040" max="12287" width="16.5703125" style="178"/>
    <col min="12288" max="12289" width="14.28515625" style="178" customWidth="1"/>
    <col min="12290" max="12290" width="25.7109375" style="178" customWidth="1"/>
    <col min="12291" max="12291" width="13.85546875" style="178" customWidth="1"/>
    <col min="12292" max="12292" width="13.7109375" style="178" customWidth="1"/>
    <col min="12293" max="12295" width="9.7109375" style="178" customWidth="1"/>
    <col min="12296" max="12543" width="16.5703125" style="178"/>
    <col min="12544" max="12545" width="14.28515625" style="178" customWidth="1"/>
    <col min="12546" max="12546" width="25.7109375" style="178" customWidth="1"/>
    <col min="12547" max="12547" width="13.85546875" style="178" customWidth="1"/>
    <col min="12548" max="12548" width="13.7109375" style="178" customWidth="1"/>
    <col min="12549" max="12551" width="9.7109375" style="178" customWidth="1"/>
    <col min="12552" max="12799" width="16.5703125" style="178"/>
    <col min="12800" max="12801" width="14.28515625" style="178" customWidth="1"/>
    <col min="12802" max="12802" width="25.7109375" style="178" customWidth="1"/>
    <col min="12803" max="12803" width="13.85546875" style="178" customWidth="1"/>
    <col min="12804" max="12804" width="13.7109375" style="178" customWidth="1"/>
    <col min="12805" max="12807" width="9.7109375" style="178" customWidth="1"/>
    <col min="12808" max="13055" width="16.5703125" style="178"/>
    <col min="13056" max="13057" width="14.28515625" style="178" customWidth="1"/>
    <col min="13058" max="13058" width="25.7109375" style="178" customWidth="1"/>
    <col min="13059" max="13059" width="13.85546875" style="178" customWidth="1"/>
    <col min="13060" max="13060" width="13.7109375" style="178" customWidth="1"/>
    <col min="13061" max="13063" width="9.7109375" style="178" customWidth="1"/>
    <col min="13064" max="13311" width="16.5703125" style="178"/>
    <col min="13312" max="13313" width="14.28515625" style="178" customWidth="1"/>
    <col min="13314" max="13314" width="25.7109375" style="178" customWidth="1"/>
    <col min="13315" max="13315" width="13.85546875" style="178" customWidth="1"/>
    <col min="13316" max="13316" width="13.7109375" style="178" customWidth="1"/>
    <col min="13317" max="13319" width="9.7109375" style="178" customWidth="1"/>
    <col min="13320" max="13567" width="16.5703125" style="178"/>
    <col min="13568" max="13569" width="14.28515625" style="178" customWidth="1"/>
    <col min="13570" max="13570" width="25.7109375" style="178" customWidth="1"/>
    <col min="13571" max="13571" width="13.85546875" style="178" customWidth="1"/>
    <col min="13572" max="13572" width="13.7109375" style="178" customWidth="1"/>
    <col min="13573" max="13575" width="9.7109375" style="178" customWidth="1"/>
    <col min="13576" max="13823" width="16.5703125" style="178"/>
    <col min="13824" max="13825" width="14.28515625" style="178" customWidth="1"/>
    <col min="13826" max="13826" width="25.7109375" style="178" customWidth="1"/>
    <col min="13827" max="13827" width="13.85546875" style="178" customWidth="1"/>
    <col min="13828" max="13828" width="13.7109375" style="178" customWidth="1"/>
    <col min="13829" max="13831" width="9.7109375" style="178" customWidth="1"/>
    <col min="13832" max="14079" width="16.5703125" style="178"/>
    <col min="14080" max="14081" width="14.28515625" style="178" customWidth="1"/>
    <col min="14082" max="14082" width="25.7109375" style="178" customWidth="1"/>
    <col min="14083" max="14083" width="13.85546875" style="178" customWidth="1"/>
    <col min="14084" max="14084" width="13.7109375" style="178" customWidth="1"/>
    <col min="14085" max="14087" width="9.7109375" style="178" customWidth="1"/>
    <col min="14088" max="14335" width="16.5703125" style="178"/>
    <col min="14336" max="14337" width="14.28515625" style="178" customWidth="1"/>
    <col min="14338" max="14338" width="25.7109375" style="178" customWidth="1"/>
    <col min="14339" max="14339" width="13.85546875" style="178" customWidth="1"/>
    <col min="14340" max="14340" width="13.7109375" style="178" customWidth="1"/>
    <col min="14341" max="14343" width="9.7109375" style="178" customWidth="1"/>
    <col min="14344" max="14591" width="16.5703125" style="178"/>
    <col min="14592" max="14593" width="14.28515625" style="178" customWidth="1"/>
    <col min="14594" max="14594" width="25.7109375" style="178" customWidth="1"/>
    <col min="14595" max="14595" width="13.85546875" style="178" customWidth="1"/>
    <col min="14596" max="14596" width="13.7109375" style="178" customWidth="1"/>
    <col min="14597" max="14599" width="9.7109375" style="178" customWidth="1"/>
    <col min="14600" max="14847" width="16.5703125" style="178"/>
    <col min="14848" max="14849" width="14.28515625" style="178" customWidth="1"/>
    <col min="14850" max="14850" width="25.7109375" style="178" customWidth="1"/>
    <col min="14851" max="14851" width="13.85546875" style="178" customWidth="1"/>
    <col min="14852" max="14852" width="13.7109375" style="178" customWidth="1"/>
    <col min="14853" max="14855" width="9.7109375" style="178" customWidth="1"/>
    <col min="14856" max="15103" width="16.5703125" style="178"/>
    <col min="15104" max="15105" width="14.28515625" style="178" customWidth="1"/>
    <col min="15106" max="15106" width="25.7109375" style="178" customWidth="1"/>
    <col min="15107" max="15107" width="13.85546875" style="178" customWidth="1"/>
    <col min="15108" max="15108" width="13.7109375" style="178" customWidth="1"/>
    <col min="15109" max="15111" width="9.7109375" style="178" customWidth="1"/>
    <col min="15112" max="15359" width="16.5703125" style="178"/>
    <col min="15360" max="15361" width="14.28515625" style="178" customWidth="1"/>
    <col min="15362" max="15362" width="25.7109375" style="178" customWidth="1"/>
    <col min="15363" max="15363" width="13.85546875" style="178" customWidth="1"/>
    <col min="15364" max="15364" width="13.7109375" style="178" customWidth="1"/>
    <col min="15365" max="15367" width="9.7109375" style="178" customWidth="1"/>
    <col min="15368" max="15615" width="16.5703125" style="178"/>
    <col min="15616" max="15617" width="14.28515625" style="178" customWidth="1"/>
    <col min="15618" max="15618" width="25.7109375" style="178" customWidth="1"/>
    <col min="15619" max="15619" width="13.85546875" style="178" customWidth="1"/>
    <col min="15620" max="15620" width="13.7109375" style="178" customWidth="1"/>
    <col min="15621" max="15623" width="9.7109375" style="178" customWidth="1"/>
    <col min="15624" max="15871" width="16.5703125" style="178"/>
    <col min="15872" max="15873" width="14.28515625" style="178" customWidth="1"/>
    <col min="15874" max="15874" width="25.7109375" style="178" customWidth="1"/>
    <col min="15875" max="15875" width="13.85546875" style="178" customWidth="1"/>
    <col min="15876" max="15876" width="13.7109375" style="178" customWidth="1"/>
    <col min="15877" max="15879" width="9.7109375" style="178" customWidth="1"/>
    <col min="15880" max="16127" width="16.5703125" style="178"/>
    <col min="16128" max="16129" width="14.28515625" style="178" customWidth="1"/>
    <col min="16130" max="16130" width="25.7109375" style="178" customWidth="1"/>
    <col min="16131" max="16131" width="13.85546875" style="178" customWidth="1"/>
    <col min="16132" max="16132" width="13.7109375" style="178" customWidth="1"/>
    <col min="16133" max="16135" width="9.7109375" style="178" customWidth="1"/>
    <col min="16136" max="16384" width="16.5703125" style="178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102" t="s">
        <v>223</v>
      </c>
      <c r="C5" s="102"/>
      <c r="D5" s="102"/>
      <c r="E5" s="211"/>
      <c r="F5" s="102" t="s">
        <v>224</v>
      </c>
      <c r="G5" s="102"/>
      <c r="H5" s="102"/>
    </row>
    <row r="6" spans="2:8" ht="30" customHeight="1">
      <c r="B6" s="48"/>
      <c r="C6" s="68" t="str">
        <f>'Cuotas Plazas Autorizadas05'!$C$7</f>
        <v>enero 2012</v>
      </c>
      <c r="D6" s="48" t="s">
        <v>49</v>
      </c>
      <c r="F6" s="48"/>
      <c r="G6" s="68" t="str">
        <f>'Cuotas Plazas Autorizadas05'!$C$7</f>
        <v>enero 2012</v>
      </c>
      <c r="H6" s="48" t="s">
        <v>49</v>
      </c>
    </row>
    <row r="7" spans="2:8" ht="15" customHeight="1">
      <c r="B7" s="212" t="s">
        <v>177</v>
      </c>
      <c r="C7" s="213">
        <v>47089</v>
      </c>
      <c r="D7" s="214">
        <f t="shared" ref="D7:D17" si="0">IFERROR(C7/$C$7,"-")</f>
        <v>1</v>
      </c>
      <c r="F7" s="212" t="s">
        <v>177</v>
      </c>
      <c r="G7" s="213">
        <v>39757</v>
      </c>
      <c r="H7" s="214">
        <f>IFERROR(G7/$G$7,"-")</f>
        <v>1</v>
      </c>
    </row>
    <row r="8" spans="2:8" ht="15" customHeight="1">
      <c r="B8" s="215" t="s">
        <v>147</v>
      </c>
      <c r="C8" s="216">
        <v>33759</v>
      </c>
      <c r="D8" s="217">
        <f t="shared" si="0"/>
        <v>0.71691902567478605</v>
      </c>
      <c r="E8" s="201"/>
      <c r="F8" s="215" t="s">
        <v>147</v>
      </c>
      <c r="G8" s="216">
        <v>16541</v>
      </c>
      <c r="H8" s="217">
        <f t="shared" ref="H8:H31" si="1">IFERROR(G8/$G$7,"-")</f>
        <v>0.41605251905324847</v>
      </c>
    </row>
    <row r="9" spans="2:8" ht="15" customHeight="1">
      <c r="B9" s="62" t="s">
        <v>225</v>
      </c>
      <c r="C9" s="218">
        <v>477</v>
      </c>
      <c r="D9" s="219">
        <f t="shared" si="0"/>
        <v>1.0129754295058293E-2</v>
      </c>
      <c r="E9" s="201"/>
      <c r="F9" s="62" t="s">
        <v>225</v>
      </c>
      <c r="G9" s="218">
        <v>190</v>
      </c>
      <c r="H9" s="219">
        <f t="shared" si="1"/>
        <v>4.7790326231858544E-3</v>
      </c>
    </row>
    <row r="10" spans="2:8" ht="15" customHeight="1">
      <c r="B10" s="62" t="s">
        <v>226</v>
      </c>
      <c r="C10" s="218">
        <v>1155</v>
      </c>
      <c r="D10" s="219">
        <f t="shared" si="0"/>
        <v>2.4528021406273227E-2</v>
      </c>
      <c r="E10" s="201"/>
      <c r="F10" s="62" t="s">
        <v>226</v>
      </c>
      <c r="G10" s="218">
        <v>96</v>
      </c>
      <c r="H10" s="219">
        <f t="shared" si="1"/>
        <v>2.4146691148728525E-3</v>
      </c>
    </row>
    <row r="11" spans="2:8" ht="15" customHeight="1">
      <c r="B11" s="62" t="s">
        <v>227</v>
      </c>
      <c r="C11" s="218">
        <v>8562</v>
      </c>
      <c r="D11" s="219">
        <f t="shared" si="0"/>
        <v>0.18182590413897087</v>
      </c>
      <c r="E11" s="201"/>
      <c r="F11" s="62" t="s">
        <v>227</v>
      </c>
      <c r="G11" s="218">
        <v>4905</v>
      </c>
      <c r="H11" s="219">
        <f t="shared" si="1"/>
        <v>0.12337450008803481</v>
      </c>
    </row>
    <row r="12" spans="2:8" ht="15" customHeight="1">
      <c r="B12" s="62" t="s">
        <v>228</v>
      </c>
      <c r="C12" s="218">
        <v>18133</v>
      </c>
      <c r="D12" s="219">
        <f t="shared" si="0"/>
        <v>0.38507931788740468</v>
      </c>
      <c r="E12" s="201"/>
      <c r="F12" s="62" t="s">
        <v>228</v>
      </c>
      <c r="G12" s="218">
        <v>9739</v>
      </c>
      <c r="H12" s="219">
        <f t="shared" si="1"/>
        <v>0.24496315114319492</v>
      </c>
    </row>
    <row r="13" spans="2:8" ht="15" customHeight="1">
      <c r="B13" s="62" t="s">
        <v>229</v>
      </c>
      <c r="C13" s="218">
        <v>5432</v>
      </c>
      <c r="D13" s="219">
        <f t="shared" si="0"/>
        <v>0.11535602794707893</v>
      </c>
      <c r="E13" s="201"/>
      <c r="F13" s="62" t="s">
        <v>229</v>
      </c>
      <c r="G13" s="218">
        <v>1611</v>
      </c>
      <c r="H13" s="219">
        <f t="shared" si="1"/>
        <v>4.0521166083960058E-2</v>
      </c>
    </row>
    <row r="14" spans="2:8" ht="15" hidden="1" customHeight="1">
      <c r="B14" s="62" t="s">
        <v>230</v>
      </c>
      <c r="C14" s="218" t="s">
        <v>86</v>
      </c>
      <c r="D14" s="219" t="str">
        <f t="shared" si="0"/>
        <v>-</v>
      </c>
      <c r="E14" s="201"/>
      <c r="F14" s="62" t="s">
        <v>230</v>
      </c>
      <c r="G14" s="218" t="s">
        <v>86</v>
      </c>
      <c r="H14" s="219" t="str">
        <f t="shared" si="1"/>
        <v>-</v>
      </c>
    </row>
    <row r="15" spans="2:8" ht="15" customHeight="1">
      <c r="B15" s="215" t="s">
        <v>148</v>
      </c>
      <c r="C15" s="216">
        <v>13294</v>
      </c>
      <c r="D15" s="217">
        <f t="shared" si="0"/>
        <v>0.28231646456709636</v>
      </c>
      <c r="E15" s="201"/>
      <c r="F15" s="215" t="s">
        <v>148</v>
      </c>
      <c r="G15" s="216">
        <v>23196</v>
      </c>
      <c r="H15" s="217">
        <f t="shared" si="1"/>
        <v>0.583444424881153</v>
      </c>
    </row>
    <row r="16" spans="2:8" ht="15" customHeight="1">
      <c r="B16" s="62" t="s">
        <v>231</v>
      </c>
      <c r="C16" s="218">
        <v>1041</v>
      </c>
      <c r="D16" s="219">
        <f t="shared" si="0"/>
        <v>2.2107073838900804E-2</v>
      </c>
      <c r="E16" s="201"/>
      <c r="F16" s="62" t="s">
        <v>231</v>
      </c>
      <c r="G16" s="218">
        <v>3818</v>
      </c>
      <c r="H16" s="219">
        <f t="shared" si="1"/>
        <v>9.6033402922755737E-2</v>
      </c>
    </row>
    <row r="17" spans="2:10" ht="15" customHeight="1">
      <c r="B17" s="62" t="s">
        <v>232</v>
      </c>
      <c r="C17" s="218">
        <v>5645</v>
      </c>
      <c r="D17" s="219">
        <f t="shared" si="0"/>
        <v>0.11987937734927477</v>
      </c>
      <c r="E17" s="201"/>
      <c r="F17" s="62" t="s">
        <v>232</v>
      </c>
      <c r="G17" s="218">
        <v>5173</v>
      </c>
      <c r="H17" s="219">
        <f t="shared" si="1"/>
        <v>0.13011545136705485</v>
      </c>
    </row>
    <row r="18" spans="2:10" ht="15" customHeight="1">
      <c r="B18" s="62" t="s">
        <v>233</v>
      </c>
      <c r="C18" s="218">
        <v>6604</v>
      </c>
      <c r="D18" s="219">
        <f>IFERROR(C18/$C$7,"-")</f>
        <v>0.14024506785024105</v>
      </c>
      <c r="E18" s="201"/>
      <c r="F18" s="62" t="s">
        <v>233</v>
      </c>
      <c r="G18" s="218">
        <v>13987</v>
      </c>
      <c r="H18" s="219">
        <f t="shared" si="1"/>
        <v>0.35181225947631861</v>
      </c>
    </row>
    <row r="19" spans="2:10" ht="15" hidden="1" customHeight="1">
      <c r="B19" s="62" t="s">
        <v>234</v>
      </c>
      <c r="C19" s="220" t="s">
        <v>86</v>
      </c>
      <c r="D19" s="221" t="str">
        <f t="shared" ref="D19:D31" si="2">IFERROR(C19/$C$7,"-")</f>
        <v>-</v>
      </c>
      <c r="E19" s="201"/>
      <c r="F19" s="62" t="s">
        <v>234</v>
      </c>
      <c r="G19" s="220" t="s">
        <v>86</v>
      </c>
      <c r="H19" s="221" t="str">
        <f t="shared" si="1"/>
        <v>-</v>
      </c>
    </row>
    <row r="20" spans="2:10" ht="15" customHeight="1">
      <c r="B20" s="62" t="s">
        <v>235</v>
      </c>
      <c r="C20" s="218" t="s">
        <v>86</v>
      </c>
      <c r="D20" s="219" t="str">
        <f t="shared" si="2"/>
        <v>-</v>
      </c>
      <c r="E20" s="201"/>
      <c r="F20" s="62" t="s">
        <v>235</v>
      </c>
      <c r="G20" s="218">
        <v>218</v>
      </c>
      <c r="H20" s="219">
        <f t="shared" si="1"/>
        <v>5.4833111150237694E-3</v>
      </c>
    </row>
    <row r="21" spans="2:10" ht="15" customHeight="1">
      <c r="B21" s="62" t="s">
        <v>230</v>
      </c>
      <c r="C21" s="222">
        <v>4</v>
      </c>
      <c r="D21" s="219">
        <f t="shared" si="2"/>
        <v>8.4945528679734126E-5</v>
      </c>
      <c r="E21" s="201"/>
      <c r="F21" s="62" t="s">
        <v>230</v>
      </c>
      <c r="G21" s="222" t="s">
        <v>86</v>
      </c>
      <c r="H21" s="219" t="str">
        <f t="shared" si="1"/>
        <v>-</v>
      </c>
    </row>
    <row r="22" spans="2:10" ht="15" customHeight="1">
      <c r="B22" s="215" t="s">
        <v>179</v>
      </c>
      <c r="C22" s="223">
        <v>22</v>
      </c>
      <c r="D22" s="217">
        <f t="shared" si="2"/>
        <v>4.6720040773853768E-4</v>
      </c>
      <c r="E22" s="201"/>
      <c r="F22" s="215" t="s">
        <v>179</v>
      </c>
      <c r="G22" s="223">
        <v>0</v>
      </c>
      <c r="H22" s="217">
        <f t="shared" si="1"/>
        <v>0</v>
      </c>
    </row>
    <row r="23" spans="2:10" ht="15" customHeight="1">
      <c r="B23" s="62" t="s">
        <v>236</v>
      </c>
      <c r="C23" s="218">
        <v>22</v>
      </c>
      <c r="D23" s="219">
        <f t="shared" si="2"/>
        <v>4.6720040773853768E-4</v>
      </c>
      <c r="E23" s="201"/>
      <c r="F23" s="62" t="s">
        <v>236</v>
      </c>
      <c r="G23" s="218" t="s">
        <v>86</v>
      </c>
      <c r="H23" s="219" t="str">
        <f t="shared" si="1"/>
        <v>-</v>
      </c>
    </row>
    <row r="24" spans="2:10" ht="15" hidden="1" customHeight="1">
      <c r="B24" s="62" t="s">
        <v>237</v>
      </c>
      <c r="C24" s="218" t="s">
        <v>86</v>
      </c>
      <c r="D24" s="219" t="str">
        <f t="shared" si="2"/>
        <v>-</v>
      </c>
      <c r="E24" s="201"/>
      <c r="F24" s="62" t="s">
        <v>237</v>
      </c>
      <c r="G24" s="218" t="s">
        <v>86</v>
      </c>
      <c r="H24" s="219" t="str">
        <f t="shared" si="1"/>
        <v>-</v>
      </c>
    </row>
    <row r="25" spans="2:10" ht="15" hidden="1" customHeight="1">
      <c r="B25" s="62" t="s">
        <v>230</v>
      </c>
      <c r="C25" s="218">
        <v>0</v>
      </c>
      <c r="D25" s="219">
        <f t="shared" si="2"/>
        <v>0</v>
      </c>
      <c r="E25" s="201"/>
      <c r="F25" s="62" t="s">
        <v>230</v>
      </c>
      <c r="G25" s="218" t="s">
        <v>86</v>
      </c>
      <c r="H25" s="219" t="str">
        <f t="shared" si="1"/>
        <v>-</v>
      </c>
    </row>
    <row r="26" spans="2:10" ht="15" customHeight="1">
      <c r="B26" s="215" t="s">
        <v>180</v>
      </c>
      <c r="C26" s="216">
        <v>14</v>
      </c>
      <c r="D26" s="217">
        <f t="shared" si="2"/>
        <v>2.973093503790694E-4</v>
      </c>
      <c r="E26" s="201"/>
      <c r="F26" s="215" t="s">
        <v>180</v>
      </c>
      <c r="G26" s="216">
        <v>20</v>
      </c>
      <c r="H26" s="217">
        <f t="shared" si="1"/>
        <v>5.0305606559851099E-4</v>
      </c>
    </row>
    <row r="27" spans="2:10" ht="15" hidden="1" customHeight="1">
      <c r="B27" s="62" t="s">
        <v>238</v>
      </c>
      <c r="C27" s="222" t="s">
        <v>86</v>
      </c>
      <c r="D27" s="219" t="str">
        <f t="shared" si="2"/>
        <v>-</v>
      </c>
      <c r="E27" s="201"/>
      <c r="F27" s="62" t="s">
        <v>238</v>
      </c>
      <c r="G27" s="222" t="s">
        <v>86</v>
      </c>
      <c r="H27" s="219" t="str">
        <f t="shared" si="1"/>
        <v>-</v>
      </c>
    </row>
    <row r="28" spans="2:10" ht="15" hidden="1" customHeight="1">
      <c r="B28" s="62" t="s">
        <v>239</v>
      </c>
      <c r="C28" s="222" t="s">
        <v>86</v>
      </c>
      <c r="D28" s="219" t="str">
        <f t="shared" si="2"/>
        <v>-</v>
      </c>
      <c r="E28" s="201"/>
      <c r="F28" s="62" t="s">
        <v>239</v>
      </c>
      <c r="G28" s="222" t="s">
        <v>86</v>
      </c>
      <c r="H28" s="219" t="str">
        <f t="shared" si="1"/>
        <v>-</v>
      </c>
    </row>
    <row r="29" spans="2:10" ht="15" customHeight="1">
      <c r="B29" s="62" t="s">
        <v>240</v>
      </c>
      <c r="C29" s="222">
        <v>5</v>
      </c>
      <c r="D29" s="219">
        <f t="shared" si="2"/>
        <v>1.0618191084966765E-4</v>
      </c>
      <c r="E29" s="224"/>
      <c r="F29" s="62" t="s">
        <v>240</v>
      </c>
      <c r="G29" s="222" t="s">
        <v>86</v>
      </c>
      <c r="H29" s="219" t="str">
        <f t="shared" si="1"/>
        <v>-</v>
      </c>
    </row>
    <row r="30" spans="2:10" ht="15" customHeight="1">
      <c r="B30" s="62" t="s">
        <v>241</v>
      </c>
      <c r="C30" s="222">
        <v>9</v>
      </c>
      <c r="D30" s="219">
        <f t="shared" si="2"/>
        <v>1.9112743952940178E-4</v>
      </c>
      <c r="E30" s="224"/>
      <c r="F30" s="62" t="s">
        <v>241</v>
      </c>
      <c r="G30" s="222">
        <v>20</v>
      </c>
      <c r="H30" s="219">
        <f t="shared" si="1"/>
        <v>5.0305606559851099E-4</v>
      </c>
    </row>
    <row r="31" spans="2:10" ht="15" customHeight="1" thickBot="1">
      <c r="B31" s="62" t="s">
        <v>230</v>
      </c>
      <c r="C31" s="222">
        <v>0</v>
      </c>
      <c r="D31" s="219">
        <f t="shared" si="2"/>
        <v>0</v>
      </c>
      <c r="E31" s="201"/>
      <c r="F31" s="62" t="s">
        <v>230</v>
      </c>
      <c r="G31" s="222" t="s">
        <v>86</v>
      </c>
      <c r="H31" s="219" t="str">
        <f t="shared" si="1"/>
        <v>-</v>
      </c>
    </row>
    <row r="32" spans="2:10" ht="40.5" customHeight="1" thickBot="1">
      <c r="B32" s="63" t="s">
        <v>242</v>
      </c>
      <c r="C32" s="63"/>
      <c r="D32" s="63"/>
      <c r="E32" s="201"/>
      <c r="F32" s="63" t="s">
        <v>242</v>
      </c>
      <c r="G32" s="63"/>
      <c r="H32" s="63"/>
      <c r="J32" s="41" t="s">
        <v>45</v>
      </c>
    </row>
    <row r="33" spans="2:8" ht="15" customHeight="1">
      <c r="C33" s="201"/>
      <c r="D33" s="201"/>
      <c r="E33" s="201"/>
      <c r="F33" s="201"/>
      <c r="G33" s="201"/>
    </row>
    <row r="34" spans="2:8" ht="54" customHeight="1">
      <c r="B34" s="102" t="s">
        <v>243</v>
      </c>
      <c r="C34" s="102"/>
      <c r="D34" s="102"/>
      <c r="E34" s="211"/>
      <c r="F34" s="102" t="s">
        <v>244</v>
      </c>
      <c r="G34" s="102"/>
      <c r="H34" s="102"/>
    </row>
    <row r="35" spans="2:8" ht="30" customHeight="1">
      <c r="B35" s="48"/>
      <c r="C35" s="68" t="str">
        <f>'Cuotas Plazas Autorizadas05'!$C$7</f>
        <v>enero 2012</v>
      </c>
      <c r="D35" s="48" t="s">
        <v>49</v>
      </c>
      <c r="F35" s="48"/>
      <c r="G35" s="68" t="str">
        <f>'Cuotas Plazas Autorizadas05'!$C$7</f>
        <v>enero 2012</v>
      </c>
      <c r="H35" s="48" t="s">
        <v>49</v>
      </c>
    </row>
    <row r="36" spans="2:8" ht="15" customHeight="1">
      <c r="B36" s="212" t="s">
        <v>177</v>
      </c>
      <c r="C36" s="213">
        <v>22737</v>
      </c>
      <c r="D36" s="214">
        <f>IFERROR(C36/$C$36,"-")</f>
        <v>1</v>
      </c>
      <c r="F36" s="212" t="s">
        <v>177</v>
      </c>
      <c r="G36" s="213">
        <v>2543</v>
      </c>
      <c r="H36" s="214">
        <f>IFERROR(G36/$G$36,"-")</f>
        <v>1</v>
      </c>
    </row>
    <row r="37" spans="2:8" ht="15" customHeight="1">
      <c r="B37" s="215" t="s">
        <v>147</v>
      </c>
      <c r="C37" s="216">
        <v>15960</v>
      </c>
      <c r="D37" s="217">
        <f t="shared" ref="D37:D60" si="3">IFERROR(C37/$C$36,"-")</f>
        <v>0.70193956986409811</v>
      </c>
      <c r="E37" s="201"/>
      <c r="F37" s="215" t="s">
        <v>147</v>
      </c>
      <c r="G37" s="216">
        <v>2529</v>
      </c>
      <c r="H37" s="217">
        <f t="shared" ref="H37:H60" si="4">IFERROR(G37/$G$36,"-")</f>
        <v>0.99449469130947699</v>
      </c>
    </row>
    <row r="38" spans="2:8" ht="15" customHeight="1">
      <c r="B38" s="62" t="s">
        <v>225</v>
      </c>
      <c r="C38" s="218">
        <v>145</v>
      </c>
      <c r="D38" s="219">
        <f t="shared" si="3"/>
        <v>6.3772705282139248E-3</v>
      </c>
      <c r="E38" s="201"/>
      <c r="F38" s="62" t="s">
        <v>225</v>
      </c>
      <c r="G38" s="218">
        <v>218</v>
      </c>
      <c r="H38" s="219">
        <f t="shared" si="4"/>
        <v>8.5725521038143931E-2</v>
      </c>
    </row>
    <row r="39" spans="2:8" ht="15" customHeight="1">
      <c r="B39" s="62" t="s">
        <v>226</v>
      </c>
      <c r="C39" s="218">
        <v>317</v>
      </c>
      <c r="D39" s="219">
        <f t="shared" si="3"/>
        <v>1.3942032809957339E-2</v>
      </c>
      <c r="E39" s="201"/>
      <c r="F39" s="62" t="s">
        <v>226</v>
      </c>
      <c r="G39" s="218">
        <v>680</v>
      </c>
      <c r="H39" s="219">
        <f t="shared" si="4"/>
        <v>0.26740070782540309</v>
      </c>
    </row>
    <row r="40" spans="2:8" ht="15" customHeight="1">
      <c r="B40" s="62" t="s">
        <v>227</v>
      </c>
      <c r="C40" s="218">
        <v>3163</v>
      </c>
      <c r="D40" s="219">
        <f t="shared" si="3"/>
        <v>0.13911245986717685</v>
      </c>
      <c r="E40" s="201"/>
      <c r="F40" s="62" t="s">
        <v>227</v>
      </c>
      <c r="G40" s="218">
        <v>907</v>
      </c>
      <c r="H40" s="219">
        <f t="shared" si="4"/>
        <v>0.35666535587888321</v>
      </c>
    </row>
    <row r="41" spans="2:8" ht="15" customHeight="1">
      <c r="B41" s="62" t="s">
        <v>228</v>
      </c>
      <c r="C41" s="218">
        <v>11241</v>
      </c>
      <c r="D41" s="219">
        <f t="shared" si="3"/>
        <v>0.4943924000527774</v>
      </c>
      <c r="E41" s="201"/>
      <c r="F41" s="62" t="s">
        <v>228</v>
      </c>
      <c r="G41" s="218">
        <v>408</v>
      </c>
      <c r="H41" s="219">
        <f t="shared" si="4"/>
        <v>0.16044042469524183</v>
      </c>
    </row>
    <row r="42" spans="2:8" ht="15" customHeight="1">
      <c r="B42" s="62" t="s">
        <v>229</v>
      </c>
      <c r="C42" s="218">
        <v>1094</v>
      </c>
      <c r="D42" s="219">
        <f t="shared" si="3"/>
        <v>4.8115406605972647E-2</v>
      </c>
      <c r="E42" s="201"/>
      <c r="F42" s="62" t="s">
        <v>229</v>
      </c>
      <c r="G42" s="218">
        <v>316</v>
      </c>
      <c r="H42" s="219">
        <f t="shared" si="4"/>
        <v>0.12426268187180496</v>
      </c>
    </row>
    <row r="43" spans="2:8" ht="15" customHeight="1">
      <c r="B43" s="62" t="s">
        <v>230</v>
      </c>
      <c r="C43" s="218" t="s">
        <v>86</v>
      </c>
      <c r="D43" s="219" t="str">
        <f t="shared" si="3"/>
        <v>-</v>
      </c>
      <c r="E43" s="201"/>
      <c r="F43" s="62" t="s">
        <v>230</v>
      </c>
      <c r="G43" s="218" t="s">
        <v>86</v>
      </c>
      <c r="H43" s="219" t="str">
        <f t="shared" si="4"/>
        <v>-</v>
      </c>
    </row>
    <row r="44" spans="2:8" ht="15" customHeight="1">
      <c r="B44" s="215" t="s">
        <v>148</v>
      </c>
      <c r="C44" s="216">
        <v>6777</v>
      </c>
      <c r="D44" s="217">
        <f t="shared" si="3"/>
        <v>0.29806043013590183</v>
      </c>
      <c r="E44" s="201"/>
      <c r="F44" s="215" t="s">
        <v>148</v>
      </c>
      <c r="G44" s="216">
        <v>6</v>
      </c>
      <c r="H44" s="217">
        <f t="shared" si="4"/>
        <v>2.3594180102241447E-3</v>
      </c>
    </row>
    <row r="45" spans="2:8" ht="15" customHeight="1">
      <c r="B45" s="62" t="s">
        <v>231</v>
      </c>
      <c r="C45" s="218">
        <v>182</v>
      </c>
      <c r="D45" s="219">
        <f t="shared" si="3"/>
        <v>8.0045740423098921E-3</v>
      </c>
      <c r="E45" s="201"/>
      <c r="F45" s="62" t="s">
        <v>231</v>
      </c>
      <c r="G45" s="218" t="s">
        <v>86</v>
      </c>
      <c r="H45" s="219" t="str">
        <f t="shared" si="4"/>
        <v>-</v>
      </c>
    </row>
    <row r="46" spans="2:8" ht="15" customHeight="1">
      <c r="B46" s="62" t="s">
        <v>232</v>
      </c>
      <c r="C46" s="218">
        <v>1262</v>
      </c>
      <c r="D46" s="219">
        <f t="shared" si="3"/>
        <v>5.5504244183489468E-2</v>
      </c>
      <c r="E46" s="201"/>
      <c r="F46" s="62" t="s">
        <v>232</v>
      </c>
      <c r="G46" s="218" t="s">
        <v>86</v>
      </c>
      <c r="H46" s="219" t="str">
        <f t="shared" si="4"/>
        <v>-</v>
      </c>
    </row>
    <row r="47" spans="2:8" ht="15" customHeight="1">
      <c r="B47" s="62" t="s">
        <v>233</v>
      </c>
      <c r="C47" s="218">
        <v>5333</v>
      </c>
      <c r="D47" s="219">
        <f t="shared" si="3"/>
        <v>0.23455161191010249</v>
      </c>
      <c r="E47" s="201"/>
      <c r="F47" s="62" t="s">
        <v>233</v>
      </c>
      <c r="G47" s="218" t="s">
        <v>86</v>
      </c>
      <c r="H47" s="219" t="str">
        <f t="shared" si="4"/>
        <v>-</v>
      </c>
    </row>
    <row r="48" spans="2:8" ht="15" customHeight="1">
      <c r="B48" s="62" t="s">
        <v>234</v>
      </c>
      <c r="C48" s="220" t="s">
        <v>86</v>
      </c>
      <c r="D48" s="221" t="str">
        <f t="shared" si="3"/>
        <v>-</v>
      </c>
      <c r="E48" s="201"/>
      <c r="F48" s="62" t="s">
        <v>234</v>
      </c>
      <c r="G48" s="220" t="s">
        <v>86</v>
      </c>
      <c r="H48" s="221" t="str">
        <f t="shared" si="4"/>
        <v>-</v>
      </c>
    </row>
    <row r="49" spans="2:8" ht="15" customHeight="1">
      <c r="B49" s="62" t="s">
        <v>235</v>
      </c>
      <c r="C49" s="218" t="s">
        <v>86</v>
      </c>
      <c r="D49" s="219" t="str">
        <f t="shared" si="3"/>
        <v>-</v>
      </c>
      <c r="E49" s="201"/>
      <c r="F49" s="62" t="s">
        <v>235</v>
      </c>
      <c r="G49" s="218" t="s">
        <v>86</v>
      </c>
      <c r="H49" s="219" t="str">
        <f t="shared" si="4"/>
        <v>-</v>
      </c>
    </row>
    <row r="50" spans="2:8" ht="15" customHeight="1">
      <c r="B50" s="62" t="s">
        <v>230</v>
      </c>
      <c r="C50" s="222" t="s">
        <v>86</v>
      </c>
      <c r="D50" s="219" t="str">
        <f t="shared" si="3"/>
        <v>-</v>
      </c>
      <c r="E50" s="201"/>
      <c r="F50" s="62" t="s">
        <v>230</v>
      </c>
      <c r="G50" s="222">
        <v>6</v>
      </c>
      <c r="H50" s="219">
        <f t="shared" si="4"/>
        <v>2.3594180102241447E-3</v>
      </c>
    </row>
    <row r="51" spans="2:8" ht="15" customHeight="1">
      <c r="B51" s="215" t="s">
        <v>179</v>
      </c>
      <c r="C51" s="223">
        <v>0</v>
      </c>
      <c r="D51" s="217">
        <f t="shared" si="3"/>
        <v>0</v>
      </c>
      <c r="E51" s="201"/>
      <c r="F51" s="215" t="s">
        <v>179</v>
      </c>
      <c r="G51" s="223">
        <v>0</v>
      </c>
      <c r="H51" s="217">
        <f t="shared" si="4"/>
        <v>0</v>
      </c>
    </row>
    <row r="52" spans="2:8" ht="15" customHeight="1">
      <c r="B52" s="62" t="s">
        <v>236</v>
      </c>
      <c r="C52" s="218" t="s">
        <v>86</v>
      </c>
      <c r="D52" s="219" t="str">
        <f t="shared" si="3"/>
        <v>-</v>
      </c>
      <c r="E52" s="201"/>
      <c r="F52" s="62" t="s">
        <v>236</v>
      </c>
      <c r="G52" s="218" t="s">
        <v>86</v>
      </c>
      <c r="H52" s="219" t="str">
        <f t="shared" si="4"/>
        <v>-</v>
      </c>
    </row>
    <row r="53" spans="2:8" ht="15" customHeight="1">
      <c r="B53" s="62" t="s">
        <v>237</v>
      </c>
      <c r="C53" s="218" t="s">
        <v>86</v>
      </c>
      <c r="D53" s="219" t="str">
        <f t="shared" si="3"/>
        <v>-</v>
      </c>
      <c r="E53" s="201"/>
      <c r="F53" s="62" t="s">
        <v>237</v>
      </c>
      <c r="G53" s="218" t="s">
        <v>86</v>
      </c>
      <c r="H53" s="219" t="str">
        <f t="shared" si="4"/>
        <v>-</v>
      </c>
    </row>
    <row r="54" spans="2:8" ht="15" customHeight="1">
      <c r="B54" s="62" t="s">
        <v>230</v>
      </c>
      <c r="C54" s="218" t="s">
        <v>86</v>
      </c>
      <c r="D54" s="219" t="str">
        <f t="shared" si="3"/>
        <v>-</v>
      </c>
      <c r="E54" s="201"/>
      <c r="F54" s="62" t="s">
        <v>230</v>
      </c>
      <c r="G54" s="218">
        <v>0</v>
      </c>
      <c r="H54" s="219">
        <f t="shared" si="4"/>
        <v>0</v>
      </c>
    </row>
    <row r="55" spans="2:8" ht="15" customHeight="1">
      <c r="B55" s="215" t="s">
        <v>180</v>
      </c>
      <c r="C55" s="216">
        <v>0</v>
      </c>
      <c r="D55" s="217">
        <f t="shared" si="3"/>
        <v>0</v>
      </c>
      <c r="E55" s="201"/>
      <c r="F55" s="215" t="s">
        <v>180</v>
      </c>
      <c r="G55" s="216">
        <v>8</v>
      </c>
      <c r="H55" s="217">
        <f t="shared" si="4"/>
        <v>3.1458906802988595E-3</v>
      </c>
    </row>
    <row r="56" spans="2:8" ht="15" customHeight="1">
      <c r="B56" s="62" t="s">
        <v>238</v>
      </c>
      <c r="C56" s="222" t="s">
        <v>86</v>
      </c>
      <c r="D56" s="219" t="str">
        <f t="shared" si="3"/>
        <v>-</v>
      </c>
      <c r="E56" s="201"/>
      <c r="F56" s="62" t="s">
        <v>238</v>
      </c>
      <c r="G56" s="222">
        <v>8</v>
      </c>
      <c r="H56" s="219">
        <f t="shared" si="4"/>
        <v>3.1458906802988595E-3</v>
      </c>
    </row>
    <row r="57" spans="2:8" ht="15" customHeight="1">
      <c r="B57" s="62" t="s">
        <v>239</v>
      </c>
      <c r="C57" s="222" t="s">
        <v>86</v>
      </c>
      <c r="D57" s="219" t="str">
        <f t="shared" si="3"/>
        <v>-</v>
      </c>
      <c r="E57" s="201"/>
      <c r="F57" s="62" t="s">
        <v>239</v>
      </c>
      <c r="G57" s="222" t="s">
        <v>86</v>
      </c>
      <c r="H57" s="219" t="str">
        <f t="shared" si="4"/>
        <v>-</v>
      </c>
    </row>
    <row r="58" spans="2:8" ht="15" customHeight="1">
      <c r="B58" s="62" t="s">
        <v>240</v>
      </c>
      <c r="C58" s="222" t="s">
        <v>86</v>
      </c>
      <c r="D58" s="219" t="str">
        <f t="shared" si="3"/>
        <v>-</v>
      </c>
      <c r="E58" s="224"/>
      <c r="F58" s="62" t="s">
        <v>240</v>
      </c>
      <c r="G58" s="222" t="s">
        <v>86</v>
      </c>
      <c r="H58" s="219" t="str">
        <f t="shared" si="4"/>
        <v>-</v>
      </c>
    </row>
    <row r="59" spans="2:8" ht="15" customHeight="1">
      <c r="B59" s="62" t="s">
        <v>241</v>
      </c>
      <c r="C59" s="222" t="s">
        <v>86</v>
      </c>
      <c r="D59" s="219" t="str">
        <f t="shared" si="3"/>
        <v>-</v>
      </c>
      <c r="E59" s="224"/>
      <c r="F59" s="62" t="s">
        <v>241</v>
      </c>
      <c r="G59" s="222" t="s">
        <v>86</v>
      </c>
      <c r="H59" s="219" t="str">
        <f t="shared" si="4"/>
        <v>-</v>
      </c>
    </row>
    <row r="60" spans="2:8" ht="15" customHeight="1">
      <c r="B60" s="62" t="s">
        <v>230</v>
      </c>
      <c r="C60" s="222" t="s">
        <v>86</v>
      </c>
      <c r="D60" s="219" t="str">
        <f t="shared" si="3"/>
        <v>-</v>
      </c>
      <c r="E60" s="201"/>
      <c r="F60" s="62" t="s">
        <v>230</v>
      </c>
      <c r="G60" s="222">
        <v>0</v>
      </c>
      <c r="H60" s="219">
        <f t="shared" si="4"/>
        <v>0</v>
      </c>
    </row>
    <row r="61" spans="2:8" ht="40.5" customHeight="1">
      <c r="B61" s="63" t="s">
        <v>242</v>
      </c>
      <c r="C61" s="63"/>
      <c r="D61" s="63"/>
      <c r="E61" s="201"/>
      <c r="F61" s="63" t="s">
        <v>242</v>
      </c>
      <c r="G61" s="63"/>
      <c r="H61" s="63"/>
    </row>
    <row r="63" spans="2:8" ht="54" customHeight="1">
      <c r="B63" s="102" t="s">
        <v>245</v>
      </c>
      <c r="C63" s="102"/>
      <c r="D63" s="102"/>
    </row>
    <row r="64" spans="2:8" ht="30" customHeight="1">
      <c r="B64" s="48"/>
      <c r="C64" s="68" t="str">
        <f>'Cuotas Plazas Autorizadas05'!$C$7</f>
        <v>enero 2012</v>
      </c>
      <c r="D64" s="48" t="s">
        <v>49</v>
      </c>
    </row>
    <row r="65" spans="2:4" ht="15" customHeight="1">
      <c r="B65" s="212" t="s">
        <v>177</v>
      </c>
      <c r="C65" s="213">
        <v>134199</v>
      </c>
      <c r="D65" s="214">
        <f>IFERROR(C65/$C$65,"-")</f>
        <v>1</v>
      </c>
    </row>
    <row r="66" spans="2:4" ht="15" customHeight="1">
      <c r="B66" s="215" t="s">
        <v>147</v>
      </c>
      <c r="C66" s="216">
        <v>82109</v>
      </c>
      <c r="D66" s="217">
        <f t="shared" ref="D66:D89" si="5">IFERROR(C66/$C$65,"-")</f>
        <v>0.61184509571606349</v>
      </c>
    </row>
    <row r="67" spans="2:4" ht="15" customHeight="1">
      <c r="B67" s="62" t="s">
        <v>225</v>
      </c>
      <c r="C67" s="218">
        <v>1374</v>
      </c>
      <c r="D67" s="219">
        <f t="shared" si="5"/>
        <v>1.0238526367558625E-2</v>
      </c>
    </row>
    <row r="68" spans="2:4" ht="15" customHeight="1">
      <c r="B68" s="62" t="s">
        <v>226</v>
      </c>
      <c r="C68" s="218">
        <v>2500</v>
      </c>
      <c r="D68" s="219">
        <f t="shared" si="5"/>
        <v>1.8629050887115403E-2</v>
      </c>
    </row>
    <row r="69" spans="2:4" ht="15" customHeight="1">
      <c r="B69" s="62" t="s">
        <v>227</v>
      </c>
      <c r="C69" s="218">
        <v>19662</v>
      </c>
      <c r="D69" s="219">
        <f t="shared" si="5"/>
        <v>0.14651375941698522</v>
      </c>
    </row>
    <row r="70" spans="2:4" ht="15" customHeight="1">
      <c r="B70" s="62" t="s">
        <v>228</v>
      </c>
      <c r="C70" s="218">
        <v>46788</v>
      </c>
      <c r="D70" s="219">
        <f t="shared" si="5"/>
        <v>0.34864641316254219</v>
      </c>
    </row>
    <row r="71" spans="2:4" ht="15" customHeight="1">
      <c r="B71" s="62" t="s">
        <v>229</v>
      </c>
      <c r="C71" s="218">
        <v>11785</v>
      </c>
      <c r="D71" s="219">
        <f t="shared" si="5"/>
        <v>8.7817345881862005E-2</v>
      </c>
    </row>
    <row r="72" spans="2:4" ht="15" customHeight="1">
      <c r="B72" s="62" t="s">
        <v>230</v>
      </c>
      <c r="C72" s="218" t="s">
        <v>86</v>
      </c>
      <c r="D72" s="219" t="str">
        <f t="shared" si="5"/>
        <v>-</v>
      </c>
    </row>
    <row r="73" spans="2:4" ht="15" customHeight="1">
      <c r="B73" s="215" t="s">
        <v>178</v>
      </c>
      <c r="C73" s="216">
        <v>50781</v>
      </c>
      <c r="D73" s="217">
        <f t="shared" si="5"/>
        <v>0.3784007332394429</v>
      </c>
    </row>
    <row r="74" spans="2:4" ht="15" customHeight="1">
      <c r="B74" s="62" t="s">
        <v>231</v>
      </c>
      <c r="C74" s="218">
        <v>7622</v>
      </c>
      <c r="D74" s="219">
        <f t="shared" si="5"/>
        <v>5.6796250344637443E-2</v>
      </c>
    </row>
    <row r="75" spans="2:4" ht="15" customHeight="1">
      <c r="B75" s="62" t="s">
        <v>232</v>
      </c>
      <c r="C75" s="218">
        <v>15079</v>
      </c>
      <c r="D75" s="219">
        <f t="shared" si="5"/>
        <v>0.11236298333072527</v>
      </c>
    </row>
    <row r="76" spans="2:4" ht="15" customHeight="1">
      <c r="B76" s="62" t="s">
        <v>233</v>
      </c>
      <c r="C76" s="218">
        <v>27776</v>
      </c>
      <c r="D76" s="219">
        <f t="shared" si="5"/>
        <v>0.20697620697620697</v>
      </c>
    </row>
    <row r="77" spans="2:4" ht="15" customHeight="1">
      <c r="B77" s="62" t="s">
        <v>234</v>
      </c>
      <c r="C77" s="220" t="s">
        <v>86</v>
      </c>
      <c r="D77" s="221" t="str">
        <f t="shared" si="5"/>
        <v>-</v>
      </c>
    </row>
    <row r="78" spans="2:4" ht="15" customHeight="1">
      <c r="B78" s="62" t="s">
        <v>235</v>
      </c>
      <c r="C78" s="218">
        <v>218</v>
      </c>
      <c r="D78" s="219">
        <f t="shared" si="5"/>
        <v>1.6244532373564631E-3</v>
      </c>
    </row>
    <row r="79" spans="2:4" ht="15" customHeight="1">
      <c r="B79" s="62" t="s">
        <v>230</v>
      </c>
      <c r="C79" s="222">
        <v>86</v>
      </c>
      <c r="D79" s="219">
        <f t="shared" si="5"/>
        <v>6.4083935051676983E-4</v>
      </c>
    </row>
    <row r="80" spans="2:4" ht="15" customHeight="1">
      <c r="B80" s="215" t="s">
        <v>179</v>
      </c>
      <c r="C80" s="223">
        <v>511</v>
      </c>
      <c r="D80" s="217">
        <f t="shared" si="5"/>
        <v>3.8077780013263886E-3</v>
      </c>
    </row>
    <row r="81" spans="2:4" ht="15" customHeight="1">
      <c r="B81" s="62" t="s">
        <v>236</v>
      </c>
      <c r="C81" s="218">
        <v>173</v>
      </c>
      <c r="D81" s="219">
        <f t="shared" si="5"/>
        <v>1.2891303213883858E-3</v>
      </c>
    </row>
    <row r="82" spans="2:4" ht="15" customHeight="1">
      <c r="B82" s="62" t="s">
        <v>237</v>
      </c>
      <c r="C82" s="218">
        <v>338</v>
      </c>
      <c r="D82" s="219">
        <f t="shared" si="5"/>
        <v>2.5186476799380023E-3</v>
      </c>
    </row>
    <row r="83" spans="2:4" ht="15" customHeight="1">
      <c r="B83" s="62" t="s">
        <v>230</v>
      </c>
      <c r="C83" s="218" t="s">
        <v>86</v>
      </c>
      <c r="D83" s="219" t="str">
        <f t="shared" si="5"/>
        <v>-</v>
      </c>
    </row>
    <row r="84" spans="2:4" ht="15" customHeight="1">
      <c r="B84" s="215" t="s">
        <v>180</v>
      </c>
      <c r="C84" s="216">
        <v>798</v>
      </c>
      <c r="D84" s="217">
        <f t="shared" si="5"/>
        <v>5.9463930431672366E-3</v>
      </c>
    </row>
    <row r="85" spans="2:4" ht="15" customHeight="1">
      <c r="B85" s="62" t="s">
        <v>238</v>
      </c>
      <c r="C85" s="222">
        <v>62</v>
      </c>
      <c r="D85" s="219">
        <f t="shared" si="5"/>
        <v>4.6200046200046198E-4</v>
      </c>
    </row>
    <row r="86" spans="2:4" ht="15" customHeight="1">
      <c r="B86" s="62" t="s">
        <v>239</v>
      </c>
      <c r="C86" s="222">
        <v>39</v>
      </c>
      <c r="D86" s="219">
        <f t="shared" si="5"/>
        <v>2.906131938390003E-4</v>
      </c>
    </row>
    <row r="87" spans="2:4" ht="15" customHeight="1">
      <c r="B87" s="62" t="s">
        <v>240</v>
      </c>
      <c r="C87" s="222">
        <v>288</v>
      </c>
      <c r="D87" s="219">
        <f t="shared" si="5"/>
        <v>2.1460666621956944E-3</v>
      </c>
    </row>
    <row r="88" spans="2:4" ht="15" customHeight="1">
      <c r="B88" s="62" t="s">
        <v>241</v>
      </c>
      <c r="C88" s="222">
        <v>391</v>
      </c>
      <c r="D88" s="219">
        <f t="shared" si="5"/>
        <v>2.913583558744849E-3</v>
      </c>
    </row>
    <row r="89" spans="2:4" ht="15" customHeight="1">
      <c r="B89" s="62" t="s">
        <v>230</v>
      </c>
      <c r="C89" s="222" t="s">
        <v>86</v>
      </c>
      <c r="D89" s="219" t="str">
        <f t="shared" si="5"/>
        <v>-</v>
      </c>
    </row>
    <row r="90" spans="2:4" ht="40.5" customHeight="1">
      <c r="B90" s="63" t="s">
        <v>242</v>
      </c>
      <c r="C90" s="63"/>
      <c r="D90" s="63"/>
    </row>
  </sheetData>
  <mergeCells count="10">
    <mergeCell ref="B61:D61"/>
    <mergeCell ref="F61:H61"/>
    <mergeCell ref="B63:D63"/>
    <mergeCell ref="B90:D90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4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1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thickBot="1"/>
    <row r="30" spans="2:18" ht="14.25" customHeight="1" thickBot="1">
      <c r="R30" s="41" t="s">
        <v>60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225" t="s">
        <v>246</v>
      </c>
      <c r="B1" s="226" t="s">
        <v>96</v>
      </c>
      <c r="D1" s="227" t="s">
        <v>177</v>
      </c>
      <c r="F1" s="227" t="s">
        <v>177</v>
      </c>
    </row>
    <row r="2" spans="1:6">
      <c r="A2" s="228"/>
      <c r="B2" s="229" t="s">
        <v>67</v>
      </c>
      <c r="D2" s="227" t="s">
        <v>212</v>
      </c>
      <c r="F2" s="227" t="s">
        <v>247</v>
      </c>
    </row>
    <row r="3" spans="1:6">
      <c r="A3" s="230"/>
      <c r="B3" s="231" t="s">
        <v>73</v>
      </c>
      <c r="D3" s="227" t="s">
        <v>248</v>
      </c>
      <c r="F3" s="227" t="s">
        <v>249</v>
      </c>
    </row>
    <row r="4" spans="1:6">
      <c r="A4" s="225" t="s">
        <v>250</v>
      </c>
      <c r="B4" s="226" t="s">
        <v>96</v>
      </c>
      <c r="D4" s="227" t="s">
        <v>179</v>
      </c>
      <c r="F4" s="227" t="s">
        <v>251</v>
      </c>
    </row>
    <row r="5" spans="1:6">
      <c r="A5" s="228"/>
      <c r="B5" s="229" t="s">
        <v>67</v>
      </c>
      <c r="D5" s="227" t="s">
        <v>180</v>
      </c>
      <c r="F5" s="227"/>
    </row>
    <row r="6" spans="1:6">
      <c r="A6" s="230"/>
      <c r="B6" s="231" t="s">
        <v>73</v>
      </c>
    </row>
    <row r="7" spans="1:6">
      <c r="A7" s="225" t="s">
        <v>56</v>
      </c>
      <c r="B7" s="226" t="s">
        <v>96</v>
      </c>
    </row>
    <row r="8" spans="1:6">
      <c r="A8" s="228"/>
      <c r="B8" s="229" t="s">
        <v>67</v>
      </c>
      <c r="D8" s="232" t="s">
        <v>252</v>
      </c>
    </row>
    <row r="9" spans="1:6">
      <c r="A9" s="230"/>
      <c r="B9" s="231" t="s">
        <v>73</v>
      </c>
      <c r="D9" s="232" t="s">
        <v>253</v>
      </c>
    </row>
    <row r="10" spans="1:6">
      <c r="A10" s="225" t="s">
        <v>151</v>
      </c>
      <c r="B10" s="226" t="s">
        <v>96</v>
      </c>
      <c r="D10" s="232" t="s">
        <v>254</v>
      </c>
    </row>
    <row r="11" spans="1:6">
      <c r="A11" s="228"/>
      <c r="B11" s="229" t="s">
        <v>67</v>
      </c>
      <c r="D11" s="232" t="s">
        <v>26</v>
      </c>
    </row>
    <row r="12" spans="1:6">
      <c r="A12" s="230"/>
      <c r="B12" s="231" t="s">
        <v>73</v>
      </c>
      <c r="D12" s="232" t="s">
        <v>255</v>
      </c>
      <c r="F12" s="2">
        <v>2001</v>
      </c>
    </row>
    <row r="13" spans="1:6">
      <c r="A13" s="225" t="s">
        <v>152</v>
      </c>
      <c r="B13" s="226" t="s">
        <v>96</v>
      </c>
      <c r="D13" s="232" t="s">
        <v>256</v>
      </c>
      <c r="F13" s="2">
        <v>2002</v>
      </c>
    </row>
    <row r="14" spans="1:6">
      <c r="A14" s="228"/>
      <c r="B14" s="229" t="s">
        <v>67</v>
      </c>
      <c r="F14" s="2">
        <v>2003</v>
      </c>
    </row>
    <row r="15" spans="1:6">
      <c r="A15" s="228"/>
      <c r="B15" s="231" t="s">
        <v>73</v>
      </c>
      <c r="F15" s="2">
        <v>2004</v>
      </c>
    </row>
    <row r="18" spans="1:21">
      <c r="A18" s="233" t="s">
        <v>257</v>
      </c>
      <c r="B18" s="234" t="s">
        <v>55</v>
      </c>
    </row>
    <row r="19" spans="1:21">
      <c r="A19" s="235"/>
      <c r="B19" s="236" t="s">
        <v>258</v>
      </c>
    </row>
    <row r="20" spans="1:21">
      <c r="A20" s="233" t="s">
        <v>259</v>
      </c>
      <c r="B20" s="234" t="s">
        <v>55</v>
      </c>
    </row>
    <row r="21" spans="1:21">
      <c r="A21" s="235"/>
      <c r="B21" s="236" t="s">
        <v>258</v>
      </c>
    </row>
    <row r="22" spans="1:21">
      <c r="A22" s="233" t="s">
        <v>260</v>
      </c>
      <c r="B22" s="234" t="s">
        <v>55</v>
      </c>
    </row>
    <row r="23" spans="1:21">
      <c r="A23" s="235"/>
      <c r="B23" s="236" t="s">
        <v>258</v>
      </c>
    </row>
    <row r="25" spans="1:21">
      <c r="A25" s="225" t="s">
        <v>246</v>
      </c>
      <c r="B25" s="226" t="s">
        <v>96</v>
      </c>
      <c r="D25" s="225" t="s">
        <v>246</v>
      </c>
      <c r="E25" s="226" t="s">
        <v>96</v>
      </c>
    </row>
    <row r="26" spans="1:21">
      <c r="A26" s="228"/>
      <c r="B26" s="229" t="s">
        <v>67</v>
      </c>
      <c r="D26" s="228"/>
      <c r="E26" s="229" t="s">
        <v>67</v>
      </c>
    </row>
    <row r="27" spans="1:21">
      <c r="A27" s="230"/>
      <c r="B27" s="231" t="s">
        <v>73</v>
      </c>
      <c r="D27" s="230"/>
      <c r="E27" s="231" t="s">
        <v>73</v>
      </c>
    </row>
    <row r="28" spans="1:21">
      <c r="A28" s="225" t="s">
        <v>149</v>
      </c>
      <c r="B28" s="226" t="s">
        <v>96</v>
      </c>
      <c r="D28" s="225" t="s">
        <v>55</v>
      </c>
      <c r="E28" s="226" t="s">
        <v>96</v>
      </c>
    </row>
    <row r="29" spans="1:21">
      <c r="A29" s="228"/>
      <c r="B29" s="229" t="s">
        <v>67</v>
      </c>
      <c r="D29" s="228"/>
      <c r="E29" s="229" t="s">
        <v>67</v>
      </c>
    </row>
    <row r="30" spans="1:21">
      <c r="A30" s="230"/>
      <c r="B30" s="231" t="s">
        <v>73</v>
      </c>
      <c r="D30" s="230"/>
      <c r="E30" s="231" t="s">
        <v>73</v>
      </c>
    </row>
    <row r="31" spans="1:21">
      <c r="A31" s="225" t="s">
        <v>150</v>
      </c>
      <c r="B31" s="226" t="s">
        <v>96</v>
      </c>
      <c r="D31" s="225" t="s">
        <v>56</v>
      </c>
      <c r="E31" s="226" t="s">
        <v>96</v>
      </c>
      <c r="G31" s="237" t="s">
        <v>246</v>
      </c>
      <c r="H31" s="237"/>
      <c r="I31" s="237"/>
      <c r="J31" s="237" t="s">
        <v>149</v>
      </c>
      <c r="K31" s="237"/>
      <c r="L31" s="237"/>
      <c r="M31" s="237" t="s">
        <v>150</v>
      </c>
      <c r="N31" s="237"/>
      <c r="O31" s="237"/>
      <c r="P31" s="237" t="s">
        <v>151</v>
      </c>
      <c r="Q31" s="237"/>
      <c r="R31" s="237"/>
      <c r="S31" s="237" t="s">
        <v>152</v>
      </c>
      <c r="T31" s="237"/>
      <c r="U31" s="237"/>
    </row>
    <row r="32" spans="1:21">
      <c r="A32" s="228"/>
      <c r="B32" s="229" t="s">
        <v>67</v>
      </c>
      <c r="D32" s="228"/>
      <c r="E32" s="229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>
      <c r="A33" s="230"/>
      <c r="B33" s="231" t="s">
        <v>73</v>
      </c>
      <c r="D33" s="228"/>
      <c r="E33" s="231" t="s">
        <v>73</v>
      </c>
    </row>
    <row r="34" spans="1:5">
      <c r="A34" s="225" t="s">
        <v>151</v>
      </c>
      <c r="B34" s="226" t="s">
        <v>96</v>
      </c>
      <c r="D34" s="225" t="s">
        <v>57</v>
      </c>
      <c r="E34" s="226" t="s">
        <v>96</v>
      </c>
    </row>
    <row r="35" spans="1:5">
      <c r="A35" s="228"/>
      <c r="B35" s="229" t="s">
        <v>67</v>
      </c>
      <c r="D35" s="228"/>
      <c r="E35" s="229" t="s">
        <v>67</v>
      </c>
    </row>
    <row r="36" spans="1:5">
      <c r="A36" s="230"/>
      <c r="B36" s="231" t="s">
        <v>73</v>
      </c>
      <c r="D36" s="228"/>
      <c r="E36" s="231" t="s">
        <v>73</v>
      </c>
    </row>
    <row r="37" spans="1:5">
      <c r="A37" s="225" t="s">
        <v>57</v>
      </c>
      <c r="B37" s="226" t="s">
        <v>96</v>
      </c>
      <c r="D37" s="225" t="s">
        <v>58</v>
      </c>
      <c r="E37" s="226" t="s">
        <v>96</v>
      </c>
    </row>
    <row r="38" spans="1:5">
      <c r="A38" s="228"/>
      <c r="B38" s="229" t="s">
        <v>67</v>
      </c>
      <c r="D38" s="228"/>
      <c r="E38" s="229" t="s">
        <v>67</v>
      </c>
    </row>
    <row r="39" spans="1:5">
      <c r="A39" s="228"/>
      <c r="B39" s="231" t="s">
        <v>73</v>
      </c>
      <c r="D39" s="230"/>
      <c r="E39" s="231" t="s">
        <v>73</v>
      </c>
    </row>
    <row r="40" spans="1:5">
      <c r="A40" s="225" t="s">
        <v>152</v>
      </c>
      <c r="B40" s="226" t="s">
        <v>96</v>
      </c>
    </row>
    <row r="41" spans="1:5">
      <c r="A41" s="228"/>
      <c r="B41" s="229" t="s">
        <v>67</v>
      </c>
    </row>
    <row r="42" spans="1:5">
      <c r="A42" s="228"/>
      <c r="B42" s="231" t="s">
        <v>73</v>
      </c>
    </row>
    <row r="43" spans="1:5">
      <c r="A43" s="225" t="s">
        <v>55</v>
      </c>
      <c r="B43" s="226" t="s">
        <v>96</v>
      </c>
    </row>
    <row r="44" spans="1:5">
      <c r="A44" s="228"/>
      <c r="B44" s="229" t="s">
        <v>67</v>
      </c>
    </row>
    <row r="45" spans="1:5">
      <c r="A45" s="228"/>
      <c r="B45" s="231" t="s">
        <v>73</v>
      </c>
    </row>
    <row r="46" spans="1:5">
      <c r="A46" s="225" t="s">
        <v>56</v>
      </c>
      <c r="B46" s="226" t="s">
        <v>96</v>
      </c>
    </row>
    <row r="47" spans="1:5">
      <c r="A47" s="228"/>
      <c r="B47" s="229" t="s">
        <v>67</v>
      </c>
    </row>
    <row r="48" spans="1:5">
      <c r="A48" s="228"/>
      <c r="B48" s="231" t="s">
        <v>73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50" t="s">
        <v>261</v>
      </c>
    </row>
    <row r="3" spans="1:9">
      <c r="A3" s="150" t="s">
        <v>262</v>
      </c>
    </row>
    <row r="4" spans="1:9">
      <c r="A4" s="44" t="s">
        <v>263</v>
      </c>
      <c r="B4" s="44" t="s">
        <v>264</v>
      </c>
    </row>
    <row r="5" spans="1:9">
      <c r="A5" s="44" t="s">
        <v>265</v>
      </c>
      <c r="B5" s="44" t="s">
        <v>266</v>
      </c>
    </row>
    <row r="6" spans="1:9">
      <c r="A6" s="2" t="s">
        <v>267</v>
      </c>
    </row>
    <row r="7" spans="1:9">
      <c r="A7" s="238" t="s">
        <v>268</v>
      </c>
    </row>
    <row r="8" spans="1:9" ht="54.75" customHeight="1">
      <c r="A8" s="239" t="s">
        <v>269</v>
      </c>
      <c r="B8" s="240"/>
      <c r="C8" s="240"/>
      <c r="D8" s="240"/>
      <c r="E8" s="240"/>
      <c r="F8" s="240"/>
      <c r="G8" s="241"/>
      <c r="I8" s="242" t="s">
        <v>270</v>
      </c>
    </row>
    <row r="9" spans="1:9" ht="14.25">
      <c r="I9" s="243" t="s">
        <v>271</v>
      </c>
    </row>
    <row r="10" spans="1:9" ht="25.5">
      <c r="A10" s="244" t="s">
        <v>272</v>
      </c>
      <c r="B10" s="245" t="s">
        <v>261</v>
      </c>
    </row>
    <row r="12" spans="1:9">
      <c r="A12" s="2" t="s">
        <v>273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enero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2012-03-12T00:00:00+00:00</PublishingStartDate>
    <_dlc_DocId xmlns="8b099203-c902-4a5b-992f-1f849b15ff82">Q5F7QW3RQ55V-2054-280</_dlc_DocId>
    <_dlc_DocIdUrl xmlns="8b099203-c902-4a5b-992f-1f849b15ff82">
      <Url>http://cd102671/es/investigacion/Situacion-turistica/zonas-turisticas-tenerife/_layouts/DocIdRedir.aspx?ID=Q5F7QW3RQ55V-2054-280</Url>
      <Description>Q5F7QW3RQ55V-2054-280</Description>
    </_dlc_DocIdUrl>
  </documentManagement>
</p:properties>
</file>

<file path=customXml/itemProps1.xml><?xml version="1.0" encoding="utf-8"?>
<ds:datastoreItem xmlns:ds="http://schemas.openxmlformats.org/officeDocument/2006/customXml" ds:itemID="{7D39A503-88DE-4D81-A5FA-46E272390B52}"/>
</file>

<file path=customXml/itemProps2.xml><?xml version="1.0" encoding="utf-8"?>
<ds:datastoreItem xmlns:ds="http://schemas.openxmlformats.org/officeDocument/2006/customXml" ds:itemID="{69BFA0B6-D1A0-4B37-ACB3-1C59660D1296}"/>
</file>

<file path=customXml/itemProps3.xml><?xml version="1.0" encoding="utf-8"?>
<ds:datastoreItem xmlns:ds="http://schemas.openxmlformats.org/officeDocument/2006/customXml" ds:itemID="{48EC71B6-34D9-4681-84C4-9C6F0254D7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(enero 2012)</dc:title>
  <dc:creator>marjorie</dc:creator>
  <cp:lastModifiedBy>marjorie</cp:lastModifiedBy>
  <dcterms:created xsi:type="dcterms:W3CDTF">2012-04-17T14:06:34Z</dcterms:created>
  <dcterms:modified xsi:type="dcterms:W3CDTF">2012-04-17T14:08:48Z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dcd1f972-7c49-4035-b36b-4b9bc8351eb4</vt:lpwstr>
  </property>
</Properties>
</file>