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charts/chart43.xml" ContentType="application/vnd.openxmlformats-officedocument.drawingml.chart+xml"/>
  <Override PartName="/xl/charts/chart47.xml" ContentType="application/vnd.openxmlformats-officedocument.drawingml.chart+xml"/>
  <Override PartName="/xl/worksheets/sheet4.xml" ContentType="application/vnd.openxmlformats-officedocument.spreadsheetml.workshee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48.xml" ContentType="application/vnd.openxmlformats-officedocument.drawingml.chart+xml"/>
  <Override PartName="/xl/worksheets/sheet12.xml" ContentType="application/vnd.openxmlformats-officedocument.spreadsheetml.worksheet+xml"/>
  <Override PartName="/xl/charts/chart42.xml" ContentType="application/vnd.openxmlformats-officedocument.drawingml.chart+xml"/>
  <Override PartName="/xl/worksheets/sheet13.xml" ContentType="application/vnd.openxmlformats-officedocument.spreadsheetml.workshee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8.xml" ContentType="application/vnd.openxmlformats-officedocument.spreadsheetml.workshee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8.xml" ContentType="application/vnd.openxmlformats-officedocument.drawingml.char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17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drawings/drawing25.xml" ContentType="application/vnd.openxmlformats-officedocument.drawing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chart19.xml" ContentType="application/vnd.openxmlformats-officedocument.drawingml.chart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MUNICIPIOS'!$B$5:$L$99</definedName>
    <definedName name="_xlnm.Print_Area" localSheetId="16">'SERIE EM MUNICIPIOS'!$B$5:$L$99</definedName>
    <definedName name="_xlnm.Print_Area" localSheetId="11">'SERIE IO MUNICIPIOS'!$B$5:$L$99</definedName>
    <definedName name="_xlnm.Print_Area" localSheetId="6">'SERIE PERNOCTACIONES MUN'!$B$5:$L$99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30" i="10" l="1"/>
  <c r="M28" i="10"/>
  <c r="M27" i="10"/>
  <c r="M26" i="10"/>
  <c r="M25" i="10"/>
  <c r="M24" i="10"/>
  <c r="M22" i="10"/>
  <c r="K30" i="10"/>
  <c r="K28" i="10"/>
  <c r="K27" i="10"/>
  <c r="K26" i="10"/>
  <c r="K25" i="10"/>
  <c r="K24" i="10"/>
  <c r="K22" i="10"/>
  <c r="F22" i="10"/>
  <c r="F29" i="10"/>
  <c r="F27" i="10"/>
  <c r="F26" i="10"/>
  <c r="F25" i="10"/>
  <c r="F24" i="10"/>
  <c r="D29" i="10"/>
  <c r="D27" i="10"/>
  <c r="D26" i="10"/>
  <c r="D25" i="10"/>
  <c r="D24" i="10"/>
  <c r="D22" i="10"/>
  <c r="M16" i="10"/>
  <c r="M14" i="10"/>
  <c r="M13" i="10"/>
  <c r="M12" i="10"/>
  <c r="M11" i="10"/>
  <c r="M10" i="10"/>
  <c r="M8" i="10"/>
  <c r="K16" i="10"/>
  <c r="K14" i="10"/>
  <c r="K13" i="10"/>
  <c r="K12" i="10"/>
  <c r="K11" i="10"/>
  <c r="K10" i="10"/>
  <c r="K8" i="10"/>
  <c r="D38" i="5"/>
  <c r="F29" i="5"/>
  <c r="F27" i="5"/>
  <c r="F26" i="5"/>
  <c r="F25" i="5"/>
  <c r="F24" i="5"/>
  <c r="D29" i="5"/>
  <c r="D27" i="5"/>
  <c r="D26" i="5"/>
  <c r="D25" i="5"/>
  <c r="D24" i="5"/>
  <c r="F22" i="5"/>
  <c r="D22" i="5"/>
  <c r="M30" i="5"/>
  <c r="M28" i="5"/>
  <c r="M27" i="5"/>
  <c r="M26" i="5"/>
  <c r="M25" i="5"/>
  <c r="M24" i="5"/>
  <c r="K30" i="5"/>
  <c r="K28" i="5"/>
  <c r="K27" i="5"/>
  <c r="K26" i="5"/>
  <c r="K25" i="5"/>
  <c r="K24" i="5"/>
  <c r="M22" i="5"/>
  <c r="K22" i="5"/>
  <c r="M16" i="5"/>
  <c r="M14" i="5"/>
  <c r="M13" i="5"/>
  <c r="M12" i="5"/>
  <c r="M11" i="5"/>
  <c r="M10" i="5"/>
  <c r="K16" i="5"/>
  <c r="K14" i="5"/>
  <c r="K13" i="5"/>
  <c r="K12" i="5"/>
  <c r="K11" i="5"/>
  <c r="K10" i="5"/>
  <c r="K8" i="5"/>
  <c r="M8" i="5"/>
  <c r="D66" i="33" l="1"/>
  <c r="D68" i="33"/>
  <c r="D70" i="33"/>
  <c r="D89" i="33"/>
  <c r="D84" i="33"/>
  <c r="D87" i="33"/>
  <c r="D85" i="33"/>
  <c r="D86" i="33"/>
  <c r="D83" i="33"/>
  <c r="D88" i="33"/>
  <c r="D78" i="33"/>
  <c r="D81" i="33"/>
  <c r="D82" i="33"/>
  <c r="D79" i="33"/>
  <c r="D77" i="33"/>
  <c r="D80" i="33"/>
  <c r="D74" i="33"/>
  <c r="D73" i="33"/>
  <c r="D75" i="33"/>
  <c r="D65" i="33"/>
  <c r="D72" i="33"/>
  <c r="D76" i="33"/>
  <c r="D67" i="33"/>
  <c r="D69" i="33"/>
  <c r="D71" i="33"/>
  <c r="H60" i="33" l="1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D60" i="33" l="1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H31" i="33" l="1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D31" i="33" l="1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C39" i="30" l="1"/>
  <c r="C38" i="30" l="1"/>
  <c r="C37" i="30" l="1"/>
  <c r="C36" i="30" l="1"/>
  <c r="C35" i="30" l="1"/>
  <c r="C34" i="30" l="1"/>
  <c r="C33" i="30" l="1"/>
  <c r="C32" i="30" l="1"/>
  <c r="C31" i="30" l="1"/>
  <c r="C30" i="30" l="1"/>
  <c r="C29" i="30" l="1"/>
  <c r="C28" i="30" l="1"/>
  <c r="C27" i="30" l="1"/>
  <c r="C26" i="30" l="1"/>
  <c r="C25" i="30" l="1"/>
  <c r="C24" i="30" l="1"/>
  <c r="C23" i="30" l="1"/>
  <c r="C22" i="30" l="1"/>
  <c r="C21" i="30" l="1"/>
  <c r="C20" i="30" l="1"/>
  <c r="C19" i="30" l="1"/>
  <c r="C18" i="30" l="1"/>
  <c r="C17" i="30" l="1"/>
  <c r="C16" i="30" l="1"/>
  <c r="C15" i="30" l="1"/>
  <c r="C14" i="30" l="1"/>
  <c r="C13" i="30" l="1"/>
  <c r="C12" i="30" l="1"/>
  <c r="C11" i="30" l="1"/>
  <c r="C10" i="30" l="1"/>
  <c r="C9" i="30" l="1"/>
  <c r="C8" i="30" l="1"/>
  <c r="C6" i="30"/>
  <c r="C64" i="33" l="1"/>
  <c r="C35" i="33"/>
  <c r="G35" i="33"/>
  <c r="C6" i="33"/>
  <c r="G6" i="33"/>
  <c r="N62" i="27" l="1"/>
  <c r="G62" i="27" l="1"/>
  <c r="N61" i="27" l="1"/>
  <c r="G61" i="27" l="1"/>
  <c r="N60" i="27" l="1"/>
  <c r="G60" i="27" l="1"/>
  <c r="N59" i="27" l="1"/>
  <c r="G59" i="27" l="1"/>
  <c r="N58" i="27" l="1"/>
  <c r="G58" i="27" l="1"/>
  <c r="N57" i="27" l="1"/>
  <c r="G57" i="27" l="1"/>
  <c r="N56" i="27" l="1"/>
  <c r="G56" i="27" l="1"/>
  <c r="M62" i="27" l="1"/>
  <c r="M61" i="27"/>
  <c r="M60" i="27"/>
  <c r="M59" i="27"/>
  <c r="M58" i="27"/>
  <c r="M57" i="27"/>
  <c r="M56" i="27"/>
  <c r="M55" i="27"/>
  <c r="K62" i="27" l="1"/>
  <c r="K61" i="27"/>
  <c r="K60" i="27"/>
  <c r="K59" i="27"/>
  <c r="K58" i="27"/>
  <c r="K57" i="27"/>
  <c r="K56" i="27"/>
  <c r="K55" i="27"/>
  <c r="N55" i="27"/>
  <c r="F62" i="27" l="1"/>
  <c r="F61" i="27"/>
  <c r="F60" i="27"/>
  <c r="F59" i="27"/>
  <c r="F58" i="27"/>
  <c r="F57" i="27"/>
  <c r="F56" i="27"/>
  <c r="F55" i="27"/>
  <c r="D62" i="27" l="1"/>
  <c r="D61" i="27"/>
  <c r="D60" i="27"/>
  <c r="D59" i="27"/>
  <c r="D58" i="27"/>
  <c r="D57" i="27"/>
  <c r="D56" i="27"/>
  <c r="D55" i="27"/>
  <c r="G55" i="27"/>
  <c r="L54" i="27"/>
  <c r="J54" i="27"/>
  <c r="E54" i="27"/>
  <c r="C54" i="27"/>
  <c r="N48" i="27" l="1"/>
  <c r="G48" i="27" l="1"/>
  <c r="N47" i="27" l="1"/>
  <c r="G47" i="27" l="1"/>
  <c r="N46" i="27" l="1"/>
  <c r="G46" i="27" l="1"/>
  <c r="N45" i="27" l="1"/>
  <c r="G45" i="27" l="1"/>
  <c r="N44" i="27" l="1"/>
  <c r="G44" i="27" l="1"/>
  <c r="M49" i="27" l="1"/>
  <c r="M48" i="27"/>
  <c r="M47" i="27"/>
  <c r="M46" i="27"/>
  <c r="M45" i="27"/>
  <c r="M44" i="27"/>
  <c r="M43" i="27"/>
  <c r="K49" i="27" l="1"/>
  <c r="K48" i="27"/>
  <c r="K47" i="27"/>
  <c r="K46" i="27"/>
  <c r="K45" i="27"/>
  <c r="K44" i="27"/>
  <c r="N43" i="27"/>
  <c r="K43" i="27"/>
  <c r="F49" i="27" l="1"/>
  <c r="F48" i="27"/>
  <c r="F47" i="27"/>
  <c r="F46" i="27"/>
  <c r="F45" i="27"/>
  <c r="F44" i="27"/>
  <c r="F43" i="27"/>
  <c r="D49" i="27" l="1"/>
  <c r="D48" i="27"/>
  <c r="D47" i="27"/>
  <c r="D46" i="27"/>
  <c r="D45" i="27"/>
  <c r="D44" i="27"/>
  <c r="G43" i="27"/>
  <c r="D43" i="27"/>
  <c r="L42" i="27"/>
  <c r="J42" i="27"/>
  <c r="E42" i="27"/>
  <c r="C42" i="27"/>
  <c r="N37" i="27" l="1"/>
  <c r="G37" i="27" l="1"/>
  <c r="N36" i="27" l="1"/>
  <c r="G36" i="27" l="1"/>
  <c r="N35" i="27" l="1"/>
  <c r="G35" i="27" l="1"/>
  <c r="N34" i="27" l="1"/>
  <c r="G34" i="27" l="1"/>
  <c r="N33" i="27" l="1"/>
  <c r="G33" i="27" l="1"/>
  <c r="M37" i="27" l="1"/>
  <c r="M36" i="27"/>
  <c r="M35" i="27"/>
  <c r="M34" i="27"/>
  <c r="M33" i="27"/>
  <c r="M32" i="27"/>
  <c r="K37" i="27" l="1"/>
  <c r="K36" i="27"/>
  <c r="K35" i="27"/>
  <c r="K34" i="27"/>
  <c r="K33" i="27"/>
  <c r="K32" i="27"/>
  <c r="N32" i="27"/>
  <c r="F37" i="27" l="1"/>
  <c r="F36" i="27"/>
  <c r="F35" i="27"/>
  <c r="F34" i="27"/>
  <c r="F33" i="27"/>
  <c r="F32" i="27"/>
  <c r="D37" i="27" l="1"/>
  <c r="D36" i="27"/>
  <c r="D35" i="27"/>
  <c r="D34" i="27"/>
  <c r="D33" i="27"/>
  <c r="D32" i="27"/>
  <c r="G32" i="27"/>
  <c r="L31" i="27"/>
  <c r="J31" i="27"/>
  <c r="E31" i="27"/>
  <c r="C31" i="27"/>
  <c r="N26" i="27" l="1"/>
  <c r="G26" i="27" l="1"/>
  <c r="N25" i="27" l="1"/>
  <c r="G25" i="27" l="1"/>
  <c r="N24" i="27" l="1"/>
  <c r="G24" i="27" l="1"/>
  <c r="N23" i="27" l="1"/>
  <c r="G23" i="27" l="1"/>
  <c r="N22" i="27" l="1"/>
  <c r="G22" i="27" l="1"/>
  <c r="N21" i="27" l="1"/>
  <c r="G21" i="27" l="1"/>
  <c r="M26" i="27" l="1"/>
  <c r="M25" i="27"/>
  <c r="M24" i="27"/>
  <c r="M23" i="27"/>
  <c r="M22" i="27"/>
  <c r="M21" i="27"/>
  <c r="M20" i="27"/>
  <c r="K26" i="27" l="1"/>
  <c r="K25" i="27"/>
  <c r="K24" i="27"/>
  <c r="K23" i="27"/>
  <c r="K22" i="27"/>
  <c r="K21" i="27"/>
  <c r="N20" i="27"/>
  <c r="K20" i="27"/>
  <c r="F26" i="27" l="1"/>
  <c r="F25" i="27"/>
  <c r="F24" i="27"/>
  <c r="F23" i="27"/>
  <c r="F22" i="27"/>
  <c r="F21" i="27"/>
  <c r="F20" i="27"/>
  <c r="D26" i="27" l="1"/>
  <c r="D25" i="27"/>
  <c r="D24" i="27"/>
  <c r="D23" i="27"/>
  <c r="D22" i="27"/>
  <c r="D21" i="27"/>
  <c r="G20" i="27"/>
  <c r="D20" i="27"/>
  <c r="L19" i="27"/>
  <c r="J19" i="27"/>
  <c r="E19" i="27"/>
  <c r="C19" i="27"/>
  <c r="N13" i="27" l="1"/>
  <c r="G13" i="27" l="1"/>
  <c r="N12" i="27" l="1"/>
  <c r="G12" i="27" l="1"/>
  <c r="N11" i="27" l="1"/>
  <c r="G11" i="27" l="1"/>
  <c r="N10" i="27" l="1"/>
  <c r="G10" i="27" l="1"/>
  <c r="N9" i="27" l="1"/>
  <c r="G9" i="27" l="1"/>
  <c r="N8" i="27" l="1"/>
  <c r="G8" i="27" l="1"/>
  <c r="M13" i="27" l="1"/>
  <c r="M12" i="27"/>
  <c r="M11" i="27"/>
  <c r="M10" i="27"/>
  <c r="M9" i="27"/>
  <c r="M8" i="27"/>
  <c r="M7" i="27"/>
  <c r="K13" i="27" l="1"/>
  <c r="K12" i="27"/>
  <c r="K11" i="27"/>
  <c r="K10" i="27"/>
  <c r="K9" i="27"/>
  <c r="K8" i="27"/>
  <c r="N7" i="27"/>
  <c r="K7" i="27"/>
  <c r="F13" i="27" l="1"/>
  <c r="F12" i="27"/>
  <c r="F11" i="27"/>
  <c r="F10" i="27"/>
  <c r="F9" i="27"/>
  <c r="F8" i="27"/>
  <c r="F7" i="27"/>
  <c r="D13" i="27" l="1"/>
  <c r="D12" i="27"/>
  <c r="D11" i="27"/>
  <c r="D10" i="27"/>
  <c r="D9" i="27"/>
  <c r="D8" i="27"/>
  <c r="G7" i="27"/>
  <c r="D7" i="27"/>
  <c r="L6" i="27"/>
  <c r="J6" i="27"/>
  <c r="E6" i="27"/>
  <c r="C6" i="27"/>
  <c r="N38" i="25" l="1"/>
  <c r="G38" i="25" l="1"/>
  <c r="N37" i="25" l="1"/>
  <c r="G37" i="25" l="1"/>
  <c r="M38" i="25" l="1"/>
  <c r="M37" i="25"/>
  <c r="M36" i="25"/>
  <c r="K38" i="25" l="1"/>
  <c r="K37" i="25"/>
  <c r="N36" i="25"/>
  <c r="K36" i="25"/>
  <c r="F38" i="25" l="1"/>
  <c r="F37" i="25"/>
  <c r="F36" i="25"/>
  <c r="D38" i="25" l="1"/>
  <c r="D37" i="25"/>
  <c r="G36" i="25"/>
  <c r="D36" i="25"/>
  <c r="N34" i="25" l="1"/>
  <c r="G34" i="25" l="1"/>
  <c r="N33" i="25" l="1"/>
  <c r="G33" i="25" l="1"/>
  <c r="M34" i="25" l="1"/>
  <c r="M33" i="25"/>
  <c r="M32" i="25"/>
  <c r="K34" i="25" l="1"/>
  <c r="K33" i="25"/>
  <c r="N32" i="25"/>
  <c r="K32" i="25"/>
  <c r="F34" i="25" l="1"/>
  <c r="F33" i="25"/>
  <c r="F32" i="25"/>
  <c r="D34" i="25" l="1"/>
  <c r="D33" i="25"/>
  <c r="D32" i="25"/>
  <c r="G32" i="25"/>
  <c r="N30" i="25" l="1"/>
  <c r="G30" i="25" l="1"/>
  <c r="N29" i="25" l="1"/>
  <c r="G29" i="25" l="1"/>
  <c r="M30" i="25" l="1"/>
  <c r="M29" i="25"/>
  <c r="M28" i="25"/>
  <c r="K30" i="25" l="1"/>
  <c r="K29" i="25"/>
  <c r="N28" i="25"/>
  <c r="K28" i="25"/>
  <c r="F30" i="25" l="1"/>
  <c r="F29" i="25"/>
  <c r="F28" i="25"/>
  <c r="D30" i="25" l="1"/>
  <c r="D29" i="25"/>
  <c r="G28" i="25"/>
  <c r="D28" i="25"/>
  <c r="N26" i="25" l="1"/>
  <c r="G26" i="25" l="1"/>
  <c r="N25" i="25" l="1"/>
  <c r="G25" i="25" l="1"/>
  <c r="M26" i="25" l="1"/>
  <c r="M25" i="25"/>
  <c r="M24" i="25"/>
  <c r="K26" i="25" l="1"/>
  <c r="K25" i="25"/>
  <c r="N24" i="25"/>
  <c r="K24" i="25"/>
  <c r="F26" i="25" l="1"/>
  <c r="F25" i="25"/>
  <c r="F24" i="25"/>
  <c r="D26" i="25" l="1"/>
  <c r="D25" i="25"/>
  <c r="G24" i="25"/>
  <c r="D24" i="25"/>
  <c r="N22" i="25" l="1"/>
  <c r="G22" i="25" l="1"/>
  <c r="N21" i="25" l="1"/>
  <c r="G21" i="25" l="1"/>
  <c r="M22" i="25" l="1"/>
  <c r="M21" i="25"/>
  <c r="M20" i="25"/>
  <c r="K22" i="25" l="1"/>
  <c r="K21" i="25"/>
  <c r="N20" i="25"/>
  <c r="K20" i="25"/>
  <c r="F22" i="25" l="1"/>
  <c r="F21" i="25"/>
  <c r="F20" i="25"/>
  <c r="D22" i="25" l="1"/>
  <c r="D21" i="25"/>
  <c r="G20" i="25"/>
  <c r="D20" i="25"/>
  <c r="N18" i="25" l="1"/>
  <c r="G18" i="25" l="1"/>
  <c r="N17" i="25" l="1"/>
  <c r="G17" i="25" l="1"/>
  <c r="M18" i="25" l="1"/>
  <c r="M17" i="25"/>
  <c r="M16" i="25"/>
  <c r="K18" i="25" l="1"/>
  <c r="K17" i="25"/>
  <c r="K16" i="25"/>
  <c r="N16" i="25"/>
  <c r="F18" i="25" l="1"/>
  <c r="F17" i="25"/>
  <c r="F16" i="25"/>
  <c r="D18" i="25" l="1"/>
  <c r="D17" i="25"/>
  <c r="G16" i="25"/>
  <c r="D16" i="25"/>
  <c r="N13" i="25" l="1"/>
  <c r="F13" i="25" l="1"/>
  <c r="G13" i="25" l="1"/>
  <c r="M13" i="25" l="1"/>
  <c r="M12" i="25"/>
  <c r="K13" i="25" l="1"/>
  <c r="K12" i="25"/>
  <c r="N12" i="25"/>
  <c r="F12" i="25" l="1"/>
  <c r="D13" i="25" l="1"/>
  <c r="D12" i="25"/>
  <c r="G12" i="25"/>
  <c r="N10" i="25" l="1"/>
  <c r="G10" i="25" l="1"/>
  <c r="N9" i="25" l="1"/>
  <c r="G9" i="25" l="1"/>
  <c r="M10" i="25" l="1"/>
  <c r="M9" i="25"/>
  <c r="M8" i="25"/>
  <c r="K10" i="25" l="1"/>
  <c r="K9" i="25"/>
  <c r="N8" i="25"/>
  <c r="K8" i="25"/>
  <c r="F10" i="25" l="1"/>
  <c r="F9" i="25"/>
  <c r="F8" i="25"/>
  <c r="D10" i="25" l="1"/>
  <c r="D9" i="25"/>
  <c r="G8" i="25"/>
  <c r="D8" i="25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C8" i="24" l="1"/>
  <c r="D8" i="24"/>
  <c r="E8" i="24"/>
  <c r="F8" i="24"/>
  <c r="G8" i="24"/>
  <c r="C9" i="24"/>
  <c r="D9" i="24"/>
  <c r="E9" i="24"/>
  <c r="F9" i="24"/>
  <c r="G9" i="24"/>
  <c r="C10" i="24"/>
  <c r="D10" i="24"/>
  <c r="E10" i="24"/>
  <c r="F10" i="24"/>
  <c r="G10" i="24"/>
  <c r="C11" i="24"/>
  <c r="D11" i="24"/>
  <c r="E11" i="24"/>
  <c r="F11" i="24"/>
  <c r="G11" i="24"/>
  <c r="C12" i="24"/>
  <c r="D12" i="24"/>
  <c r="E12" i="24"/>
  <c r="F12" i="24"/>
  <c r="G12" i="24"/>
  <c r="C13" i="24"/>
  <c r="D13" i="24"/>
  <c r="E13" i="24"/>
  <c r="F13" i="24"/>
  <c r="G13" i="24"/>
  <c r="C14" i="24"/>
  <c r="D14" i="24"/>
  <c r="E14" i="24"/>
  <c r="F14" i="24"/>
  <c r="G14" i="24"/>
  <c r="C15" i="24"/>
  <c r="D15" i="24"/>
  <c r="E15" i="24"/>
  <c r="F15" i="24"/>
  <c r="G15" i="24"/>
  <c r="C16" i="24"/>
  <c r="D16" i="24"/>
  <c r="E16" i="24"/>
  <c r="F16" i="24"/>
  <c r="G16" i="24"/>
  <c r="C17" i="24"/>
  <c r="D17" i="24"/>
  <c r="E17" i="24"/>
  <c r="F17" i="24"/>
  <c r="G17" i="24"/>
  <c r="C18" i="24"/>
  <c r="D18" i="24"/>
  <c r="E18" i="24"/>
  <c r="F18" i="24"/>
  <c r="G18" i="24"/>
  <c r="C19" i="24"/>
  <c r="D19" i="24"/>
  <c r="E19" i="24"/>
  <c r="F19" i="24"/>
  <c r="G19" i="24"/>
  <c r="C20" i="24"/>
  <c r="D20" i="24"/>
  <c r="E20" i="24"/>
  <c r="F20" i="24"/>
  <c r="G20" i="24"/>
  <c r="C21" i="24"/>
  <c r="D21" i="24"/>
  <c r="E21" i="24"/>
  <c r="F21" i="24"/>
  <c r="G21" i="24"/>
  <c r="C22" i="24"/>
  <c r="D22" i="24"/>
  <c r="E22" i="24"/>
  <c r="F22" i="24"/>
  <c r="G22" i="24"/>
  <c r="C23" i="24"/>
  <c r="D23" i="24"/>
  <c r="E23" i="24"/>
  <c r="F23" i="24"/>
  <c r="G23" i="24"/>
  <c r="C24" i="24"/>
  <c r="D24" i="24"/>
  <c r="E24" i="24"/>
  <c r="F24" i="24"/>
  <c r="G24" i="24"/>
  <c r="C25" i="24"/>
  <c r="D25" i="24"/>
  <c r="E25" i="24"/>
  <c r="F25" i="24"/>
  <c r="G25" i="24"/>
  <c r="C26" i="24"/>
  <c r="D26" i="24"/>
  <c r="E26" i="24"/>
  <c r="F26" i="24"/>
  <c r="G26" i="24"/>
  <c r="C27" i="24"/>
  <c r="D27" i="24"/>
  <c r="E27" i="24"/>
  <c r="F27" i="24"/>
  <c r="G27" i="24"/>
  <c r="C28" i="24"/>
  <c r="D28" i="24"/>
  <c r="E28" i="24"/>
  <c r="F28" i="24"/>
  <c r="G28" i="24"/>
  <c r="C29" i="24"/>
  <c r="D29" i="24"/>
  <c r="E29" i="24"/>
  <c r="F29" i="24"/>
  <c r="G29" i="24"/>
  <c r="C30" i="24"/>
  <c r="D30" i="24"/>
  <c r="E30" i="24"/>
  <c r="F30" i="24"/>
  <c r="G30" i="24"/>
  <c r="B6" i="22"/>
  <c r="E47" i="20" l="1"/>
  <c r="E45" i="20" l="1"/>
  <c r="E44" i="20" l="1"/>
  <c r="E43" i="20" l="1"/>
  <c r="E42" i="20" l="1"/>
  <c r="E41" i="20" l="1"/>
  <c r="E40" i="20" l="1"/>
  <c r="E38" i="20" l="1"/>
  <c r="D36" i="20"/>
  <c r="C36" i="20"/>
  <c r="J30" i="20"/>
  <c r="E29" i="20" l="1"/>
  <c r="J28" i="20" l="1"/>
  <c r="J27" i="20" l="1"/>
  <c r="E27" i="20" l="1"/>
  <c r="J26" i="20" l="1"/>
  <c r="E26" i="20" l="1"/>
  <c r="J25" i="20" l="1"/>
  <c r="E25" i="20" l="1"/>
  <c r="J24" i="20" l="1"/>
  <c r="E24" i="20" l="1"/>
  <c r="J22" i="20" l="1"/>
  <c r="E22" i="20" l="1"/>
  <c r="I20" i="20"/>
  <c r="H20" i="20"/>
  <c r="D20" i="20"/>
  <c r="C20" i="20"/>
  <c r="J16" i="20" l="1"/>
  <c r="E16" i="20" l="1"/>
  <c r="J14" i="20" l="1"/>
  <c r="E14" i="20" l="1"/>
  <c r="J13" i="20" l="1"/>
  <c r="E13" i="20" l="1"/>
  <c r="J12" i="20" l="1"/>
  <c r="E12" i="20" l="1"/>
  <c r="J11" i="20" l="1"/>
  <c r="E11" i="20" l="1"/>
  <c r="J10" i="20" l="1"/>
  <c r="E10" i="20" l="1"/>
  <c r="J8" i="20" l="1"/>
  <c r="E8" i="20" l="1"/>
  <c r="I6" i="20"/>
  <c r="H6" i="20"/>
  <c r="D6" i="20"/>
  <c r="C6" i="20"/>
  <c r="E25" i="18" l="1"/>
  <c r="E24" i="18" l="1"/>
  <c r="E22" i="18" l="1"/>
  <c r="E21" i="18" l="1"/>
  <c r="E20" i="18" l="1"/>
  <c r="E18" i="18" l="1"/>
  <c r="E17" i="18" l="1"/>
  <c r="E16" i="18" l="1"/>
  <c r="E14" i="18" l="1"/>
  <c r="E13" i="18" l="1"/>
  <c r="E12" i="18" l="1"/>
  <c r="E10" i="18" l="1"/>
  <c r="E9" i="18" l="1"/>
  <c r="E8" i="18" l="1"/>
  <c r="D6" i="18"/>
  <c r="C6" i="18"/>
  <c r="L85" i="17" l="1"/>
  <c r="J85" i="17" l="1"/>
  <c r="H85" i="17" l="1"/>
  <c r="F85" i="17" l="1"/>
  <c r="D85" i="17" l="1"/>
  <c r="L84" i="17" l="1"/>
  <c r="J84" i="17" l="1"/>
  <c r="H84" i="17" l="1"/>
  <c r="F84" i="17" l="1"/>
  <c r="D84" i="17" l="1"/>
  <c r="L83" i="17" l="1"/>
  <c r="J83" i="17" l="1"/>
  <c r="H83" i="17" l="1"/>
  <c r="F83" i="17" l="1"/>
  <c r="D83" i="17" l="1"/>
  <c r="L82" i="17" l="1"/>
  <c r="J82" i="17" l="1"/>
  <c r="H82" i="17" l="1"/>
  <c r="F82" i="17" l="1"/>
  <c r="D82" i="17" l="1"/>
  <c r="L81" i="17" l="1"/>
  <c r="J81" i="17" l="1"/>
  <c r="H81" i="17" l="1"/>
  <c r="F81" i="17" l="1"/>
  <c r="D81" i="17" l="1"/>
  <c r="L80" i="17" l="1"/>
  <c r="J80" i="17" l="1"/>
  <c r="H80" i="17" l="1"/>
  <c r="F80" i="17" l="1"/>
  <c r="D80" i="17" l="1"/>
  <c r="L79" i="17" l="1"/>
  <c r="J79" i="17" l="1"/>
  <c r="H79" i="17" l="1"/>
  <c r="F79" i="17" l="1"/>
  <c r="D79" i="17" l="1"/>
  <c r="L78" i="17" l="1"/>
  <c r="J78" i="17" l="1"/>
  <c r="H78" i="17" l="1"/>
  <c r="F78" i="17" l="1"/>
  <c r="D78" i="17" l="1"/>
  <c r="L77" i="17" l="1"/>
  <c r="J77" i="17" l="1"/>
  <c r="H77" i="17" l="1"/>
  <c r="F77" i="17" l="1"/>
  <c r="D77" i="17" l="1"/>
  <c r="L76" i="17" l="1"/>
  <c r="J76" i="17" l="1"/>
  <c r="H76" i="17" l="1"/>
  <c r="F76" i="17" l="1"/>
  <c r="D76" i="17" l="1"/>
  <c r="L75" i="17" l="1"/>
  <c r="J75" i="17" l="1"/>
  <c r="H75" i="17" l="1"/>
  <c r="F75" i="17" l="1"/>
  <c r="D75" i="17" l="1"/>
  <c r="L74" i="17" l="1"/>
  <c r="J74" i="17" l="1"/>
  <c r="H74" i="17" l="1"/>
  <c r="F74" i="17" l="1"/>
  <c r="D74" i="17" l="1"/>
  <c r="L73" i="17" l="1"/>
  <c r="J73" i="17" l="1"/>
  <c r="H73" i="17" l="1"/>
  <c r="F73" i="17" l="1"/>
  <c r="D73" i="17" l="1"/>
  <c r="L72" i="17" l="1"/>
  <c r="J72" i="17" l="1"/>
  <c r="H72" i="17" l="1"/>
  <c r="F72" i="17" l="1"/>
  <c r="D72" i="17" l="1"/>
  <c r="L71" i="17" l="1"/>
  <c r="J71" i="17" l="1"/>
  <c r="H71" i="17" l="1"/>
  <c r="F71" i="17" l="1"/>
  <c r="D71" i="17" l="1"/>
  <c r="L70" i="17" l="1"/>
  <c r="J70" i="17" l="1"/>
  <c r="H70" i="17" l="1"/>
  <c r="F70" i="17" l="1"/>
  <c r="D70" i="17" l="1"/>
  <c r="L69" i="17" l="1"/>
  <c r="J69" i="17" l="1"/>
  <c r="H69" i="17" l="1"/>
  <c r="F69" i="17" l="1"/>
  <c r="D69" i="17" l="1"/>
  <c r="L68" i="17" l="1"/>
  <c r="J68" i="17" l="1"/>
  <c r="H68" i="17" l="1"/>
  <c r="F68" i="17" l="1"/>
  <c r="D68" i="17" l="1"/>
  <c r="L67" i="17" l="1"/>
  <c r="J67" i="17" l="1"/>
  <c r="H67" i="17" l="1"/>
  <c r="F67" i="17" l="1"/>
  <c r="D67" i="17" l="1"/>
  <c r="L66" i="17" l="1"/>
  <c r="J66" i="17" l="1"/>
  <c r="H66" i="17" l="1"/>
  <c r="F66" i="17" l="1"/>
  <c r="D66" i="17" l="1"/>
  <c r="L65" i="17" l="1"/>
  <c r="J65" i="17" l="1"/>
  <c r="H65" i="17" l="1"/>
  <c r="F65" i="17" l="1"/>
  <c r="D65" i="17" l="1"/>
  <c r="L64" i="17" l="1"/>
  <c r="J64" i="17" l="1"/>
  <c r="H64" i="17" l="1"/>
  <c r="F64" i="17" l="1"/>
  <c r="D64" i="17" l="1"/>
  <c r="L63" i="17" l="1"/>
  <c r="J63" i="17" l="1"/>
  <c r="H63" i="17" l="1"/>
  <c r="F63" i="17" l="1"/>
  <c r="D63" i="17" l="1"/>
  <c r="L62" i="17" l="1"/>
  <c r="J62" i="17" l="1"/>
  <c r="H62" i="17" l="1"/>
  <c r="F62" i="17" l="1"/>
  <c r="D62" i="17" l="1"/>
  <c r="L61" i="17" l="1"/>
  <c r="J61" i="17" l="1"/>
  <c r="H61" i="17" l="1"/>
  <c r="F61" i="17" l="1"/>
  <c r="D61" i="17" l="1"/>
  <c r="L60" i="17" l="1"/>
  <c r="J60" i="17" l="1"/>
  <c r="H60" i="17" l="1"/>
  <c r="F60" i="17" l="1"/>
  <c r="D60" i="17" l="1"/>
  <c r="L59" i="17" l="1"/>
  <c r="J59" i="17" l="1"/>
  <c r="H59" i="17" l="1"/>
  <c r="F59" i="17" l="1"/>
  <c r="D59" i="17" l="1"/>
  <c r="L58" i="17" l="1"/>
  <c r="J58" i="17" l="1"/>
  <c r="H58" i="17" l="1"/>
  <c r="F58" i="17" l="1"/>
  <c r="D58" i="17" l="1"/>
  <c r="L57" i="17" l="1"/>
  <c r="J57" i="17" l="1"/>
  <c r="H57" i="17" l="1"/>
  <c r="F57" i="17" l="1"/>
  <c r="D57" i="17" l="1"/>
  <c r="L56" i="17" l="1"/>
  <c r="J56" i="17" l="1"/>
  <c r="H56" i="17" l="1"/>
  <c r="F56" i="17" l="1"/>
  <c r="D56" i="17" l="1"/>
  <c r="L55" i="17" l="1"/>
  <c r="J55" i="17" l="1"/>
  <c r="H55" i="17" l="1"/>
  <c r="F55" i="17" l="1"/>
  <c r="D55" i="17" l="1"/>
  <c r="L54" i="17" l="1"/>
  <c r="J54" i="17" l="1"/>
  <c r="H54" i="17" l="1"/>
  <c r="F54" i="17" l="1"/>
  <c r="D54" i="17" l="1"/>
  <c r="L53" i="17" l="1"/>
  <c r="J53" i="17" l="1"/>
  <c r="H53" i="17" l="1"/>
  <c r="F53" i="17" l="1"/>
  <c r="D53" i="17" l="1"/>
  <c r="L52" i="17" l="1"/>
  <c r="J52" i="17" l="1"/>
  <c r="H52" i="17" l="1"/>
  <c r="F52" i="17" l="1"/>
  <c r="D52" i="17" l="1"/>
  <c r="L51" i="17" l="1"/>
  <c r="J51" i="17" l="1"/>
  <c r="H51" i="17" l="1"/>
  <c r="F51" i="17" l="1"/>
  <c r="D51" i="17" l="1"/>
  <c r="L50" i="17" l="1"/>
  <c r="J50" i="17" l="1"/>
  <c r="H50" i="17" l="1"/>
  <c r="F50" i="17" l="1"/>
  <c r="D50" i="17" l="1"/>
  <c r="L49" i="17" l="1"/>
  <c r="J49" i="17" l="1"/>
  <c r="H49" i="17" l="1"/>
  <c r="F49" i="17" l="1"/>
  <c r="D49" i="17" l="1"/>
  <c r="L48" i="17" l="1"/>
  <c r="J48" i="17" l="1"/>
  <c r="H48" i="17" l="1"/>
  <c r="F48" i="17" l="1"/>
  <c r="D48" i="17" l="1"/>
  <c r="L47" i="17" l="1"/>
  <c r="J47" i="17" l="1"/>
  <c r="H47" i="17" l="1"/>
  <c r="F47" i="17" l="1"/>
  <c r="D47" i="17" l="1"/>
  <c r="L46" i="17" l="1"/>
  <c r="J46" i="17" l="1"/>
  <c r="H46" i="17" l="1"/>
  <c r="F46" i="17" l="1"/>
  <c r="D46" i="17" l="1"/>
  <c r="L45" i="17" l="1"/>
  <c r="J45" i="17" l="1"/>
  <c r="H45" i="17" l="1"/>
  <c r="F45" i="17" l="1"/>
  <c r="D45" i="17" l="1"/>
  <c r="L44" i="17" l="1"/>
  <c r="J44" i="17" l="1"/>
  <c r="H44" i="17" l="1"/>
  <c r="F44" i="17" l="1"/>
  <c r="D44" i="17" l="1"/>
  <c r="L43" i="17" l="1"/>
  <c r="J43" i="17" l="1"/>
  <c r="H43" i="17" l="1"/>
  <c r="F43" i="17" l="1"/>
  <c r="D43" i="17" l="1"/>
  <c r="L42" i="17" l="1"/>
  <c r="J42" i="17" l="1"/>
  <c r="H42" i="17" l="1"/>
  <c r="F42" i="17" l="1"/>
  <c r="D42" i="17" l="1"/>
  <c r="L41" i="17" l="1"/>
  <c r="J41" i="17" l="1"/>
  <c r="H41" i="17" l="1"/>
  <c r="F41" i="17" l="1"/>
  <c r="D41" i="17" l="1"/>
  <c r="L40" i="17" l="1"/>
  <c r="J40" i="17" l="1"/>
  <c r="H40" i="17" l="1"/>
  <c r="F40" i="17" l="1"/>
  <c r="D40" i="17" l="1"/>
  <c r="L39" i="17" l="1"/>
  <c r="J39" i="17" l="1"/>
  <c r="H39" i="17" l="1"/>
  <c r="F39" i="17" l="1"/>
  <c r="D39" i="17" l="1"/>
  <c r="L38" i="17" l="1"/>
  <c r="J38" i="17" l="1"/>
  <c r="H38" i="17" l="1"/>
  <c r="F38" i="17" l="1"/>
  <c r="D38" i="17" l="1"/>
  <c r="L37" i="17" l="1"/>
  <c r="J37" i="17" l="1"/>
  <c r="H37" i="17" l="1"/>
  <c r="F37" i="17" l="1"/>
  <c r="D37" i="17" l="1"/>
  <c r="L36" i="17" l="1"/>
  <c r="J36" i="17" l="1"/>
  <c r="H36" i="17" l="1"/>
  <c r="F36" i="17" l="1"/>
  <c r="D36" i="17" l="1"/>
  <c r="L35" i="17" l="1"/>
  <c r="J35" i="17" l="1"/>
  <c r="H35" i="17" l="1"/>
  <c r="F35" i="17" l="1"/>
  <c r="D35" i="17" l="1"/>
  <c r="L34" i="17" l="1"/>
  <c r="J34" i="17" l="1"/>
  <c r="H34" i="17" l="1"/>
  <c r="F34" i="17" l="1"/>
  <c r="D34" i="17" l="1"/>
  <c r="L33" i="17" l="1"/>
  <c r="J33" i="17" l="1"/>
  <c r="H33" i="17" l="1"/>
  <c r="F33" i="17" l="1"/>
  <c r="D33" i="17" l="1"/>
  <c r="L32" i="17" l="1"/>
  <c r="J32" i="17" l="1"/>
  <c r="H32" i="17" l="1"/>
  <c r="F32" i="17" l="1"/>
  <c r="D32" i="17" l="1"/>
  <c r="L31" i="17" l="1"/>
  <c r="J31" i="17" l="1"/>
  <c r="H31" i="17" l="1"/>
  <c r="F31" i="17" l="1"/>
  <c r="D31" i="17" l="1"/>
  <c r="L30" i="17" l="1"/>
  <c r="J30" i="17" l="1"/>
  <c r="H30" i="17" l="1"/>
  <c r="F30" i="17" l="1"/>
  <c r="D30" i="17" l="1"/>
  <c r="L29" i="17" l="1"/>
  <c r="J29" i="17" l="1"/>
  <c r="H29" i="17" l="1"/>
  <c r="F29" i="17" l="1"/>
  <c r="D29" i="17" l="1"/>
  <c r="L28" i="17" l="1"/>
  <c r="J28" i="17" l="1"/>
  <c r="H28" i="17" l="1"/>
  <c r="F28" i="17" l="1"/>
  <c r="D28" i="17" l="1"/>
  <c r="L27" i="17" l="1"/>
  <c r="J27" i="17" l="1"/>
  <c r="H27" i="17" l="1"/>
  <c r="F27" i="17" l="1"/>
  <c r="D27" i="17" l="1"/>
  <c r="L26" i="17" l="1"/>
  <c r="J26" i="17" l="1"/>
  <c r="H26" i="17" l="1"/>
  <c r="F26" i="17" l="1"/>
  <c r="D26" i="17" l="1"/>
  <c r="L25" i="17" l="1"/>
  <c r="J25" i="17" l="1"/>
  <c r="H25" i="17" l="1"/>
  <c r="F25" i="17" l="1"/>
  <c r="D25" i="17" l="1"/>
  <c r="L24" i="17" l="1"/>
  <c r="J24" i="17" l="1"/>
  <c r="H24" i="17" l="1"/>
  <c r="F24" i="17" l="1"/>
  <c r="D24" i="17" l="1"/>
  <c r="L23" i="17" l="1"/>
  <c r="J23" i="17" l="1"/>
  <c r="H23" i="17" l="1"/>
  <c r="F23" i="17" l="1"/>
  <c r="D23" i="17" l="1"/>
  <c r="L22" i="17" l="1"/>
  <c r="J22" i="17" l="1"/>
  <c r="H22" i="17" l="1"/>
  <c r="F22" i="17" l="1"/>
  <c r="D22" i="17" l="1"/>
  <c r="L21" i="17" l="1"/>
  <c r="J21" i="17" l="1"/>
  <c r="H21" i="17" l="1"/>
  <c r="F21" i="17" l="1"/>
  <c r="D21" i="17" l="1"/>
  <c r="B20" i="17"/>
  <c r="L19" i="17" l="1"/>
  <c r="J19" i="17" l="1"/>
  <c r="H19" i="17" l="1"/>
  <c r="F19" i="17" l="1"/>
  <c r="D19" i="17" l="1"/>
  <c r="L18" i="17" l="1"/>
  <c r="J18" i="17" l="1"/>
  <c r="H18" i="17" l="1"/>
  <c r="F18" i="17" l="1"/>
  <c r="D18" i="17" l="1"/>
  <c r="L17" i="17" l="1"/>
  <c r="J17" i="17" l="1"/>
  <c r="H17" i="17" l="1"/>
  <c r="F17" i="17" l="1"/>
  <c r="D17" i="17" l="1"/>
  <c r="L16" i="17" l="1"/>
  <c r="J16" i="17" l="1"/>
  <c r="H16" i="17" l="1"/>
  <c r="F16" i="17" l="1"/>
  <c r="D16" i="17" l="1"/>
  <c r="L15" i="17" l="1"/>
  <c r="J15" i="17" l="1"/>
  <c r="H15" i="17" l="1"/>
  <c r="F15" i="17" l="1"/>
  <c r="D15" i="17" l="1"/>
  <c r="L14" i="17" l="1"/>
  <c r="J14" i="17" l="1"/>
  <c r="H14" i="17" l="1"/>
  <c r="F14" i="17" l="1"/>
  <c r="D14" i="17" l="1"/>
  <c r="L13" i="17" l="1"/>
  <c r="J13" i="17" l="1"/>
  <c r="H13" i="17" l="1"/>
  <c r="F13" i="17" l="1"/>
  <c r="D13" i="17" l="1"/>
  <c r="L12" i="17" l="1"/>
  <c r="J12" i="17" l="1"/>
  <c r="H12" i="17" l="1"/>
  <c r="F12" i="17" l="1"/>
  <c r="D12" i="17" l="1"/>
  <c r="L11" i="17" l="1"/>
  <c r="J11" i="17" l="1"/>
  <c r="H11" i="17" l="1"/>
  <c r="F11" i="17" l="1"/>
  <c r="D11" i="17" l="1"/>
  <c r="L10" i="17" l="1"/>
  <c r="J10" i="17" l="1"/>
  <c r="H10" i="17" l="1"/>
  <c r="F10" i="17" l="1"/>
  <c r="D10" i="17" l="1"/>
  <c r="L9" i="17" l="1"/>
  <c r="J9" i="17" l="1"/>
  <c r="H9" i="17" l="1"/>
  <c r="F9" i="17" l="1"/>
  <c r="D9" i="17" l="1"/>
  <c r="L8" i="17" l="1"/>
  <c r="J8" i="17" l="1"/>
  <c r="H8" i="17" l="1"/>
  <c r="F8" i="17" l="1"/>
  <c r="D8" i="17" l="1"/>
  <c r="E47" i="15" l="1"/>
  <c r="E45" i="15" l="1"/>
  <c r="E44" i="15" l="1"/>
  <c r="E43" i="15" l="1"/>
  <c r="E42" i="15" l="1"/>
  <c r="E41" i="15" l="1"/>
  <c r="E40" i="15" l="1"/>
  <c r="E38" i="15" l="1"/>
  <c r="D36" i="15"/>
  <c r="C36" i="15"/>
  <c r="J30" i="15" l="1"/>
  <c r="E29" i="15" l="1"/>
  <c r="J28" i="15" l="1"/>
  <c r="J27" i="15" l="1"/>
  <c r="E27" i="15" l="1"/>
  <c r="J26" i="15" l="1"/>
  <c r="E26" i="15" l="1"/>
  <c r="J25" i="15" l="1"/>
  <c r="E25" i="15" l="1"/>
  <c r="J24" i="15" l="1"/>
  <c r="E24" i="15" l="1"/>
  <c r="J22" i="15" l="1"/>
  <c r="E22" i="15" l="1"/>
  <c r="I20" i="15"/>
  <c r="H20" i="15"/>
  <c r="D20" i="15"/>
  <c r="C20" i="15"/>
  <c r="J16" i="15" l="1"/>
  <c r="E16" i="15" l="1"/>
  <c r="J14" i="15" l="1"/>
  <c r="E14" i="15" l="1"/>
  <c r="J13" i="15" l="1"/>
  <c r="E13" i="15" l="1"/>
  <c r="J12" i="15" l="1"/>
  <c r="E12" i="15" l="1"/>
  <c r="J11" i="15" l="1"/>
  <c r="E11" i="15" l="1"/>
  <c r="J10" i="15" l="1"/>
  <c r="E10" i="15" l="1"/>
  <c r="J8" i="15" l="1"/>
  <c r="E8" i="15" l="1"/>
  <c r="I6" i="15"/>
  <c r="H6" i="15"/>
  <c r="D6" i="15"/>
  <c r="C6" i="15"/>
  <c r="E25" i="13" l="1"/>
  <c r="E24" i="13" l="1"/>
  <c r="E22" i="13" l="1"/>
  <c r="E21" i="13" l="1"/>
  <c r="E20" i="13" l="1"/>
  <c r="E18" i="13" l="1"/>
  <c r="E17" i="13" l="1"/>
  <c r="E16" i="13" l="1"/>
  <c r="E14" i="13" l="1"/>
  <c r="E13" i="13" l="1"/>
  <c r="E12" i="13" l="1"/>
  <c r="E10" i="13" l="1"/>
  <c r="E9" i="13" l="1"/>
  <c r="E8" i="13" l="1"/>
  <c r="D6" i="13"/>
  <c r="C6" i="13"/>
  <c r="L85" i="12" l="1"/>
  <c r="J85" i="12" l="1"/>
  <c r="H85" i="12" l="1"/>
  <c r="F85" i="12" l="1"/>
  <c r="D85" i="12" l="1"/>
  <c r="L84" i="12" l="1"/>
  <c r="J84" i="12" l="1"/>
  <c r="H84" i="12" l="1"/>
  <c r="F84" i="12" l="1"/>
  <c r="D84" i="12" l="1"/>
  <c r="L83" i="12" l="1"/>
  <c r="J83" i="12" l="1"/>
  <c r="H83" i="12" l="1"/>
  <c r="F83" i="12" l="1"/>
  <c r="D83" i="12" l="1"/>
  <c r="L82" i="12" l="1"/>
  <c r="J82" i="12" l="1"/>
  <c r="H82" i="12" l="1"/>
  <c r="F82" i="12" l="1"/>
  <c r="D82" i="12" l="1"/>
  <c r="L81" i="12" l="1"/>
  <c r="J81" i="12" l="1"/>
  <c r="H81" i="12" l="1"/>
  <c r="F81" i="12" l="1"/>
  <c r="D81" i="12" l="1"/>
  <c r="L80" i="12" l="1"/>
  <c r="J80" i="12" l="1"/>
  <c r="H80" i="12" l="1"/>
  <c r="F80" i="12" l="1"/>
  <c r="D80" i="12" l="1"/>
  <c r="L79" i="12" l="1"/>
  <c r="J79" i="12" l="1"/>
  <c r="H79" i="12" l="1"/>
  <c r="F79" i="12" l="1"/>
  <c r="D79" i="12" l="1"/>
  <c r="L78" i="12" l="1"/>
  <c r="J78" i="12" l="1"/>
  <c r="H78" i="12" l="1"/>
  <c r="F78" i="12" l="1"/>
  <c r="D78" i="12" l="1"/>
  <c r="L77" i="12" l="1"/>
  <c r="J77" i="12" l="1"/>
  <c r="H77" i="12" l="1"/>
  <c r="F77" i="12" l="1"/>
  <c r="D77" i="12" l="1"/>
  <c r="L76" i="12" l="1"/>
  <c r="J76" i="12" l="1"/>
  <c r="H76" i="12" l="1"/>
  <c r="F76" i="12" l="1"/>
  <c r="D76" i="12" l="1"/>
  <c r="L75" i="12" l="1"/>
  <c r="J75" i="12" l="1"/>
  <c r="H75" i="12" l="1"/>
  <c r="F75" i="12" l="1"/>
  <c r="D75" i="12" l="1"/>
  <c r="L74" i="12" l="1"/>
  <c r="J74" i="12" l="1"/>
  <c r="H74" i="12" l="1"/>
  <c r="F74" i="12" l="1"/>
  <c r="D74" i="12" l="1"/>
  <c r="L73" i="12" l="1"/>
  <c r="J73" i="12" l="1"/>
  <c r="H73" i="12" l="1"/>
  <c r="F73" i="12" l="1"/>
  <c r="D73" i="12" l="1"/>
  <c r="L72" i="12" l="1"/>
  <c r="J72" i="12" l="1"/>
  <c r="H72" i="12" l="1"/>
  <c r="F72" i="12" l="1"/>
  <c r="D72" i="12" l="1"/>
  <c r="L71" i="12" l="1"/>
  <c r="J71" i="12" l="1"/>
  <c r="H71" i="12" l="1"/>
  <c r="F71" i="12" l="1"/>
  <c r="D71" i="12" l="1"/>
  <c r="L70" i="12" l="1"/>
  <c r="J70" i="12" l="1"/>
  <c r="H70" i="12" l="1"/>
  <c r="F70" i="12" l="1"/>
  <c r="D70" i="12" l="1"/>
  <c r="L69" i="12" l="1"/>
  <c r="J69" i="12" l="1"/>
  <c r="H69" i="12" l="1"/>
  <c r="F69" i="12" l="1"/>
  <c r="D69" i="12" l="1"/>
  <c r="L68" i="12" l="1"/>
  <c r="J68" i="12" l="1"/>
  <c r="H68" i="12" l="1"/>
  <c r="F68" i="12" l="1"/>
  <c r="D68" i="12" l="1"/>
  <c r="L67" i="12" l="1"/>
  <c r="J67" i="12" l="1"/>
  <c r="H67" i="12" l="1"/>
  <c r="F67" i="12" l="1"/>
  <c r="D67" i="12" l="1"/>
  <c r="L66" i="12" l="1"/>
  <c r="J66" i="12" l="1"/>
  <c r="H66" i="12" l="1"/>
  <c r="F66" i="12" l="1"/>
  <c r="D66" i="12" l="1"/>
  <c r="L65" i="12" l="1"/>
  <c r="J65" i="12" l="1"/>
  <c r="H65" i="12" l="1"/>
  <c r="F65" i="12" l="1"/>
  <c r="D65" i="12" l="1"/>
  <c r="L64" i="12" l="1"/>
  <c r="J64" i="12" l="1"/>
  <c r="H64" i="12" l="1"/>
  <c r="F64" i="12" l="1"/>
  <c r="D64" i="12" l="1"/>
  <c r="L63" i="12" l="1"/>
  <c r="J63" i="12" l="1"/>
  <c r="H63" i="12" l="1"/>
  <c r="F63" i="12" l="1"/>
  <c r="D63" i="12" l="1"/>
  <c r="L62" i="12" l="1"/>
  <c r="J62" i="12" l="1"/>
  <c r="H62" i="12" l="1"/>
  <c r="F62" i="12" l="1"/>
  <c r="D62" i="12" l="1"/>
  <c r="L61" i="12" l="1"/>
  <c r="J61" i="12" l="1"/>
  <c r="H61" i="12" l="1"/>
  <c r="F61" i="12" l="1"/>
  <c r="D61" i="12" l="1"/>
  <c r="L60" i="12" l="1"/>
  <c r="J60" i="12" l="1"/>
  <c r="H60" i="12" l="1"/>
  <c r="F60" i="12" l="1"/>
  <c r="D60" i="12" l="1"/>
  <c r="L59" i="12" l="1"/>
  <c r="J59" i="12" l="1"/>
  <c r="H59" i="12" l="1"/>
  <c r="F59" i="12" l="1"/>
  <c r="D59" i="12" l="1"/>
  <c r="L58" i="12" l="1"/>
  <c r="J58" i="12" l="1"/>
  <c r="H58" i="12" l="1"/>
  <c r="F58" i="12" l="1"/>
  <c r="D58" i="12" l="1"/>
  <c r="L57" i="12" l="1"/>
  <c r="J57" i="12" l="1"/>
  <c r="H57" i="12" l="1"/>
  <c r="F57" i="12" l="1"/>
  <c r="D57" i="12" l="1"/>
  <c r="L56" i="12" l="1"/>
  <c r="J56" i="12" l="1"/>
  <c r="H56" i="12" l="1"/>
  <c r="F56" i="12" l="1"/>
  <c r="D56" i="12" l="1"/>
  <c r="L55" i="12" l="1"/>
  <c r="J55" i="12" l="1"/>
  <c r="H55" i="12" l="1"/>
  <c r="F55" i="12" l="1"/>
  <c r="D55" i="12" l="1"/>
  <c r="L54" i="12" l="1"/>
  <c r="J54" i="12" l="1"/>
  <c r="H54" i="12" l="1"/>
  <c r="F54" i="12" l="1"/>
  <c r="D54" i="12" l="1"/>
  <c r="L53" i="12" l="1"/>
  <c r="J53" i="12" l="1"/>
  <c r="H53" i="12" l="1"/>
  <c r="F53" i="12" l="1"/>
  <c r="D53" i="12" l="1"/>
  <c r="L52" i="12" l="1"/>
  <c r="J52" i="12" l="1"/>
  <c r="H52" i="12" l="1"/>
  <c r="F52" i="12" l="1"/>
  <c r="D52" i="12" l="1"/>
  <c r="L51" i="12" l="1"/>
  <c r="J51" i="12" l="1"/>
  <c r="H51" i="12" l="1"/>
  <c r="F51" i="12" l="1"/>
  <c r="D51" i="12" l="1"/>
  <c r="L50" i="12" l="1"/>
  <c r="J50" i="12" l="1"/>
  <c r="H50" i="12" l="1"/>
  <c r="F50" i="12" l="1"/>
  <c r="D50" i="12" l="1"/>
  <c r="L49" i="12" l="1"/>
  <c r="J49" i="12" l="1"/>
  <c r="H49" i="12" l="1"/>
  <c r="F49" i="12" l="1"/>
  <c r="D49" i="12" l="1"/>
  <c r="L48" i="12" l="1"/>
  <c r="J48" i="12" l="1"/>
  <c r="H48" i="12" l="1"/>
  <c r="F48" i="12" l="1"/>
  <c r="D48" i="12" l="1"/>
  <c r="L47" i="12" l="1"/>
  <c r="J47" i="12" l="1"/>
  <c r="H47" i="12" l="1"/>
  <c r="F47" i="12" l="1"/>
  <c r="D47" i="12" l="1"/>
  <c r="L46" i="12" l="1"/>
  <c r="J46" i="12" l="1"/>
  <c r="H46" i="12" l="1"/>
  <c r="F46" i="12" l="1"/>
  <c r="D46" i="12" l="1"/>
  <c r="L45" i="12" l="1"/>
  <c r="J45" i="12" l="1"/>
  <c r="H45" i="12" l="1"/>
  <c r="F45" i="12" l="1"/>
  <c r="D45" i="12" l="1"/>
  <c r="L44" i="12" l="1"/>
  <c r="J44" i="12" l="1"/>
  <c r="H44" i="12" l="1"/>
  <c r="F44" i="12" l="1"/>
  <c r="D44" i="12" l="1"/>
  <c r="L43" i="12" l="1"/>
  <c r="J43" i="12" l="1"/>
  <c r="H43" i="12" l="1"/>
  <c r="F43" i="12" l="1"/>
  <c r="D43" i="12" l="1"/>
  <c r="L42" i="12" l="1"/>
  <c r="J42" i="12" l="1"/>
  <c r="H42" i="12" l="1"/>
  <c r="F42" i="12" l="1"/>
  <c r="D42" i="12" l="1"/>
  <c r="L41" i="12" l="1"/>
  <c r="J41" i="12" l="1"/>
  <c r="H41" i="12" l="1"/>
  <c r="F41" i="12" l="1"/>
  <c r="D41" i="12" l="1"/>
  <c r="L40" i="12" l="1"/>
  <c r="J40" i="12" l="1"/>
  <c r="H40" i="12" l="1"/>
  <c r="F40" i="12" l="1"/>
  <c r="D40" i="12" l="1"/>
  <c r="L39" i="12" l="1"/>
  <c r="J39" i="12" l="1"/>
  <c r="H39" i="12" l="1"/>
  <c r="F39" i="12" l="1"/>
  <c r="D39" i="12" l="1"/>
  <c r="L38" i="12" l="1"/>
  <c r="J38" i="12" l="1"/>
  <c r="H38" i="12" l="1"/>
  <c r="F38" i="12" l="1"/>
  <c r="D38" i="12" l="1"/>
  <c r="L37" i="12" l="1"/>
  <c r="J37" i="12" l="1"/>
  <c r="H37" i="12" l="1"/>
  <c r="F37" i="12" l="1"/>
  <c r="D37" i="12" l="1"/>
  <c r="L36" i="12" l="1"/>
  <c r="J36" i="12" l="1"/>
  <c r="H36" i="12" l="1"/>
  <c r="F36" i="12" l="1"/>
  <c r="D36" i="12" l="1"/>
  <c r="L35" i="12" l="1"/>
  <c r="J35" i="12" l="1"/>
  <c r="H35" i="12" l="1"/>
  <c r="F35" i="12" l="1"/>
  <c r="D35" i="12" l="1"/>
  <c r="L34" i="12" l="1"/>
  <c r="J34" i="12" l="1"/>
  <c r="H34" i="12" l="1"/>
  <c r="F34" i="12" l="1"/>
  <c r="D34" i="12" l="1"/>
  <c r="L33" i="12" l="1"/>
  <c r="J33" i="12" l="1"/>
  <c r="H33" i="12" l="1"/>
  <c r="F33" i="12" l="1"/>
  <c r="D33" i="12" l="1"/>
  <c r="L32" i="12" l="1"/>
  <c r="J32" i="12" l="1"/>
  <c r="H32" i="12" l="1"/>
  <c r="F32" i="12" l="1"/>
  <c r="D32" i="12" l="1"/>
  <c r="L31" i="12" l="1"/>
  <c r="J31" i="12" l="1"/>
  <c r="H31" i="12" l="1"/>
  <c r="F31" i="12" l="1"/>
  <c r="D31" i="12" l="1"/>
  <c r="L30" i="12" l="1"/>
  <c r="J30" i="12" l="1"/>
  <c r="H30" i="12" l="1"/>
  <c r="F30" i="12" l="1"/>
  <c r="D30" i="12" l="1"/>
  <c r="L29" i="12" l="1"/>
  <c r="J29" i="12" l="1"/>
  <c r="H29" i="12" l="1"/>
  <c r="F29" i="12" l="1"/>
  <c r="D29" i="12" l="1"/>
  <c r="L28" i="12" l="1"/>
  <c r="J28" i="12" l="1"/>
  <c r="H28" i="12" l="1"/>
  <c r="F28" i="12" l="1"/>
  <c r="D28" i="12" l="1"/>
  <c r="L27" i="12" l="1"/>
  <c r="J27" i="12" l="1"/>
  <c r="H27" i="12" l="1"/>
  <c r="F27" i="12" l="1"/>
  <c r="D27" i="12" l="1"/>
  <c r="L26" i="12" l="1"/>
  <c r="J26" i="12" l="1"/>
  <c r="H26" i="12" l="1"/>
  <c r="F26" i="12" l="1"/>
  <c r="D26" i="12" l="1"/>
  <c r="L25" i="12" l="1"/>
  <c r="J25" i="12" l="1"/>
  <c r="H25" i="12" l="1"/>
  <c r="F25" i="12" l="1"/>
  <c r="D25" i="12" l="1"/>
  <c r="L24" i="12" l="1"/>
  <c r="J24" i="12" l="1"/>
  <c r="H24" i="12" l="1"/>
  <c r="F24" i="12" l="1"/>
  <c r="D24" i="12" l="1"/>
  <c r="L23" i="12" l="1"/>
  <c r="J23" i="12" l="1"/>
  <c r="H23" i="12" l="1"/>
  <c r="F23" i="12" l="1"/>
  <c r="D23" i="12" l="1"/>
  <c r="L22" i="12" l="1"/>
  <c r="J22" i="12" l="1"/>
  <c r="H22" i="12" l="1"/>
  <c r="F22" i="12" l="1"/>
  <c r="D22" i="12" l="1"/>
  <c r="L21" i="12" l="1"/>
  <c r="J21" i="12" l="1"/>
  <c r="H21" i="12" l="1"/>
  <c r="F21" i="12" l="1"/>
  <c r="D21" i="12" l="1"/>
  <c r="B20" i="12"/>
  <c r="L19" i="12" l="1"/>
  <c r="J19" i="12" l="1"/>
  <c r="H19" i="12" l="1"/>
  <c r="F19" i="12" l="1"/>
  <c r="D19" i="12" l="1"/>
  <c r="L18" i="12" l="1"/>
  <c r="J18" i="12" l="1"/>
  <c r="H18" i="12" l="1"/>
  <c r="F18" i="12" l="1"/>
  <c r="D18" i="12" l="1"/>
  <c r="L17" i="12" l="1"/>
  <c r="J17" i="12" l="1"/>
  <c r="H17" i="12" l="1"/>
  <c r="F17" i="12" l="1"/>
  <c r="D17" i="12" l="1"/>
  <c r="L16" i="12" l="1"/>
  <c r="J16" i="12" l="1"/>
  <c r="H16" i="12" l="1"/>
  <c r="F16" i="12" l="1"/>
  <c r="D16" i="12" l="1"/>
  <c r="L15" i="12" l="1"/>
  <c r="J15" i="12" l="1"/>
  <c r="H15" i="12" l="1"/>
  <c r="F15" i="12" l="1"/>
  <c r="D15" i="12" l="1"/>
  <c r="L14" i="12" l="1"/>
  <c r="J14" i="12" l="1"/>
  <c r="H14" i="12" l="1"/>
  <c r="F14" i="12" l="1"/>
  <c r="D14" i="12" l="1"/>
  <c r="L13" i="12" l="1"/>
  <c r="J13" i="12" l="1"/>
  <c r="H13" i="12" l="1"/>
  <c r="F13" i="12" l="1"/>
  <c r="D13" i="12" l="1"/>
  <c r="L12" i="12" l="1"/>
  <c r="J12" i="12" l="1"/>
  <c r="H12" i="12" l="1"/>
  <c r="F12" i="12" l="1"/>
  <c r="D12" i="12" l="1"/>
  <c r="L11" i="12" l="1"/>
  <c r="J11" i="12" l="1"/>
  <c r="H11" i="12" l="1"/>
  <c r="F11" i="12" l="1"/>
  <c r="D11" i="12" l="1"/>
  <c r="L10" i="12" l="1"/>
  <c r="J10" i="12" l="1"/>
  <c r="H10" i="12" l="1"/>
  <c r="F10" i="12" l="1"/>
  <c r="D10" i="12" l="1"/>
  <c r="L9" i="12" l="1"/>
  <c r="J9" i="12" l="1"/>
  <c r="H9" i="12" l="1"/>
  <c r="F9" i="12" l="1"/>
  <c r="D9" i="12" l="1"/>
  <c r="L8" i="12" l="1"/>
  <c r="J8" i="12" l="1"/>
  <c r="H8" i="12" l="1"/>
  <c r="F8" i="12" l="1"/>
  <c r="D8" i="12" l="1"/>
  <c r="G47" i="10" l="1"/>
  <c r="G45" i="10" l="1"/>
  <c r="G44" i="10" l="1"/>
  <c r="G43" i="10" l="1"/>
  <c r="G42" i="10" l="1"/>
  <c r="G41" i="10" l="1"/>
  <c r="G40" i="10" l="1"/>
  <c r="F47" i="10" l="1"/>
  <c r="F45" i="10"/>
  <c r="F44" i="10"/>
  <c r="F43" i="10"/>
  <c r="F42" i="10"/>
  <c r="F41" i="10"/>
  <c r="F40" i="10"/>
  <c r="F38" i="10"/>
  <c r="D47" i="10" l="1"/>
  <c r="D45" i="10"/>
  <c r="D44" i="10"/>
  <c r="D43" i="10"/>
  <c r="D42" i="10"/>
  <c r="D41" i="10"/>
  <c r="D40" i="10"/>
  <c r="D38" i="10"/>
  <c r="G38" i="10"/>
  <c r="E36" i="10"/>
  <c r="C36" i="10"/>
  <c r="N30" i="10" l="1"/>
  <c r="G29" i="10" l="1"/>
  <c r="N28" i="10" l="1"/>
  <c r="N27" i="10" l="1"/>
  <c r="G27" i="10" l="1"/>
  <c r="N26" i="10" l="1"/>
  <c r="G26" i="10" l="1"/>
  <c r="N25" i="10" l="1"/>
  <c r="G25" i="10" l="1"/>
  <c r="N24" i="10" l="1"/>
  <c r="G24" i="10" l="1"/>
  <c r="N22" i="10" l="1"/>
  <c r="G22" i="10" l="1"/>
  <c r="L20" i="10"/>
  <c r="J20" i="10"/>
  <c r="E20" i="10"/>
  <c r="C20" i="10"/>
  <c r="N16" i="10" l="1"/>
  <c r="G16" i="10" l="1"/>
  <c r="N14" i="10" l="1"/>
  <c r="G14" i="10" l="1"/>
  <c r="N13" i="10" l="1"/>
  <c r="G13" i="10" l="1"/>
  <c r="N12" i="10" l="1"/>
  <c r="G12" i="10" l="1"/>
  <c r="N11" i="10" l="1"/>
  <c r="G11" i="10" l="1"/>
  <c r="N10" i="10" l="1"/>
  <c r="G10" i="10" l="1"/>
  <c r="N8" i="10" l="1"/>
  <c r="F16" i="10" l="1"/>
  <c r="F14" i="10"/>
  <c r="F13" i="10"/>
  <c r="F12" i="10"/>
  <c r="F11" i="10"/>
  <c r="F10" i="10"/>
  <c r="F8" i="10"/>
  <c r="D16" i="10" l="1"/>
  <c r="D14" i="10"/>
  <c r="D13" i="10"/>
  <c r="D12" i="10"/>
  <c r="D11" i="10"/>
  <c r="D10" i="10"/>
  <c r="D8" i="10"/>
  <c r="G8" i="10"/>
  <c r="L6" i="10"/>
  <c r="J6" i="10"/>
  <c r="E6" i="10"/>
  <c r="C6" i="10"/>
  <c r="G26" i="8"/>
  <c r="G25" i="8" l="1"/>
  <c r="F26" i="8" l="1"/>
  <c r="F25" i="8"/>
  <c r="F24" i="8"/>
  <c r="D26" i="8" l="1"/>
  <c r="D25" i="8"/>
  <c r="G24" i="8"/>
  <c r="D24" i="8"/>
  <c r="G22" i="8" l="1"/>
  <c r="G21" i="8" l="1"/>
  <c r="F22" i="8" l="1"/>
  <c r="F21" i="8"/>
  <c r="F20" i="8"/>
  <c r="D22" i="8" l="1"/>
  <c r="D21" i="8"/>
  <c r="G20" i="8"/>
  <c r="D20" i="8"/>
  <c r="G18" i="8" l="1"/>
  <c r="G17" i="8" l="1"/>
  <c r="F18" i="8" l="1"/>
  <c r="F17" i="8"/>
  <c r="F16" i="8"/>
  <c r="D18" i="8" l="1"/>
  <c r="D17" i="8"/>
  <c r="G16" i="8"/>
  <c r="D16" i="8"/>
  <c r="G14" i="8" l="1"/>
  <c r="F14" i="8" l="1"/>
  <c r="G13" i="8" l="1"/>
  <c r="F13" i="8" l="1"/>
  <c r="F12" i="8"/>
  <c r="D14" i="8" l="1"/>
  <c r="D13" i="8"/>
  <c r="D12" i="8"/>
  <c r="G12" i="8"/>
  <c r="G10" i="8" l="1"/>
  <c r="G9" i="8" l="1"/>
  <c r="F10" i="8" l="1"/>
  <c r="F9" i="8"/>
  <c r="F8" i="8"/>
  <c r="D10" i="8" l="1"/>
  <c r="D9" i="8"/>
  <c r="G8" i="8"/>
  <c r="D8" i="8"/>
  <c r="E6" i="8"/>
  <c r="C6" i="8"/>
  <c r="L85" i="7" l="1"/>
  <c r="J85" i="7" l="1"/>
  <c r="H85" i="7" l="1"/>
  <c r="F85" i="7" l="1"/>
  <c r="D85" i="7" l="1"/>
  <c r="L84" i="7" l="1"/>
  <c r="J84" i="7" l="1"/>
  <c r="H84" i="7" l="1"/>
  <c r="F84" i="7" l="1"/>
  <c r="D84" i="7" l="1"/>
  <c r="L83" i="7" l="1"/>
  <c r="J83" i="7" l="1"/>
  <c r="H83" i="7" l="1"/>
  <c r="F83" i="7" l="1"/>
  <c r="D83" i="7" l="1"/>
  <c r="L82" i="7" l="1"/>
  <c r="J82" i="7" l="1"/>
  <c r="H82" i="7" l="1"/>
  <c r="F82" i="7" l="1"/>
  <c r="D82" i="7" l="1"/>
  <c r="L81" i="7" l="1"/>
  <c r="J81" i="7" l="1"/>
  <c r="H81" i="7" l="1"/>
  <c r="F81" i="7" l="1"/>
  <c r="D81" i="7" l="1"/>
  <c r="L80" i="7" l="1"/>
  <c r="J80" i="7" l="1"/>
  <c r="H80" i="7" l="1"/>
  <c r="F80" i="7" l="1"/>
  <c r="D80" i="7" l="1"/>
  <c r="L79" i="7" l="1"/>
  <c r="J79" i="7" l="1"/>
  <c r="H79" i="7" l="1"/>
  <c r="F79" i="7" l="1"/>
  <c r="D79" i="7" l="1"/>
  <c r="L78" i="7" l="1"/>
  <c r="J78" i="7" l="1"/>
  <c r="H78" i="7" l="1"/>
  <c r="F78" i="7" l="1"/>
  <c r="D78" i="7" l="1"/>
  <c r="L77" i="7" l="1"/>
  <c r="J77" i="7" l="1"/>
  <c r="H77" i="7" l="1"/>
  <c r="F77" i="7" l="1"/>
  <c r="D77" i="7" l="1"/>
  <c r="L76" i="7" l="1"/>
  <c r="J76" i="7" l="1"/>
  <c r="H76" i="7" l="1"/>
  <c r="F76" i="7" l="1"/>
  <c r="D76" i="7" l="1"/>
  <c r="L75" i="7" l="1"/>
  <c r="J75" i="7" l="1"/>
  <c r="H75" i="7" l="1"/>
  <c r="F75" i="7" l="1"/>
  <c r="D75" i="7" l="1"/>
  <c r="L74" i="7" l="1"/>
  <c r="J74" i="7" l="1"/>
  <c r="H74" i="7" l="1"/>
  <c r="F74" i="7" l="1"/>
  <c r="D74" i="7" l="1"/>
  <c r="L73" i="7" l="1"/>
  <c r="J73" i="7" l="1"/>
  <c r="H73" i="7" l="1"/>
  <c r="F73" i="7" l="1"/>
  <c r="D73" i="7" l="1"/>
  <c r="L72" i="7" l="1"/>
  <c r="J72" i="7" l="1"/>
  <c r="H72" i="7" l="1"/>
  <c r="F72" i="7" l="1"/>
  <c r="D72" i="7" l="1"/>
  <c r="L71" i="7" l="1"/>
  <c r="J71" i="7" l="1"/>
  <c r="H71" i="7" l="1"/>
  <c r="F71" i="7" l="1"/>
  <c r="D71" i="7" l="1"/>
  <c r="L70" i="7" l="1"/>
  <c r="J70" i="7" l="1"/>
  <c r="H70" i="7" l="1"/>
  <c r="F70" i="7" l="1"/>
  <c r="D70" i="7" l="1"/>
  <c r="L69" i="7" l="1"/>
  <c r="J69" i="7" l="1"/>
  <c r="H69" i="7" l="1"/>
  <c r="F69" i="7" l="1"/>
  <c r="D69" i="7" l="1"/>
  <c r="L68" i="7" l="1"/>
  <c r="J68" i="7" l="1"/>
  <c r="H68" i="7" l="1"/>
  <c r="F68" i="7" l="1"/>
  <c r="D68" i="7" l="1"/>
  <c r="L67" i="7" l="1"/>
  <c r="J67" i="7" l="1"/>
  <c r="H67" i="7" l="1"/>
  <c r="F67" i="7" l="1"/>
  <c r="D67" i="7" l="1"/>
  <c r="L66" i="7" l="1"/>
  <c r="J66" i="7" l="1"/>
  <c r="H66" i="7" l="1"/>
  <c r="F66" i="7" l="1"/>
  <c r="D66" i="7" l="1"/>
  <c r="L65" i="7" l="1"/>
  <c r="J65" i="7" l="1"/>
  <c r="H65" i="7" l="1"/>
  <c r="F65" i="7" l="1"/>
  <c r="D65" i="7" l="1"/>
  <c r="L64" i="7" l="1"/>
  <c r="J64" i="7" l="1"/>
  <c r="H64" i="7" l="1"/>
  <c r="F64" i="7" l="1"/>
  <c r="D64" i="7" l="1"/>
  <c r="L63" i="7" l="1"/>
  <c r="J63" i="7" l="1"/>
  <c r="H63" i="7" l="1"/>
  <c r="F63" i="7" l="1"/>
  <c r="D63" i="7" l="1"/>
  <c r="L62" i="7" l="1"/>
  <c r="J62" i="7" l="1"/>
  <c r="H62" i="7" l="1"/>
  <c r="F62" i="7" l="1"/>
  <c r="D62" i="7" l="1"/>
  <c r="L61" i="7" l="1"/>
  <c r="J61" i="7" l="1"/>
  <c r="H61" i="7" l="1"/>
  <c r="F61" i="7" l="1"/>
  <c r="D61" i="7" l="1"/>
  <c r="L60" i="7" l="1"/>
  <c r="J60" i="7" l="1"/>
  <c r="H60" i="7" l="1"/>
  <c r="F60" i="7" l="1"/>
  <c r="D60" i="7" l="1"/>
  <c r="L59" i="7" l="1"/>
  <c r="J59" i="7" l="1"/>
  <c r="H59" i="7" l="1"/>
  <c r="F59" i="7" l="1"/>
  <c r="D59" i="7" l="1"/>
  <c r="L58" i="7" l="1"/>
  <c r="J58" i="7" l="1"/>
  <c r="H58" i="7" l="1"/>
  <c r="F58" i="7" l="1"/>
  <c r="D58" i="7" l="1"/>
  <c r="L57" i="7" l="1"/>
  <c r="J57" i="7" l="1"/>
  <c r="H57" i="7" l="1"/>
  <c r="F57" i="7" l="1"/>
  <c r="D57" i="7" l="1"/>
  <c r="L56" i="7" l="1"/>
  <c r="J56" i="7" l="1"/>
  <c r="H56" i="7" l="1"/>
  <c r="F56" i="7" l="1"/>
  <c r="D56" i="7" l="1"/>
  <c r="L55" i="7" l="1"/>
  <c r="J55" i="7" l="1"/>
  <c r="H55" i="7" l="1"/>
  <c r="F55" i="7" l="1"/>
  <c r="D55" i="7" l="1"/>
  <c r="L54" i="7" l="1"/>
  <c r="J54" i="7" l="1"/>
  <c r="H54" i="7" l="1"/>
  <c r="F54" i="7" l="1"/>
  <c r="D54" i="7" l="1"/>
  <c r="L53" i="7" l="1"/>
  <c r="J53" i="7" l="1"/>
  <c r="H53" i="7" l="1"/>
  <c r="F53" i="7" l="1"/>
  <c r="D53" i="7" l="1"/>
  <c r="L52" i="7" l="1"/>
  <c r="J52" i="7" l="1"/>
  <c r="H52" i="7" l="1"/>
  <c r="F52" i="7" l="1"/>
  <c r="D52" i="7" l="1"/>
  <c r="L51" i="7" l="1"/>
  <c r="J51" i="7" l="1"/>
  <c r="H51" i="7" l="1"/>
  <c r="F51" i="7" l="1"/>
  <c r="D51" i="7" l="1"/>
  <c r="L50" i="7" l="1"/>
  <c r="J50" i="7" l="1"/>
  <c r="H50" i="7" l="1"/>
  <c r="F50" i="7" l="1"/>
  <c r="D50" i="7" l="1"/>
  <c r="L49" i="7" l="1"/>
  <c r="J49" i="7" l="1"/>
  <c r="H49" i="7" l="1"/>
  <c r="F49" i="7" l="1"/>
  <c r="D49" i="7" l="1"/>
  <c r="L48" i="7" l="1"/>
  <c r="J48" i="7" l="1"/>
  <c r="H48" i="7" l="1"/>
  <c r="F48" i="7" l="1"/>
  <c r="D48" i="7" l="1"/>
  <c r="L47" i="7" l="1"/>
  <c r="J47" i="7" l="1"/>
  <c r="H47" i="7" l="1"/>
  <c r="F47" i="7" l="1"/>
  <c r="D47" i="7" l="1"/>
  <c r="L46" i="7" l="1"/>
  <c r="J46" i="7" l="1"/>
  <c r="H46" i="7" l="1"/>
  <c r="F46" i="7" l="1"/>
  <c r="D46" i="7" l="1"/>
  <c r="L45" i="7" l="1"/>
  <c r="J45" i="7" l="1"/>
  <c r="H45" i="7" l="1"/>
  <c r="F45" i="7" l="1"/>
  <c r="D45" i="7" l="1"/>
  <c r="L44" i="7" l="1"/>
  <c r="J44" i="7" l="1"/>
  <c r="H44" i="7" l="1"/>
  <c r="F44" i="7" l="1"/>
  <c r="D44" i="7" l="1"/>
  <c r="L43" i="7" l="1"/>
  <c r="J43" i="7" l="1"/>
  <c r="H43" i="7" l="1"/>
  <c r="F43" i="7" l="1"/>
  <c r="D43" i="7" l="1"/>
  <c r="L42" i="7" l="1"/>
  <c r="J42" i="7" l="1"/>
  <c r="H42" i="7" l="1"/>
  <c r="F42" i="7" l="1"/>
  <c r="D42" i="7" l="1"/>
  <c r="L41" i="7" l="1"/>
  <c r="J41" i="7" l="1"/>
  <c r="H41" i="7" l="1"/>
  <c r="F41" i="7" l="1"/>
  <c r="D41" i="7" l="1"/>
  <c r="L40" i="7" l="1"/>
  <c r="J40" i="7" l="1"/>
  <c r="H40" i="7" l="1"/>
  <c r="F40" i="7" l="1"/>
  <c r="D40" i="7" l="1"/>
  <c r="L39" i="7" l="1"/>
  <c r="J39" i="7" l="1"/>
  <c r="H39" i="7" l="1"/>
  <c r="F39" i="7" l="1"/>
  <c r="D39" i="7" l="1"/>
  <c r="L38" i="7" l="1"/>
  <c r="J38" i="7" l="1"/>
  <c r="H38" i="7" l="1"/>
  <c r="F38" i="7" l="1"/>
  <c r="D38" i="7" l="1"/>
  <c r="L37" i="7" l="1"/>
  <c r="J37" i="7" l="1"/>
  <c r="H37" i="7" l="1"/>
  <c r="F37" i="7" l="1"/>
  <c r="D37" i="7" l="1"/>
  <c r="L36" i="7" l="1"/>
  <c r="J36" i="7" l="1"/>
  <c r="H36" i="7" l="1"/>
  <c r="F36" i="7" l="1"/>
  <c r="D36" i="7" l="1"/>
  <c r="L35" i="7" l="1"/>
  <c r="J35" i="7" l="1"/>
  <c r="H35" i="7" l="1"/>
  <c r="F35" i="7" l="1"/>
  <c r="D35" i="7" l="1"/>
  <c r="L34" i="7" l="1"/>
  <c r="J34" i="7" l="1"/>
  <c r="H34" i="7" l="1"/>
  <c r="F34" i="7" l="1"/>
  <c r="D34" i="7" l="1"/>
  <c r="L33" i="7" l="1"/>
  <c r="J33" i="7" l="1"/>
  <c r="H33" i="7" l="1"/>
  <c r="F33" i="7" l="1"/>
  <c r="D33" i="7" l="1"/>
  <c r="L32" i="7" l="1"/>
  <c r="J32" i="7" l="1"/>
  <c r="H32" i="7" l="1"/>
  <c r="F32" i="7" l="1"/>
  <c r="D32" i="7" l="1"/>
  <c r="L31" i="7" l="1"/>
  <c r="J31" i="7" l="1"/>
  <c r="H31" i="7" l="1"/>
  <c r="F31" i="7" l="1"/>
  <c r="D31" i="7" l="1"/>
  <c r="L30" i="7" l="1"/>
  <c r="J30" i="7" l="1"/>
  <c r="H30" i="7" l="1"/>
  <c r="F30" i="7" l="1"/>
  <c r="D30" i="7" l="1"/>
  <c r="L29" i="7" l="1"/>
  <c r="J29" i="7" l="1"/>
  <c r="H29" i="7" l="1"/>
  <c r="F29" i="7" l="1"/>
  <c r="D29" i="7" l="1"/>
  <c r="L28" i="7" l="1"/>
  <c r="J28" i="7" l="1"/>
  <c r="H28" i="7" l="1"/>
  <c r="F28" i="7" l="1"/>
  <c r="D28" i="7" l="1"/>
  <c r="L27" i="7" l="1"/>
  <c r="J27" i="7" l="1"/>
  <c r="H27" i="7" l="1"/>
  <c r="F27" i="7" l="1"/>
  <c r="D27" i="7" l="1"/>
  <c r="L26" i="7" l="1"/>
  <c r="J26" i="7" l="1"/>
  <c r="H26" i="7" l="1"/>
  <c r="F26" i="7" l="1"/>
  <c r="D26" i="7" l="1"/>
  <c r="L25" i="7" l="1"/>
  <c r="J25" i="7" l="1"/>
  <c r="H25" i="7" l="1"/>
  <c r="F25" i="7" l="1"/>
  <c r="D25" i="7" l="1"/>
  <c r="L24" i="7" l="1"/>
  <c r="J24" i="7" l="1"/>
  <c r="H24" i="7" l="1"/>
  <c r="F24" i="7" l="1"/>
  <c r="D24" i="7" l="1"/>
  <c r="L23" i="7" l="1"/>
  <c r="J23" i="7" l="1"/>
  <c r="H23" i="7" l="1"/>
  <c r="F23" i="7" l="1"/>
  <c r="D23" i="7" l="1"/>
  <c r="L22" i="7" l="1"/>
  <c r="J22" i="7" l="1"/>
  <c r="H22" i="7" l="1"/>
  <c r="F22" i="7" l="1"/>
  <c r="D22" i="7" l="1"/>
  <c r="L21" i="7" l="1"/>
  <c r="J21" i="7" l="1"/>
  <c r="H21" i="7" l="1"/>
  <c r="F21" i="7" l="1"/>
  <c r="D21" i="7" l="1"/>
  <c r="B20" i="7"/>
  <c r="L19" i="7" l="1"/>
  <c r="J19" i="7" l="1"/>
  <c r="H19" i="7" l="1"/>
  <c r="F19" i="7" l="1"/>
  <c r="D19" i="7" l="1"/>
  <c r="L18" i="7" l="1"/>
  <c r="J18" i="7" l="1"/>
  <c r="H18" i="7" l="1"/>
  <c r="F18" i="7" l="1"/>
  <c r="D18" i="7" l="1"/>
  <c r="L17" i="7" l="1"/>
  <c r="J17" i="7" l="1"/>
  <c r="H17" i="7" l="1"/>
  <c r="F17" i="7" l="1"/>
  <c r="D17" i="7" l="1"/>
  <c r="L16" i="7" l="1"/>
  <c r="J16" i="7" l="1"/>
  <c r="H16" i="7" l="1"/>
  <c r="F16" i="7" l="1"/>
  <c r="D16" i="7" l="1"/>
  <c r="L15" i="7" l="1"/>
  <c r="J15" i="7" l="1"/>
  <c r="H15" i="7" l="1"/>
  <c r="F15" i="7" l="1"/>
  <c r="D15" i="7" l="1"/>
  <c r="L14" i="7" l="1"/>
  <c r="J14" i="7" l="1"/>
  <c r="H14" i="7" l="1"/>
  <c r="F14" i="7" l="1"/>
  <c r="D14" i="7" l="1"/>
  <c r="L13" i="7" l="1"/>
  <c r="J13" i="7" l="1"/>
  <c r="H13" i="7" l="1"/>
  <c r="F13" i="7" l="1"/>
  <c r="D13" i="7" l="1"/>
  <c r="L12" i="7" l="1"/>
  <c r="J12" i="7" l="1"/>
  <c r="H12" i="7" l="1"/>
  <c r="F12" i="7" l="1"/>
  <c r="D12" i="7" l="1"/>
  <c r="L11" i="7" l="1"/>
  <c r="J11" i="7" l="1"/>
  <c r="H11" i="7" l="1"/>
  <c r="F11" i="7" l="1"/>
  <c r="D11" i="7" l="1"/>
  <c r="L10" i="7" l="1"/>
  <c r="J10" i="7" l="1"/>
  <c r="H10" i="7" l="1"/>
  <c r="F10" i="7" l="1"/>
  <c r="D10" i="7" l="1"/>
  <c r="L9" i="7" l="1"/>
  <c r="J9" i="7" l="1"/>
  <c r="H9" i="7" l="1"/>
  <c r="F9" i="7" l="1"/>
  <c r="D9" i="7" l="1"/>
  <c r="L8" i="7" l="1"/>
  <c r="J8" i="7" l="1"/>
  <c r="H8" i="7" l="1"/>
  <c r="F8" i="7" l="1"/>
  <c r="D8" i="7" l="1"/>
  <c r="G47" i="5" l="1"/>
  <c r="G45" i="5" l="1"/>
  <c r="G44" i="5" l="1"/>
  <c r="G43" i="5" l="1"/>
  <c r="G42" i="5" l="1"/>
  <c r="G41" i="5" l="1"/>
  <c r="G40" i="5" l="1"/>
  <c r="F47" i="5" l="1"/>
  <c r="F45" i="5"/>
  <c r="F44" i="5"/>
  <c r="F43" i="5"/>
  <c r="F42" i="5"/>
  <c r="F41" i="5"/>
  <c r="F40" i="5"/>
  <c r="F38" i="5"/>
  <c r="D47" i="5" l="1"/>
  <c r="D45" i="5"/>
  <c r="D44" i="5"/>
  <c r="D43" i="5"/>
  <c r="D42" i="5"/>
  <c r="D41" i="5"/>
  <c r="D40" i="5"/>
  <c r="G38" i="5"/>
  <c r="E36" i="5"/>
  <c r="C36" i="5"/>
  <c r="N30" i="5" l="1"/>
  <c r="G29" i="5" l="1"/>
  <c r="N28" i="5" l="1"/>
  <c r="N27" i="5" l="1"/>
  <c r="G27" i="5" l="1"/>
  <c r="N26" i="5" l="1"/>
  <c r="G26" i="5" l="1"/>
  <c r="N25" i="5" l="1"/>
  <c r="G25" i="5" l="1"/>
  <c r="N24" i="5" l="1"/>
  <c r="G24" i="5" l="1"/>
  <c r="N22" i="5" l="1"/>
  <c r="G22" i="5" l="1"/>
  <c r="L20" i="5"/>
  <c r="J20" i="5"/>
  <c r="E20" i="5"/>
  <c r="C20" i="5"/>
  <c r="N16" i="5" l="1"/>
  <c r="G16" i="5" l="1"/>
  <c r="N14" i="5" l="1"/>
  <c r="G14" i="5" l="1"/>
  <c r="N13" i="5" l="1"/>
  <c r="G13" i="5" l="1"/>
  <c r="N12" i="5" l="1"/>
  <c r="G12" i="5" l="1"/>
  <c r="N11" i="5" l="1"/>
  <c r="G11" i="5" l="1"/>
  <c r="N10" i="5" l="1"/>
  <c r="G10" i="5" l="1"/>
  <c r="N8" i="5" l="1"/>
  <c r="F16" i="5" l="1"/>
  <c r="F14" i="5"/>
  <c r="F13" i="5"/>
  <c r="F12" i="5"/>
  <c r="F11" i="5"/>
  <c r="F10" i="5"/>
  <c r="F8" i="5"/>
  <c r="D16" i="5" l="1"/>
  <c r="D14" i="5"/>
  <c r="D13" i="5"/>
  <c r="D12" i="5"/>
  <c r="D11" i="5"/>
  <c r="D10" i="5"/>
  <c r="G8" i="5"/>
  <c r="D8" i="5"/>
  <c r="L6" i="5"/>
  <c r="J6" i="5"/>
  <c r="E6" i="5"/>
  <c r="C6" i="5"/>
  <c r="G26" i="3" l="1"/>
  <c r="G25" i="3" l="1"/>
  <c r="F26" i="3" l="1"/>
  <c r="F25" i="3"/>
  <c r="F24" i="3"/>
  <c r="D26" i="3" l="1"/>
  <c r="D25" i="3"/>
  <c r="G24" i="3"/>
  <c r="D24" i="3"/>
  <c r="G22" i="3" l="1"/>
  <c r="G21" i="3" l="1"/>
  <c r="F22" i="3" l="1"/>
  <c r="F21" i="3"/>
  <c r="F20" i="3"/>
  <c r="D22" i="3" l="1"/>
  <c r="D21" i="3"/>
  <c r="G20" i="3"/>
  <c r="D20" i="3"/>
  <c r="G18" i="3" l="1"/>
  <c r="G17" i="3" l="1"/>
  <c r="F18" i="3" l="1"/>
  <c r="F17" i="3"/>
  <c r="F16" i="3"/>
  <c r="D18" i="3" l="1"/>
  <c r="D17" i="3"/>
  <c r="G16" i="3"/>
  <c r="D16" i="3"/>
  <c r="G14" i="3" l="1"/>
  <c r="G13" i="3" l="1"/>
  <c r="F14" i="3" l="1"/>
  <c r="F13" i="3"/>
  <c r="F12" i="3"/>
  <c r="D14" i="3" l="1"/>
  <c r="D13" i="3"/>
  <c r="G12" i="3"/>
  <c r="D12" i="3"/>
  <c r="G10" i="3" l="1"/>
  <c r="G9" i="3" l="1"/>
  <c r="F10" i="3" l="1"/>
  <c r="F9" i="3"/>
  <c r="F8" i="3"/>
  <c r="D10" i="3" l="1"/>
  <c r="D9" i="3"/>
  <c r="G8" i="3"/>
  <c r="D8" i="3"/>
  <c r="E6" i="3"/>
  <c r="C6" i="3"/>
  <c r="L85" i="2" l="1"/>
  <c r="J85" i="2" l="1"/>
  <c r="H85" i="2" l="1"/>
  <c r="F85" i="2" l="1"/>
  <c r="D85" i="2" l="1"/>
  <c r="L84" i="2" l="1"/>
  <c r="J84" i="2" l="1"/>
  <c r="H84" i="2" l="1"/>
  <c r="F84" i="2" l="1"/>
  <c r="D84" i="2" l="1"/>
  <c r="L83" i="2" l="1"/>
  <c r="J83" i="2" l="1"/>
  <c r="H83" i="2" l="1"/>
  <c r="F83" i="2" l="1"/>
  <c r="D83" i="2" l="1"/>
  <c r="L82" i="2" l="1"/>
  <c r="J82" i="2" l="1"/>
  <c r="H82" i="2" l="1"/>
  <c r="F82" i="2" l="1"/>
  <c r="D82" i="2" l="1"/>
  <c r="L81" i="2" l="1"/>
  <c r="J81" i="2" l="1"/>
  <c r="H81" i="2" l="1"/>
  <c r="F81" i="2" l="1"/>
  <c r="D81" i="2" l="1"/>
  <c r="L80" i="2" l="1"/>
  <c r="J80" i="2" l="1"/>
  <c r="H80" i="2" l="1"/>
  <c r="F80" i="2" l="1"/>
  <c r="D80" i="2" l="1"/>
  <c r="L79" i="2" l="1"/>
  <c r="J79" i="2" l="1"/>
  <c r="H79" i="2" l="1"/>
  <c r="F79" i="2" l="1"/>
  <c r="D79" i="2" l="1"/>
  <c r="L78" i="2" l="1"/>
  <c r="J78" i="2" l="1"/>
  <c r="H78" i="2" l="1"/>
  <c r="F78" i="2" l="1"/>
  <c r="D78" i="2" l="1"/>
  <c r="L77" i="2" l="1"/>
  <c r="J77" i="2" l="1"/>
  <c r="H77" i="2" l="1"/>
  <c r="F77" i="2" l="1"/>
  <c r="D77" i="2" l="1"/>
  <c r="L76" i="2" l="1"/>
  <c r="J76" i="2" l="1"/>
  <c r="H76" i="2" l="1"/>
  <c r="F76" i="2" l="1"/>
  <c r="D76" i="2" l="1"/>
  <c r="L75" i="2" l="1"/>
  <c r="J75" i="2" l="1"/>
  <c r="H75" i="2" l="1"/>
  <c r="F75" i="2" l="1"/>
  <c r="D75" i="2" l="1"/>
  <c r="L74" i="2" l="1"/>
  <c r="J74" i="2" l="1"/>
  <c r="H74" i="2" l="1"/>
  <c r="F74" i="2" l="1"/>
  <c r="D74" i="2" l="1"/>
  <c r="L73" i="2" l="1"/>
  <c r="J73" i="2" l="1"/>
  <c r="H73" i="2" l="1"/>
  <c r="F73" i="2" l="1"/>
  <c r="D73" i="2" l="1"/>
  <c r="L72" i="2" l="1"/>
  <c r="J72" i="2" l="1"/>
  <c r="H72" i="2" l="1"/>
  <c r="F72" i="2" l="1"/>
  <c r="D72" i="2" l="1"/>
  <c r="L71" i="2" l="1"/>
  <c r="J71" i="2" l="1"/>
  <c r="H71" i="2" l="1"/>
  <c r="F71" i="2" l="1"/>
  <c r="D71" i="2" l="1"/>
  <c r="L70" i="2" l="1"/>
  <c r="J70" i="2" l="1"/>
  <c r="H70" i="2" l="1"/>
  <c r="F70" i="2" l="1"/>
  <c r="D70" i="2" l="1"/>
  <c r="L69" i="2" l="1"/>
  <c r="J69" i="2" l="1"/>
  <c r="H69" i="2" l="1"/>
  <c r="F69" i="2" l="1"/>
  <c r="D69" i="2" l="1"/>
  <c r="L68" i="2" l="1"/>
  <c r="J68" i="2" l="1"/>
  <c r="H68" i="2" l="1"/>
  <c r="F68" i="2" l="1"/>
  <c r="D68" i="2" l="1"/>
  <c r="L67" i="2" l="1"/>
  <c r="J67" i="2" l="1"/>
  <c r="H67" i="2" l="1"/>
  <c r="F67" i="2" l="1"/>
  <c r="D67" i="2" l="1"/>
  <c r="L66" i="2" l="1"/>
  <c r="J66" i="2" l="1"/>
  <c r="H66" i="2" l="1"/>
  <c r="F66" i="2" l="1"/>
  <c r="D66" i="2" l="1"/>
  <c r="L65" i="2" l="1"/>
  <c r="J65" i="2" l="1"/>
  <c r="H65" i="2" l="1"/>
  <c r="F65" i="2" l="1"/>
  <c r="D65" i="2" l="1"/>
  <c r="L64" i="2" l="1"/>
  <c r="J64" i="2" l="1"/>
  <c r="H64" i="2" l="1"/>
  <c r="F64" i="2" l="1"/>
  <c r="D64" i="2" l="1"/>
  <c r="L63" i="2" l="1"/>
  <c r="J63" i="2" l="1"/>
  <c r="H63" i="2" l="1"/>
  <c r="F63" i="2" l="1"/>
  <c r="D63" i="2" l="1"/>
  <c r="L62" i="2" l="1"/>
  <c r="J62" i="2" l="1"/>
  <c r="H62" i="2" l="1"/>
  <c r="F62" i="2" l="1"/>
  <c r="D62" i="2" l="1"/>
  <c r="L61" i="2" l="1"/>
  <c r="J61" i="2" l="1"/>
  <c r="H61" i="2" l="1"/>
  <c r="F61" i="2" l="1"/>
  <c r="D61" i="2" l="1"/>
  <c r="L60" i="2" l="1"/>
  <c r="J60" i="2" l="1"/>
  <c r="H60" i="2" l="1"/>
  <c r="F60" i="2" l="1"/>
  <c r="D60" i="2" l="1"/>
  <c r="L59" i="2" l="1"/>
  <c r="J59" i="2" l="1"/>
  <c r="H59" i="2" l="1"/>
  <c r="F59" i="2" l="1"/>
  <c r="D59" i="2" l="1"/>
  <c r="L58" i="2" l="1"/>
  <c r="J58" i="2" l="1"/>
  <c r="H58" i="2" l="1"/>
  <c r="F58" i="2" l="1"/>
  <c r="D58" i="2" l="1"/>
  <c r="L57" i="2" l="1"/>
  <c r="J57" i="2" l="1"/>
  <c r="H57" i="2" l="1"/>
  <c r="F57" i="2" l="1"/>
  <c r="D57" i="2" l="1"/>
  <c r="L56" i="2" l="1"/>
  <c r="J56" i="2" l="1"/>
  <c r="H56" i="2" l="1"/>
  <c r="F56" i="2" l="1"/>
  <c r="D56" i="2" l="1"/>
  <c r="L55" i="2" l="1"/>
  <c r="J55" i="2" l="1"/>
  <c r="H55" i="2" l="1"/>
  <c r="F55" i="2" l="1"/>
  <c r="D55" i="2" l="1"/>
  <c r="L54" i="2" l="1"/>
  <c r="J54" i="2" l="1"/>
  <c r="H54" i="2" l="1"/>
  <c r="F54" i="2" l="1"/>
  <c r="D54" i="2" l="1"/>
  <c r="L53" i="2" l="1"/>
  <c r="J53" i="2" l="1"/>
  <c r="H53" i="2" l="1"/>
  <c r="F53" i="2" l="1"/>
  <c r="D53" i="2" l="1"/>
  <c r="L52" i="2" l="1"/>
  <c r="J52" i="2" l="1"/>
  <c r="H52" i="2" l="1"/>
  <c r="F52" i="2" l="1"/>
  <c r="D52" i="2" l="1"/>
  <c r="L51" i="2" l="1"/>
  <c r="J51" i="2" l="1"/>
  <c r="H51" i="2" l="1"/>
  <c r="F51" i="2" l="1"/>
  <c r="D51" i="2" l="1"/>
  <c r="L50" i="2" l="1"/>
  <c r="J50" i="2" l="1"/>
  <c r="H50" i="2" l="1"/>
  <c r="F50" i="2" l="1"/>
  <c r="D50" i="2" l="1"/>
  <c r="L49" i="2" l="1"/>
  <c r="J49" i="2" l="1"/>
  <c r="H49" i="2" l="1"/>
  <c r="F49" i="2" l="1"/>
  <c r="D49" i="2" l="1"/>
  <c r="L48" i="2" l="1"/>
  <c r="J48" i="2" l="1"/>
  <c r="H48" i="2" l="1"/>
  <c r="F48" i="2" l="1"/>
  <c r="D48" i="2" l="1"/>
  <c r="L47" i="2" l="1"/>
  <c r="J47" i="2" l="1"/>
  <c r="H47" i="2" l="1"/>
  <c r="F47" i="2" l="1"/>
  <c r="D47" i="2" l="1"/>
  <c r="L46" i="2" l="1"/>
  <c r="J46" i="2" l="1"/>
  <c r="H46" i="2" l="1"/>
  <c r="F46" i="2" l="1"/>
  <c r="D46" i="2" l="1"/>
  <c r="L45" i="2" l="1"/>
  <c r="J45" i="2" l="1"/>
  <c r="H45" i="2" l="1"/>
  <c r="F45" i="2" l="1"/>
  <c r="D45" i="2" l="1"/>
  <c r="L44" i="2" l="1"/>
  <c r="J44" i="2" l="1"/>
  <c r="H44" i="2" l="1"/>
  <c r="F44" i="2" l="1"/>
  <c r="D44" i="2" l="1"/>
  <c r="L43" i="2" l="1"/>
  <c r="J43" i="2" l="1"/>
  <c r="H43" i="2" l="1"/>
  <c r="F43" i="2" l="1"/>
  <c r="D43" i="2" l="1"/>
  <c r="L42" i="2" l="1"/>
  <c r="J42" i="2" l="1"/>
  <c r="H42" i="2" l="1"/>
  <c r="F42" i="2" l="1"/>
  <c r="D42" i="2" l="1"/>
  <c r="L41" i="2" l="1"/>
  <c r="J41" i="2" l="1"/>
  <c r="H41" i="2" l="1"/>
  <c r="F41" i="2" l="1"/>
  <c r="D41" i="2" l="1"/>
  <c r="L40" i="2" l="1"/>
  <c r="J40" i="2" l="1"/>
  <c r="H40" i="2" l="1"/>
  <c r="F40" i="2" l="1"/>
  <c r="D40" i="2" l="1"/>
  <c r="L39" i="2" l="1"/>
  <c r="J39" i="2" l="1"/>
  <c r="H39" i="2" l="1"/>
  <c r="F39" i="2" l="1"/>
  <c r="D39" i="2" l="1"/>
  <c r="L38" i="2" l="1"/>
  <c r="J38" i="2" l="1"/>
  <c r="H38" i="2" l="1"/>
  <c r="F38" i="2" l="1"/>
  <c r="D38" i="2" l="1"/>
  <c r="L37" i="2" l="1"/>
  <c r="J37" i="2" l="1"/>
  <c r="H37" i="2" l="1"/>
  <c r="F37" i="2" l="1"/>
  <c r="D37" i="2" l="1"/>
  <c r="L36" i="2" l="1"/>
  <c r="J36" i="2" l="1"/>
  <c r="H36" i="2" l="1"/>
  <c r="F36" i="2" l="1"/>
  <c r="D36" i="2" l="1"/>
  <c r="L35" i="2" l="1"/>
  <c r="J35" i="2" l="1"/>
  <c r="H35" i="2" l="1"/>
  <c r="F35" i="2" l="1"/>
  <c r="D35" i="2" l="1"/>
  <c r="L34" i="2" l="1"/>
  <c r="J34" i="2" l="1"/>
  <c r="H34" i="2" l="1"/>
  <c r="F34" i="2" l="1"/>
  <c r="D34" i="2" l="1"/>
  <c r="L33" i="2" l="1"/>
  <c r="J33" i="2" l="1"/>
  <c r="H33" i="2" l="1"/>
  <c r="F33" i="2" l="1"/>
  <c r="D33" i="2" l="1"/>
  <c r="L32" i="2" l="1"/>
  <c r="J32" i="2" l="1"/>
  <c r="H32" i="2" l="1"/>
  <c r="F32" i="2" l="1"/>
  <c r="D32" i="2" l="1"/>
  <c r="L31" i="2" l="1"/>
  <c r="J31" i="2" l="1"/>
  <c r="H31" i="2" l="1"/>
  <c r="F31" i="2" l="1"/>
  <c r="D31" i="2" l="1"/>
  <c r="L30" i="2" l="1"/>
  <c r="J30" i="2" l="1"/>
  <c r="H30" i="2" l="1"/>
  <c r="F30" i="2" l="1"/>
  <c r="D30" i="2" l="1"/>
  <c r="L29" i="2" l="1"/>
  <c r="J29" i="2" l="1"/>
  <c r="H29" i="2" l="1"/>
  <c r="F29" i="2" l="1"/>
  <c r="D29" i="2" l="1"/>
  <c r="L28" i="2" l="1"/>
  <c r="J28" i="2" l="1"/>
  <c r="H28" i="2" l="1"/>
  <c r="F28" i="2" l="1"/>
  <c r="D28" i="2" l="1"/>
  <c r="L27" i="2" l="1"/>
  <c r="J27" i="2" l="1"/>
  <c r="H27" i="2" l="1"/>
  <c r="F27" i="2" l="1"/>
  <c r="D27" i="2" l="1"/>
  <c r="L26" i="2" l="1"/>
  <c r="J26" i="2" l="1"/>
  <c r="H26" i="2" l="1"/>
  <c r="F26" i="2" l="1"/>
  <c r="D26" i="2" l="1"/>
  <c r="L25" i="2" l="1"/>
  <c r="J25" i="2" l="1"/>
  <c r="H25" i="2" l="1"/>
  <c r="F25" i="2" l="1"/>
  <c r="D25" i="2" l="1"/>
  <c r="L24" i="2" l="1"/>
  <c r="J24" i="2" l="1"/>
  <c r="H24" i="2" l="1"/>
  <c r="F24" i="2" l="1"/>
  <c r="D24" i="2" l="1"/>
  <c r="L23" i="2" l="1"/>
  <c r="J23" i="2" l="1"/>
  <c r="H23" i="2" l="1"/>
  <c r="F23" i="2" l="1"/>
  <c r="D23" i="2" l="1"/>
  <c r="L22" i="2" l="1"/>
  <c r="J22" i="2" l="1"/>
  <c r="H22" i="2" l="1"/>
  <c r="F22" i="2" l="1"/>
  <c r="D22" i="2" l="1"/>
  <c r="L21" i="2" l="1"/>
  <c r="J21" i="2" l="1"/>
  <c r="H21" i="2" l="1"/>
  <c r="F21" i="2" l="1"/>
  <c r="D21" i="2" l="1"/>
  <c r="B20" i="2"/>
  <c r="L19" i="2" l="1"/>
  <c r="J19" i="2" l="1"/>
  <c r="H19" i="2" l="1"/>
  <c r="F19" i="2" l="1"/>
  <c r="D19" i="2" l="1"/>
  <c r="L18" i="2" l="1"/>
  <c r="J18" i="2" l="1"/>
  <c r="H18" i="2" l="1"/>
  <c r="F18" i="2" l="1"/>
  <c r="D18" i="2" l="1"/>
  <c r="L17" i="2" l="1"/>
  <c r="J17" i="2" l="1"/>
  <c r="H17" i="2" l="1"/>
  <c r="F17" i="2" l="1"/>
  <c r="D17" i="2" l="1"/>
  <c r="L16" i="2" l="1"/>
  <c r="J16" i="2" l="1"/>
  <c r="H16" i="2" l="1"/>
  <c r="F16" i="2" l="1"/>
  <c r="D16" i="2" l="1"/>
  <c r="L15" i="2" l="1"/>
  <c r="J15" i="2" l="1"/>
  <c r="H15" i="2" l="1"/>
  <c r="F15" i="2" l="1"/>
  <c r="D15" i="2" l="1"/>
  <c r="L14" i="2" l="1"/>
  <c r="J14" i="2" l="1"/>
  <c r="H14" i="2" l="1"/>
  <c r="F14" i="2" l="1"/>
  <c r="D14" i="2" l="1"/>
  <c r="L13" i="2" l="1"/>
  <c r="J13" i="2" l="1"/>
  <c r="H13" i="2" l="1"/>
  <c r="F13" i="2" l="1"/>
  <c r="D13" i="2" l="1"/>
  <c r="L12" i="2" l="1"/>
  <c r="J12" i="2" l="1"/>
  <c r="H12" i="2" l="1"/>
  <c r="F12" i="2" l="1"/>
  <c r="D12" i="2" l="1"/>
  <c r="L11" i="2" l="1"/>
  <c r="J11" i="2" l="1"/>
  <c r="H11" i="2" l="1"/>
  <c r="F11" i="2" l="1"/>
  <c r="D11" i="2" l="1"/>
  <c r="L10" i="2" l="1"/>
  <c r="J10" i="2" l="1"/>
  <c r="H10" i="2" l="1"/>
  <c r="F10" i="2" l="1"/>
  <c r="D10" i="2" l="1"/>
  <c r="L9" i="2" l="1"/>
  <c r="J9" i="2" l="1"/>
  <c r="H9" i="2" l="1"/>
  <c r="F9" i="2" l="1"/>
  <c r="D9" i="2" l="1"/>
  <c r="L8" i="2" l="1"/>
  <c r="J8" i="2" l="1"/>
  <c r="H8" i="2" l="1"/>
  <c r="F8" i="2" l="1"/>
  <c r="D8" i="2" l="1"/>
  <c r="D6" i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<sst xmlns="http://schemas.openxmlformats.org/spreadsheetml/2006/main" count="1562" uniqueCount="275">
  <si>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</si>
  <si>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</si>
  <si>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</si>
  <si>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</si>
  <si>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</si>
  <si>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</si>
  <si>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</si>
  <si>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</si>
  <si>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</si>
  <si>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</si>
  <si>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</si>
  <si>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</si>
  <si>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</si>
  <si>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</si>
  <si>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</si>
  <si>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</si>
  <si>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</si>
  <si>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</si>
  <si>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</si>
  <si>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</si>
  <si>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</si>
  <si>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</si>
  <si>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</si>
  <si>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</si>
  <si>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</si>
  <si>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</si>
  <si>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</si>
  <si>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</si>
  <si>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</si>
  <si>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</si>
  <si>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</si>
  <si>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</si>
  <si>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</si>
  <si>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</si>
  <si>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</si>
  <si>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</si>
  <si>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</si>
  <si>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</si>
  <si>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</si>
  <si>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</si>
  <si>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</si>
  <si>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</si>
  <si>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</si>
  <si>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</si>
  <si>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</si>
  <si>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</si>
  <si>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</si>
  <si>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</si>
  <si>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</si>
  <si>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</si>
  <si>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</si>
  <si>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</si>
  <si>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</si>
  <si>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</si>
  <si>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</si>
  <si>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</si>
  <si>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</si>
  <si>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</si>
  <si>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</si>
  <si>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</si>
  <si>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</si>
  <si>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</si>
  <si>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</si>
  <si>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</si>
  <si>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</si>
  <si>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</si>
  <si>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</si>
  <si>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</si>
  <si>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</si>
  <si>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</si>
  <si>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</si>
  <si>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</si>
  <si>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</si>
  <si>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</si>
  <si>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</si>
  <si>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</si>
  <si>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</si>
  <si>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</si>
  <si>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</si>
  <si>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</si>
  <si>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</si>
  <si>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</si>
  <si>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</si>
  <si>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</si>
  <si>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</si>
  <si>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</si>
  <si>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</si>
  <si>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</si>
  <si>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</si>
  <si>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</si>
  <si>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</si>
  <si>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</si>
  <si>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</si>
  <si>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</si>
  <si>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</si>
  <si>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</si>
  <si>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</si>
  <si>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</si>
  <si>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</si>
  <si>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</si>
  <si>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</si>
  <si>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</si>
  <si>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</si>
  <si>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</si>
  <si>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</si>
  <si>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</si>
  <si>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</si>
  <si>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</si>
  <si>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</si>
  <si>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</si>
  <si>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</si>
  <si>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</si>
  <si>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</si>
  <si>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</si>
  <si>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</si>
  <si>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</si>
  <si>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</si>
  <si>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</si>
  <si>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</si>
  <si>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</si>
  <si>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</si>
  <si>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</si>
  <si>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</si>
  <si>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</si>
  <si>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</si>
  <si>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</si>
  <si>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</si>
  <si>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Holanda</t>
  </si>
  <si>
    <t>Francia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</si>
  <si>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</si>
  <si>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</si>
  <si>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</si>
  <si>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</si>
  <si>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</si>
  <si>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</si>
  <si>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</si>
  <si>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</si>
  <si>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</si>
  <si>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</si>
  <si>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</si>
  <si>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</si>
  <si>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</si>
  <si>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</si>
  <si>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</si>
  <si>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</si>
  <si>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</si>
  <si>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</si>
  <si>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</si>
  <si>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</si>
  <si>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</si>
  <si>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</si>
  <si>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</si>
  <si>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</si>
  <si>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</si>
  <si>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</si>
  <si>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</si>
  <si>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</si>
  <si>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</si>
  <si>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</si>
  <si>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</si>
  <si>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</si>
  <si>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</si>
  <si>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</si>
  <si>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</si>
  <si>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</si>
  <si>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</si>
  <si>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</si>
  <si>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</si>
  <si>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</si>
  <si>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</si>
  <si>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</si>
  <si>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</si>
  <si>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</si>
  <si>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</si>
  <si>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</si>
  <si>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</si>
  <si>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</si>
  <si>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</si>
  <si>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</si>
  <si>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</si>
  <si>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</si>
  <si>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</si>
  <si>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</si>
  <si>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</si>
  <si>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</si>
  <si>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</si>
  <si>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</si>
  <si>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</si>
  <si>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</si>
  <si>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</si>
  <si>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</si>
  <si>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</si>
  <si>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</si>
  <si>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</si>
  <si>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</si>
  <si>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</si>
  <si>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</si>
  <si>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</si>
  <si>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</si>
  <si>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</si>
  <si>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</si>
  <si>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</si>
  <si>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</si>
  <si>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</si>
  <si>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</si>
  <si>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</si>
  <si>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</si>
  <si>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</si>
  <si>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</si>
  <si>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</si>
  <si>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</si>
  <si>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</si>
  <si>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</si>
  <si>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</si>
  <si>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</si>
  <si>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</si>
  <si>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</si>
  <si>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</si>
  <si>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</si>
  <si>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</si>
  <si>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</si>
  <si>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</si>
  <si>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</si>
  <si>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</si>
  <si>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</si>
  <si>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</si>
  <si>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</si>
  <si>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</si>
  <si>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</si>
  <si>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</si>
  <si>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</si>
  <si>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</si>
  <si>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</si>
  <si>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</si>
  <si>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</si>
  <si>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</si>
  <si>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</si>
  <si>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</si>
  <si>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</si>
  <si>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</si>
  <si>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</si>
  <si>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</si>
  <si>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</si>
  <si>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</si>
  <si>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</si>
  <si>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</si>
  <si>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</si>
  <si>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</si>
  <si>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</si>
  <si>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</si>
  <si>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</si>
  <si>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</si>
  <si>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</si>
  <si>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</si>
  <si>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</si>
  <si>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</si>
  <si>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</si>
  <si>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</si>
  <si>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</si>
  <si>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</si>
  <si>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</si>
  <si>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AÑO 2012</t>
  </si>
  <si>
    <t>AÑO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</si>
  <si>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</si>
  <si>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</si>
  <si>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</si>
  <si>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</si>
  <si>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</si>
  <si>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</si>
  <si>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</si>
  <si>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</si>
  <si>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</si>
  <si>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</si>
  <si>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abril 2012</t>
  </si>
  <si>
    <t>año en cusro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</si>
</sst>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\ _p_t_a_-;\-* #,##0\ _p_t_a_-;_-* &quot;-&quot;\ _p_t_a_-;_-@_-"/>
    <numFmt numFmtId="165" formatCode="0.0%"/>
    <numFmt numFmtId="166" formatCode="#,##0_)"/>
    <numFmt numFmtId="167" formatCode="#,##0.0"/>
    <numFmt numFmtId="168" formatCode="#,##0.00_)"/>
    <numFmt numFmtId="169" formatCode="#,##0.0_)"/>
    <numFmt numFmtId="170" formatCode="_-* #,##0.00\ [$€-1]_-;\-* #,##0.00\ [$€-1]_-;_-* &quot;-&quot;??\ [$€-1]_-"/>
    <numFmt numFmtId="171" formatCode="#,#00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70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1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64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9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5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5" fontId="16" fillId="0" borderId="0" xfId="1" applyNumberFormat="1" applyFont="1" applyBorder="1"/>
    <xf numFmtId="3" fontId="16" fillId="5" borderId="0" xfId="0" applyNumberFormat="1" applyFont="1" applyFill="1" applyBorder="1"/>
    <xf numFmtId="165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5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5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5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5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6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6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6" fontId="16" fillId="0" borderId="0" xfId="2" applyNumberFormat="1" applyFont="1" applyBorder="1" applyAlignment="1" applyProtection="1">
      <alignment horizontal="right" vertical="center" wrapText="1"/>
      <protection hidden="1"/>
    </xf>
    <xf numFmtId="165" fontId="16" fillId="0" borderId="0" xfId="5" applyNumberFormat="1" applyFont="1" applyBorder="1" applyProtection="1">
      <alignment vertical="center"/>
      <protection hidden="1"/>
    </xf>
    <xf numFmtId="165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6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6" fontId="16" fillId="10" borderId="0" xfId="2" applyNumberFormat="1" applyFont="1" applyFill="1" applyBorder="1" applyProtection="1">
      <alignment vertical="center"/>
      <protection hidden="1"/>
    </xf>
    <xf numFmtId="165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6" fontId="16" fillId="0" borderId="0" xfId="2" applyNumberFormat="1" applyFont="1" applyBorder="1" applyProtection="1">
      <alignment vertical="center"/>
      <protection hidden="1"/>
    </xf>
    <xf numFmtId="165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5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5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5" fontId="16" fillId="11" borderId="0" xfId="1" applyNumberFormat="1" applyFont="1" applyFill="1" applyBorder="1" applyAlignment="1">
      <alignment vertical="center"/>
    </xf>
    <xf numFmtId="166" fontId="16" fillId="0" borderId="0" xfId="2" applyNumberFormat="1" applyFont="1" applyBorder="1" applyAlignment="1" applyProtection="1">
      <alignment horizontal="center" vertical="center" wrapText="1"/>
      <protection hidden="1"/>
    </xf>
    <xf numFmtId="165" fontId="16" fillId="0" borderId="0" xfId="5" applyNumberFormat="1" applyFont="1" applyBorder="1" applyAlignment="1" applyProtection="1">
      <alignment horizontal="center" vertical="center"/>
      <protection hidden="1"/>
    </xf>
    <xf numFmtId="165" fontId="16" fillId="5" borderId="0" xfId="5" applyNumberFormat="1" applyFont="1" applyFill="1" applyBorder="1" applyAlignment="1" applyProtection="1">
      <alignment horizontal="center" vertical="center"/>
      <protection hidden="1"/>
    </xf>
    <xf numFmtId="167" fontId="16" fillId="0" borderId="0" xfId="0" applyNumberFormat="1" applyFont="1" applyBorder="1"/>
    <xf numFmtId="167" fontId="16" fillId="5" borderId="0" xfId="0" applyNumberFormat="1" applyFont="1" applyFill="1" applyBorder="1"/>
    <xf numFmtId="167" fontId="16" fillId="9" borderId="0" xfId="0" applyNumberFormat="1" applyFont="1" applyFill="1" applyBorder="1" applyAlignment="1">
      <alignment horizontal="right" vertical="center"/>
    </xf>
    <xf numFmtId="167" fontId="16" fillId="9" borderId="0" xfId="0" applyNumberFormat="1" applyFont="1" applyFill="1" applyBorder="1" applyAlignment="1">
      <alignment vertical="center"/>
    </xf>
    <xf numFmtId="167" fontId="16" fillId="10" borderId="0" xfId="0" applyNumberFormat="1" applyFont="1" applyFill="1" applyBorder="1"/>
    <xf numFmtId="167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8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8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9" fontId="16" fillId="9" borderId="0" xfId="2" applyNumberFormat="1" applyFont="1" applyFill="1" applyBorder="1" applyProtection="1">
      <alignment vertical="center"/>
      <protection hidden="1"/>
    </xf>
    <xf numFmtId="169" fontId="16" fillId="11" borderId="0" xfId="2" applyNumberFormat="1" applyFont="1" applyFill="1" applyBorder="1" applyProtection="1">
      <alignment vertical="center"/>
      <protection hidden="1"/>
    </xf>
    <xf numFmtId="169" fontId="16" fillId="10" borderId="0" xfId="2" applyNumberFormat="1" applyFont="1" applyFill="1" applyBorder="1" applyProtection="1">
      <alignment vertical="center"/>
      <protection hidden="1"/>
    </xf>
    <xf numFmtId="169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5" fontId="16" fillId="5" borderId="0" xfId="1" applyNumberFormat="1" applyFont="1" applyFill="1" applyBorder="1" applyAlignment="1" applyProtection="1">
      <alignment vertical="center"/>
      <protection hidden="1"/>
    </xf>
    <xf numFmtId="165" fontId="16" fillId="0" borderId="0" xfId="1" applyNumberFormat="1" applyFont="1" applyBorder="1" applyAlignment="1" applyProtection="1">
      <alignment vertical="center"/>
      <protection hidden="1"/>
    </xf>
    <xf numFmtId="165" fontId="16" fillId="11" borderId="0" xfId="1" applyNumberFormat="1" applyFont="1" applyFill="1" applyBorder="1" applyAlignment="1" applyProtection="1">
      <alignment vertical="center"/>
      <protection hidden="1"/>
    </xf>
    <xf numFmtId="165" fontId="17" fillId="9" borderId="0" xfId="1" applyNumberFormat="1" applyFont="1" applyFill="1" applyBorder="1" applyAlignment="1" applyProtection="1">
      <alignment vertical="center"/>
      <protection hidden="1"/>
    </xf>
    <xf numFmtId="165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6" fontId="16" fillId="0" borderId="0" xfId="2" applyNumberFormat="1" applyFont="1" applyBorder="1" applyAlignment="1" applyProtection="1">
      <alignment horizontal="right" wrapText="1"/>
      <protection hidden="1"/>
    </xf>
    <xf numFmtId="165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6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6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5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6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6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5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5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5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5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5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5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5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5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65" fontId="2" fillId="0" borderId="0" xfId="1" applyNumberFormat="1" applyFont="1" applyAlignment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AÑO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266E-2"/>
          <c:y val="0.20975609756098137"/>
          <c:w val="0.93458086086699588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AÑO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4900817</c:v>
                </c:pt>
                <c:pt idx="1">
                  <c:v>3173478</c:v>
                </c:pt>
                <c:pt idx="2">
                  <c:v>1727339</c:v>
                </c:pt>
                <c:pt idx="3">
                  <c:v>1758642</c:v>
                </c:pt>
                <c:pt idx="4">
                  <c:v>1223738</c:v>
                </c:pt>
                <c:pt idx="5">
                  <c:v>534904</c:v>
                </c:pt>
                <c:pt idx="6">
                  <c:v>1402284</c:v>
                </c:pt>
                <c:pt idx="7">
                  <c:v>685210</c:v>
                </c:pt>
                <c:pt idx="8">
                  <c:v>717074</c:v>
                </c:pt>
                <c:pt idx="9">
                  <c:v>684289</c:v>
                </c:pt>
                <c:pt idx="10">
                  <c:v>515641</c:v>
                </c:pt>
                <c:pt idx="11">
                  <c:v>168648</c:v>
                </c:pt>
                <c:pt idx="12">
                  <c:v>167839</c:v>
                </c:pt>
                <c:pt idx="13">
                  <c:v>167839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13888256"/>
        <c:axId val="234495296"/>
      </c:barChart>
      <c:catAx>
        <c:axId val="11388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33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49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49529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1388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7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41E-2"/>
          <c:y val="0.31959860526789813"/>
          <c:w val="0.97660313262075482"/>
          <c:h val="0.521864881234958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5205911</c:v>
                </c:pt>
                <c:pt idx="1">
                  <c:v>3860367</c:v>
                </c:pt>
                <c:pt idx="2">
                  <c:v>3329889</c:v>
                </c:pt>
                <c:pt idx="3">
                  <c:v>496598</c:v>
                </c:pt>
                <c:pt idx="4">
                  <c:v>33880</c:v>
                </c:pt>
                <c:pt idx="5">
                  <c:v>1345544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5397757</c:v>
                </c:pt>
                <c:pt idx="1">
                  <c:v>3903935</c:v>
                </c:pt>
                <c:pt idx="2">
                  <c:v>3326329</c:v>
                </c:pt>
                <c:pt idx="3">
                  <c:v>549636</c:v>
                </c:pt>
                <c:pt idx="4">
                  <c:v>27970</c:v>
                </c:pt>
                <c:pt idx="5">
                  <c:v>1493822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79584"/>
        <c:axId val="230725824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318568037238895E-2"/>
                  <c:y val="0.11190433316417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824397720700935E-2"/>
                  <c:y val="0.163444268011197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272860730621323E-2"/>
                  <c:y val="0.175236302322916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405125591966557E-2"/>
                  <c:y val="4.4373434609655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147005892368229E-2"/>
                  <c:y val="0.47309149246157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5509748492535E-2"/>
                  <c:y val="2.3206901632098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-3.5541800047686471E-2</c:v>
                </c:pt>
                <c:pt idx="1">
                  <c:v>-1.1160021875364216E-2</c:v>
                </c:pt>
                <c:pt idx="2">
                  <c:v>1.0702489140430786E-3</c:v>
                </c:pt>
                <c:pt idx="3">
                  <c:v>-9.6496590470784308E-2</c:v>
                </c:pt>
                <c:pt idx="4">
                  <c:v>0.21129781909188416</c:v>
                </c:pt>
                <c:pt idx="5">
                  <c:v>-9.9260822239865265E-2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580608"/>
        <c:axId val="230726400"/>
      </c:lineChart>
      <c:catAx>
        <c:axId val="18457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072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58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79584"/>
        <c:crosses val="autoZero"/>
        <c:crossBetween val="between"/>
      </c:valAx>
      <c:catAx>
        <c:axId val="184580608"/>
        <c:scaling>
          <c:orientation val="minMax"/>
        </c:scaling>
        <c:delete val="1"/>
        <c:axPos val="b"/>
        <c:majorTickMark val="out"/>
        <c:minorTickMark val="none"/>
        <c:tickLblPos val="none"/>
        <c:crossAx val="230726400"/>
        <c:crosses val="autoZero"/>
        <c:auto val="1"/>
        <c:lblAlgn val="ctr"/>
        <c:lblOffset val="100"/>
        <c:noMultiLvlLbl val="0"/>
      </c:catAx>
      <c:valAx>
        <c:axId val="230726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4580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63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61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375825</c:v>
                </c:pt>
                <c:pt idx="1">
                  <c:v>375825</c:v>
                </c:pt>
                <c:pt idx="2">
                  <c:v>130247</c:v>
                </c:pt>
                <c:pt idx="3">
                  <c:v>132870</c:v>
                </c:pt>
                <c:pt idx="4">
                  <c:v>86007</c:v>
                </c:pt>
                <c:pt idx="5">
                  <c:v>26701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329480</c:v>
                </c:pt>
                <c:pt idx="1">
                  <c:v>329480</c:v>
                </c:pt>
                <c:pt idx="2">
                  <c:v>82426</c:v>
                </c:pt>
                <c:pt idx="3">
                  <c:v>102295</c:v>
                </c:pt>
                <c:pt idx="4">
                  <c:v>116630</c:v>
                </c:pt>
                <c:pt idx="5">
                  <c:v>28129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9125120"/>
        <c:axId val="238527616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34E-2"/>
                  <c:y val="0.13878435673711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34E-2"/>
                  <c:y val="0.304752238610506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39862265468839E-2"/>
                  <c:y val="0.19424853078396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13E-2"/>
                  <c:y val="1.8456300031103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0.12715700558220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0.14066104164137427</c:v>
                </c:pt>
                <c:pt idx="1">
                  <c:v>0.14066104164137427</c:v>
                </c:pt>
                <c:pt idx="2">
                  <c:v>0.58016887875185019</c:v>
                </c:pt>
                <c:pt idx="3">
                  <c:v>0.29889046385453832</c:v>
                </c:pt>
                <c:pt idx="4">
                  <c:v>-0.26256537769013116</c:v>
                </c:pt>
                <c:pt idx="5">
                  <c:v>-5.0766113263891355E-2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125632"/>
        <c:axId val="238528192"/>
      </c:lineChart>
      <c:catAx>
        <c:axId val="18912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2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852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276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9125120"/>
        <c:crosses val="autoZero"/>
        <c:crossBetween val="between"/>
      </c:valAx>
      <c:catAx>
        <c:axId val="189125632"/>
        <c:scaling>
          <c:orientation val="minMax"/>
        </c:scaling>
        <c:delete val="1"/>
        <c:axPos val="b"/>
        <c:majorTickMark val="out"/>
        <c:minorTickMark val="none"/>
        <c:tickLblPos val="none"/>
        <c:crossAx val="238528192"/>
        <c:crosses val="autoZero"/>
        <c:auto val="1"/>
        <c:lblAlgn val="ctr"/>
        <c:lblOffset val="100"/>
        <c:noMultiLvlLbl val="0"/>
      </c:catAx>
      <c:valAx>
        <c:axId val="2385281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9125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38278787</c:v>
                </c:pt>
                <c:pt idx="1">
                  <c:v>23449835</c:v>
                </c:pt>
                <c:pt idx="2">
                  <c:v>3408234</c:v>
                </c:pt>
                <c:pt idx="3">
                  <c:v>15156696</c:v>
                </c:pt>
                <c:pt idx="4">
                  <c:v>4321133</c:v>
                </c:pt>
                <c:pt idx="5">
                  <c:v>356008</c:v>
                </c:pt>
                <c:pt idx="6">
                  <c:v>207764</c:v>
                </c:pt>
                <c:pt idx="7">
                  <c:v>14828952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40230487</c:v>
                </c:pt>
                <c:pt idx="1">
                  <c:v>23545131</c:v>
                </c:pt>
                <c:pt idx="2">
                  <c:v>2992249</c:v>
                </c:pt>
                <c:pt idx="3">
                  <c:v>15400857</c:v>
                </c:pt>
                <c:pt idx="4">
                  <c:v>4564956</c:v>
                </c:pt>
                <c:pt idx="5">
                  <c:v>386122</c:v>
                </c:pt>
                <c:pt idx="6">
                  <c:v>200947</c:v>
                </c:pt>
                <c:pt idx="7">
                  <c:v>16685356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848704"/>
        <c:axId val="238530496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46516142338931E-2"/>
                  <c:y val="0.130001145906657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13E-2"/>
                  <c:y val="0.187183852538183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89800985983E-2"/>
                  <c:y val="0.371280305138572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350682859557878E-2"/>
                  <c:y val="0.167953901812169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038120427550476E-2"/>
                  <c:y val="0.115117455432416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67723410536665E-2"/>
                  <c:y val="9.3892972318169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20259312732305E-2"/>
                  <c:y val="0.24492903563769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407940340277199E-2"/>
                  <c:y val="5.0757771702653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-4.8512959835658953E-2</c:v>
                </c:pt>
                <c:pt idx="1">
                  <c:v>-4.0473760795809444E-3</c:v>
                </c:pt>
                <c:pt idx="2">
                  <c:v>0.13902085020330857</c:v>
                </c:pt>
                <c:pt idx="3">
                  <c:v>-1.585372813993402E-2</c:v>
                </c:pt>
                <c:pt idx="4">
                  <c:v>-5.3411905832170148E-2</c:v>
                </c:pt>
                <c:pt idx="5">
                  <c:v>-7.7990894069750016E-2</c:v>
                </c:pt>
                <c:pt idx="6">
                  <c:v>3.3924368116966086E-2</c:v>
                </c:pt>
                <c:pt idx="7">
                  <c:v>-0.11125947807166958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660672"/>
        <c:axId val="238531072"/>
      </c:lineChart>
      <c:catAx>
        <c:axId val="19584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853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304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848704"/>
        <c:crosses val="autoZero"/>
        <c:crossBetween val="between"/>
      </c:valAx>
      <c:catAx>
        <c:axId val="197660672"/>
        <c:scaling>
          <c:orientation val="minMax"/>
        </c:scaling>
        <c:delete val="1"/>
        <c:axPos val="b"/>
        <c:majorTickMark val="out"/>
        <c:minorTickMark val="none"/>
        <c:tickLblPos val="none"/>
        <c:crossAx val="238531072"/>
        <c:crosses val="autoZero"/>
        <c:auto val="1"/>
        <c:lblAlgn val="ctr"/>
        <c:lblOffset val="100"/>
        <c:noMultiLvlLbl val="0"/>
      </c:catAx>
      <c:valAx>
        <c:axId val="2385310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76606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63"/>
          <c:y val="0.18802298361353478"/>
          <c:w val="0.630297853754416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63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AÑO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63.155891332918948</c:v>
                </c:pt>
                <c:pt idx="1">
                  <c:v>72.162002342558168</c:v>
                </c:pt>
                <c:pt idx="2">
                  <c:v>52.745972242062152</c:v>
                </c:pt>
                <c:pt idx="3">
                  <c:v>66.336803100943641</c:v>
                </c:pt>
                <c:pt idx="4">
                  <c:v>78.725042182283943</c:v>
                </c:pt>
                <c:pt idx="5">
                  <c:v>50.438055179131723</c:v>
                </c:pt>
                <c:pt idx="6">
                  <c:v>67.65053584464286</c:v>
                </c:pt>
                <c:pt idx="7">
                  <c:v>79.370368003736999</c:v>
                </c:pt>
                <c:pt idx="8">
                  <c:v>59.368443773941571</c:v>
                </c:pt>
                <c:pt idx="9">
                  <c:v>58.090430246996789</c:v>
                </c:pt>
                <c:pt idx="10">
                  <c:v>64.385893691315999</c:v>
                </c:pt>
                <c:pt idx="11">
                  <c:v>45.364631376801043</c:v>
                </c:pt>
                <c:pt idx="12">
                  <c:v>40.656892929546444</c:v>
                </c:pt>
                <c:pt idx="13">
                  <c:v>40.656892929546444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1705728"/>
        <c:axId val="238838336"/>
      </c:barChart>
      <c:catAx>
        <c:axId val="22170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167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388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38336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1705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8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047E-2"/>
          <c:y val="0.44018072585001738"/>
          <c:w val="0.90468819022231306"/>
          <c:h val="0.324734231505885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66.336803100943641</c:v>
                </c:pt>
                <c:pt idx="1">
                  <c:v>78.725042182283943</c:v>
                </c:pt>
                <c:pt idx="2">
                  <c:v>75.40678086272257</c:v>
                </c:pt>
                <c:pt idx="3">
                  <c:v>83.92327156438877</c:v>
                </c:pt>
                <c:pt idx="4">
                  <c:v>64.963758842045848</c:v>
                </c:pt>
                <c:pt idx="5">
                  <c:v>77.763851494238651</c:v>
                </c:pt>
                <c:pt idx="6">
                  <c:v>50.438055179131723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67.503988357350664</c:v>
                </c:pt>
                <c:pt idx="1">
                  <c:v>81.775239859568501</c:v>
                </c:pt>
                <c:pt idx="2">
                  <c:v>80.379591200249507</c:v>
                </c:pt>
                <c:pt idx="3">
                  <c:v>84.835788008275586</c:v>
                </c:pt>
                <c:pt idx="4">
                  <c:v>73.795289306868682</c:v>
                </c:pt>
                <c:pt idx="5">
                  <c:v>63.104061523672193</c:v>
                </c:pt>
                <c:pt idx="6">
                  <c:v>51.199706906164764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7984"/>
        <c:axId val="238841792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14E-2"/>
                  <c:y val="1.404455939889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22E-2"/>
                  <c:y val="-2.82122219130093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34E-2"/>
                  <c:y val="3.0323964182231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444E-2"/>
                  <c:y val="3.714374580516326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199661283546E-2"/>
                  <c:y val="-1.620901337436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7E-2"/>
                  <c:y val="0.239422790446412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217E-2"/>
                  <c:y val="1.2080802789464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-1.7290611781754506E-2</c:v>
                </c:pt>
                <c:pt idx="1">
                  <c:v>-3.7299770474811478E-2</c:v>
                </c:pt>
                <c:pt idx="2">
                  <c:v>-6.1866579106357844E-2</c:v>
                </c:pt>
                <c:pt idx="3">
                  <c:v>-1.075626767087734E-2</c:v>
                </c:pt>
                <c:pt idx="4">
                  <c:v>-0.11967607346992015</c:v>
                </c:pt>
                <c:pt idx="5">
                  <c:v>0.23231135392239599</c:v>
                </c:pt>
                <c:pt idx="6">
                  <c:v>-1.4876095451658355E-2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8496"/>
        <c:axId val="238842368"/>
      </c:lineChart>
      <c:catAx>
        <c:axId val="2377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84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179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7984"/>
        <c:crosses val="autoZero"/>
        <c:crossBetween val="between"/>
      </c:valAx>
      <c:catAx>
        <c:axId val="237738496"/>
        <c:scaling>
          <c:orientation val="minMax"/>
        </c:scaling>
        <c:delete val="1"/>
        <c:axPos val="b"/>
        <c:majorTickMark val="out"/>
        <c:minorTickMark val="none"/>
        <c:tickLblPos val="none"/>
        <c:crossAx val="238842368"/>
        <c:crosses val="autoZero"/>
        <c:auto val="1"/>
        <c:lblAlgn val="ctr"/>
        <c:lblOffset val="100"/>
        <c:noMultiLvlLbl val="0"/>
      </c:catAx>
      <c:valAx>
        <c:axId val="2388423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8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3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8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67.65053584464286</c:v>
                </c:pt>
                <c:pt idx="1">
                  <c:v>79.370368003736999</c:v>
                </c:pt>
                <c:pt idx="2">
                  <c:v>74.592366466016045</c:v>
                </c:pt>
                <c:pt idx="3">
                  <c:v>87.455714832156147</c:v>
                </c:pt>
                <c:pt idx="4">
                  <c:v>69.745081038887434</c:v>
                </c:pt>
                <c:pt idx="5">
                  <c:v>50.672534713099019</c:v>
                </c:pt>
                <c:pt idx="6">
                  <c:v>59.368443773941571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67.262910727200278</c:v>
                </c:pt>
                <c:pt idx="1">
                  <c:v>78.705178722057084</c:v>
                </c:pt>
                <c:pt idx="2">
                  <c:v>75.410158298962529</c:v>
                </c:pt>
                <c:pt idx="3">
                  <c:v>88.100677682509954</c:v>
                </c:pt>
                <c:pt idx="4">
                  <c:v>66.226635154829566</c:v>
                </c:pt>
                <c:pt idx="5">
                  <c:v>56.763300414144631</c:v>
                </c:pt>
                <c:pt idx="6">
                  <c:v>59.792767639875251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67744"/>
        <c:axId val="238844672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452316641853696E-2"/>
                  <c:y val="0.172048390001146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32E-2"/>
                  <c:y val="0.167656948286869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176969633504E-2"/>
                  <c:y val="0.14401918575146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35405580412E-2"/>
                  <c:y val="0.170033558694976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0.28041023458346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-1.569237317268814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547209624177992E-2"/>
                  <c:y val="0.15345294416160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5.7628359113788274E-3</c:v>
                </c:pt>
                <c:pt idx="1">
                  <c:v>8.451658359470704E-3</c:v>
                </c:pt>
                <c:pt idx="2">
                  <c:v>-1.0844584488264308E-2</c:v>
                </c:pt>
                <c:pt idx="3">
                  <c:v>-7.320747891157775E-3</c:v>
                </c:pt>
                <c:pt idx="4">
                  <c:v>5.3127353908773767E-2</c:v>
                </c:pt>
                <c:pt idx="5">
                  <c:v>-0.10730111985398016</c:v>
                </c:pt>
                <c:pt idx="6">
                  <c:v>-7.0965750990041876E-3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8256"/>
        <c:axId val="238845248"/>
      </c:lineChart>
      <c:catAx>
        <c:axId val="24316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2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84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84467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67744"/>
        <c:crosses val="autoZero"/>
        <c:crossBetween val="between"/>
      </c:valAx>
      <c:catAx>
        <c:axId val="243168256"/>
        <c:scaling>
          <c:orientation val="minMax"/>
        </c:scaling>
        <c:delete val="1"/>
        <c:axPos val="b"/>
        <c:majorTickMark val="out"/>
        <c:minorTickMark val="none"/>
        <c:tickLblPos val="none"/>
        <c:crossAx val="238845248"/>
        <c:crosses val="autoZero"/>
        <c:auto val="1"/>
        <c:lblAlgn val="ctr"/>
        <c:lblOffset val="100"/>
        <c:noMultiLvlLbl val="0"/>
      </c:catAx>
      <c:valAx>
        <c:axId val="2388452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8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87"/>
          <c:y val="0.2420770376675889"/>
          <c:w val="0.7159975203095362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25"/>
          <c:y val="3.949776548201783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58.090430246996789</c:v>
                </c:pt>
                <c:pt idx="1">
                  <c:v>64.385893691315999</c:v>
                </c:pt>
                <c:pt idx="2">
                  <c:v>66.751602392553394</c:v>
                </c:pt>
                <c:pt idx="3">
                  <c:v>56.820943510646821</c:v>
                </c:pt>
                <c:pt idx="4">
                  <c:v>25.43085329970576</c:v>
                </c:pt>
                <c:pt idx="5">
                  <c:v>45.364631376801043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59.114333669986991</c:v>
                </c:pt>
                <c:pt idx="1">
                  <c:v>65.349483271827239</c:v>
                </c:pt>
                <c:pt idx="2">
                  <c:v>67.556341310597432</c:v>
                </c:pt>
                <c:pt idx="3">
                  <c:v>60.026210602188584</c:v>
                </c:pt>
                <c:pt idx="4">
                  <c:v>20.797239922967677</c:v>
                </c:pt>
                <c:pt idx="5">
                  <c:v>47.316091415192112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70304"/>
        <c:axId val="248063680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028805808087E-2"/>
                  <c:y val="-2.566830913287609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82E-2"/>
                  <c:y val="-1.5133825527526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1.0975821369522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165890550473E-2"/>
                  <c:y val="0.33862262019742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417935598391E-2"/>
                  <c:y val="1.021493934879764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-1.7320730175295007E-2</c:v>
                </c:pt>
                <c:pt idx="1">
                  <c:v>-1.4745175206712813E-2</c:v>
                </c:pt>
                <c:pt idx="2">
                  <c:v>-1.191211516834767E-2</c:v>
                </c:pt>
                <c:pt idx="3">
                  <c:v>-5.339779172108694E-2</c:v>
                </c:pt>
                <c:pt idx="4">
                  <c:v>0.22279943847841555</c:v>
                </c:pt>
                <c:pt idx="5">
                  <c:v>-4.1243052416719661E-2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70816"/>
        <c:axId val="248064256"/>
      </c:lineChart>
      <c:catAx>
        <c:axId val="2431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09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806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0636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70304"/>
        <c:crosses val="autoZero"/>
        <c:crossBetween val="between"/>
      </c:valAx>
      <c:catAx>
        <c:axId val="243170816"/>
        <c:scaling>
          <c:orientation val="minMax"/>
        </c:scaling>
        <c:delete val="1"/>
        <c:axPos val="b"/>
        <c:majorTickMark val="out"/>
        <c:minorTickMark val="none"/>
        <c:tickLblPos val="none"/>
        <c:crossAx val="248064256"/>
        <c:crosses val="autoZero"/>
        <c:auto val="1"/>
        <c:lblAlgn val="ctr"/>
        <c:lblOffset val="100"/>
        <c:noMultiLvlLbl val="0"/>
      </c:catAx>
      <c:valAx>
        <c:axId val="2480642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708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3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68"/>
          <c:y val="8.107780706205932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6117864684793832"/>
          <c:w val="0.90468819022231306"/>
          <c:h val="0.444701491315664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40.656892929546444</c:v>
                </c:pt>
                <c:pt idx="1">
                  <c:v>40.656892929546444</c:v>
                </c:pt>
                <c:pt idx="2">
                  <c:v>33.200000000000003</c:v>
                </c:pt>
                <c:pt idx="3">
                  <c:v>45.265933526838644</c:v>
                </c:pt>
                <c:pt idx="4">
                  <c:v>48.45191820179145</c:v>
                </c:pt>
                <c:pt idx="5">
                  <c:v>43.947922838896567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46.774626312643825</c:v>
                </c:pt>
                <c:pt idx="1">
                  <c:v>46.774626312643825</c:v>
                </c:pt>
                <c:pt idx="2">
                  <c:v>45.8</c:v>
                </c:pt>
                <c:pt idx="3">
                  <c:v>48.320736891828055</c:v>
                </c:pt>
                <c:pt idx="4">
                  <c:v>47.408641925124996</c:v>
                </c:pt>
                <c:pt idx="5">
                  <c:v>42.144612249790242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426304"/>
        <c:axId val="248066560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7544051397721E-2"/>
                  <c:y val="-2.09065758672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8375602769544E-2"/>
                  <c:y val="-2.5064580025209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150905757362450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771651262893E-2"/>
                  <c:y val="2.0346063810630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23E-2"/>
                  <c:y val="0.28041023458346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376036508546282E-2"/>
                  <c:y val="0.38079525922045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12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-0.13079171049291038</c:v>
                </c:pt>
                <c:pt idx="1">
                  <c:v>-0.13079171049291038</c:v>
                </c:pt>
                <c:pt idx="2">
                  <c:v>-0.27510917030567672</c:v>
                </c:pt>
                <c:pt idx="3">
                  <c:v>-6.3219304205313853E-2</c:v>
                </c:pt>
                <c:pt idx="4">
                  <c:v>2.2006035910375976E-2</c:v>
                </c:pt>
                <c:pt idx="5">
                  <c:v>4.278863875691008E-2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426816"/>
        <c:axId val="248067136"/>
      </c:lineChart>
      <c:catAx>
        <c:axId val="24342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2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806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06656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426304"/>
        <c:crosses val="autoZero"/>
        <c:crossBetween val="between"/>
      </c:valAx>
      <c:catAx>
        <c:axId val="243426816"/>
        <c:scaling>
          <c:orientation val="minMax"/>
        </c:scaling>
        <c:delete val="1"/>
        <c:axPos val="b"/>
        <c:majorTickMark val="out"/>
        <c:minorTickMark val="none"/>
        <c:tickLblPos val="none"/>
        <c:crossAx val="248067136"/>
        <c:crosses val="autoZero"/>
        <c:auto val="1"/>
        <c:lblAlgn val="ctr"/>
        <c:lblOffset val="100"/>
        <c:noMultiLvlLbl val="0"/>
      </c:catAx>
      <c:valAx>
        <c:axId val="2480671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4268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2809745982374844E-2"/>
          <c:y val="0.34030627545126135"/>
          <c:w val="0.98812717617140777"/>
          <c:h val="0.43953558874859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63.155891332918948</c:v>
                </c:pt>
                <c:pt idx="1">
                  <c:v>72.162002342558168</c:v>
                </c:pt>
                <c:pt idx="2">
                  <c:v>68.202764423654173</c:v>
                </c:pt>
                <c:pt idx="3">
                  <c:v>77.653993873629204</c:v>
                </c:pt>
                <c:pt idx="4">
                  <c:v>63.043707888872582</c:v>
                </c:pt>
                <c:pt idx="5">
                  <c:v>46.699618016202827</c:v>
                </c:pt>
                <c:pt idx="6">
                  <c:v>57.058584438268284</c:v>
                </c:pt>
                <c:pt idx="7">
                  <c:v>52.745972242062152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63.562077784569098</c:v>
                </c:pt>
                <c:pt idx="1">
                  <c:v>73.81494750483823</c:v>
                </c:pt>
                <c:pt idx="2">
                  <c:v>71.020495255527905</c:v>
                </c:pt>
                <c:pt idx="3">
                  <c:v>78.762218332062474</c:v>
                </c:pt>
                <c:pt idx="4">
                  <c:v>65.64594506912951</c:v>
                </c:pt>
                <c:pt idx="5">
                  <c:v>48.104281049537981</c:v>
                </c:pt>
                <c:pt idx="6">
                  <c:v>53.714638560174926</c:v>
                </c:pt>
                <c:pt idx="7">
                  <c:v>53.145335679768486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425280"/>
        <c:axId val="248069440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3888E-2"/>
                  <c:y val="5.1769564184289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330843364743E-2"/>
                  <c:y val="3.0855653969372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83E-2"/>
                  <c:y val="2.0671052955009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14925525444719E-2"/>
                  <c:y val="8.1769482248641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462677002077906E-2"/>
                  <c:y val="0.349605971470007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1545862365960096E-2"/>
                  <c:y val="8.8491482789417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-6.3903897702469736E-3</c:v>
                </c:pt>
                <c:pt idx="1">
                  <c:v>-2.2393095411626707E-2</c:v>
                </c:pt>
                <c:pt idx="2">
                  <c:v>-3.9674896967920148E-2</c:v>
                </c:pt>
                <c:pt idx="3">
                  <c:v>-1.4070508448111307E-2</c:v>
                </c:pt>
                <c:pt idx="4">
                  <c:v>-3.9640486210025583E-2</c:v>
                </c:pt>
                <c:pt idx="5">
                  <c:v>-2.9200374741878532E-2</c:v>
                </c:pt>
                <c:pt idx="6">
                  <c:v>6.2253902618133239E-2</c:v>
                </c:pt>
                <c:pt idx="7">
                  <c:v>-7.5145529254482257E-3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428352"/>
        <c:axId val="250142720"/>
      </c:lineChart>
      <c:catAx>
        <c:axId val="24342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09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806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0694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425280"/>
        <c:crosses val="autoZero"/>
        <c:crossBetween val="between"/>
      </c:valAx>
      <c:catAx>
        <c:axId val="243428352"/>
        <c:scaling>
          <c:orientation val="minMax"/>
        </c:scaling>
        <c:delete val="1"/>
        <c:axPos val="b"/>
        <c:majorTickMark val="out"/>
        <c:minorTickMark val="none"/>
        <c:tickLblPos val="none"/>
        <c:crossAx val="250142720"/>
        <c:crosses val="autoZero"/>
        <c:auto val="1"/>
        <c:lblAlgn val="ctr"/>
        <c:lblOffset val="100"/>
        <c:noMultiLvlLbl val="0"/>
      </c:catAx>
      <c:valAx>
        <c:axId val="2501427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428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45"/>
          <c:y val="0.17554897113952347"/>
          <c:w val="0.6727479049566733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AÑO 2012</c:v>
            </c:pt>
          </c:strCache>
        </c:strRef>
      </c:tx>
      <c:layout>
        <c:manualLayout>
          <c:xMode val="edge"/>
          <c:yMode val="edge"/>
          <c:x val="0.39914716588663662"/>
          <c:y val="0.13041268049962876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7.8106950330934621</c:v>
                </c:pt>
                <c:pt idx="1">
                  <c:v>7.3893170206316228</c:v>
                </c:pt>
                <c:pt idx="2">
                  <c:v>8.5848533495741144</c:v>
                </c:pt>
                <c:pt idx="3">
                  <c:v>8.3185548849623743</c:v>
                </c:pt>
                <c:pt idx="4">
                  <c:v>7.9739127166109087</c:v>
                </c:pt>
                <c:pt idx="5">
                  <c:v>9.1070173339515126</c:v>
                </c:pt>
                <c:pt idx="6">
                  <c:v>8.4603867690139793</c:v>
                </c:pt>
                <c:pt idx="7">
                  <c:v>8.4111994862888757</c:v>
                </c:pt>
                <c:pt idx="8">
                  <c:v>8.5073883588025776</c:v>
                </c:pt>
                <c:pt idx="9">
                  <c:v>7.6077666015382386</c:v>
                </c:pt>
                <c:pt idx="10">
                  <c:v>7.486540054029839</c:v>
                </c:pt>
                <c:pt idx="11">
                  <c:v>7.9784165836535266</c:v>
                </c:pt>
                <c:pt idx="12">
                  <c:v>2.2391994709215379</c:v>
                </c:pt>
                <c:pt idx="13">
                  <c:v>2.2391994709215379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4556288"/>
        <c:axId val="250146752"/>
      </c:barChart>
      <c:catAx>
        <c:axId val="2445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852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14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4675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455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257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1758642</c:v>
                </c:pt>
                <c:pt idx="1">
                  <c:v>1223738</c:v>
                </c:pt>
                <c:pt idx="2">
                  <c:v>217941</c:v>
                </c:pt>
                <c:pt idx="3">
                  <c:v>804375</c:v>
                </c:pt>
                <c:pt idx="4">
                  <c:v>181971</c:v>
                </c:pt>
                <c:pt idx="5">
                  <c:v>19451</c:v>
                </c:pt>
                <c:pt idx="6">
                  <c:v>534904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1847559</c:v>
                </c:pt>
                <c:pt idx="1">
                  <c:v>1236970</c:v>
                </c:pt>
                <c:pt idx="2">
                  <c:v>179486</c:v>
                </c:pt>
                <c:pt idx="3">
                  <c:v>849133</c:v>
                </c:pt>
                <c:pt idx="4">
                  <c:v>191109</c:v>
                </c:pt>
                <c:pt idx="5">
                  <c:v>17242</c:v>
                </c:pt>
                <c:pt idx="6">
                  <c:v>610589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4394496"/>
        <c:axId val="24690156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138784356737112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575850876545E-2"/>
                  <c:y val="0.188446969076890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570150208835999E-2"/>
                  <c:y val="0.500178106634799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58E-2"/>
                  <c:y val="0.12429649516263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672152648494E-2"/>
                  <c:y val="0.141142960040597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0.397427275852473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62264641448255E-2"/>
                  <c:y val="4.534483605349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-4.8126744531568413E-2</c:v>
                </c:pt>
                <c:pt idx="1">
                  <c:v>-1.0697106639611308E-2</c:v>
                </c:pt>
                <c:pt idx="2">
                  <c:v>0.21425069364741539</c:v>
                </c:pt>
                <c:pt idx="3">
                  <c:v>-5.271023502796382E-2</c:v>
                </c:pt>
                <c:pt idx="4">
                  <c:v>-4.7815644475142458E-2</c:v>
                </c:pt>
                <c:pt idx="5">
                  <c:v>0.12811738777404014</c:v>
                </c:pt>
                <c:pt idx="6">
                  <c:v>-0.12395408367985666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241600"/>
        <c:axId val="246902144"/>
      </c:lineChart>
      <c:catAx>
        <c:axId val="12439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2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15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4394496"/>
        <c:crosses val="autoZero"/>
        <c:crossBetween val="between"/>
      </c:valAx>
      <c:catAx>
        <c:axId val="129241600"/>
        <c:scaling>
          <c:orientation val="minMax"/>
        </c:scaling>
        <c:delete val="1"/>
        <c:axPos val="b"/>
        <c:majorTickMark val="out"/>
        <c:minorTickMark val="none"/>
        <c:tickLblPos val="none"/>
        <c:crossAx val="246902144"/>
        <c:crosses val="autoZero"/>
        <c:auto val="1"/>
        <c:lblAlgn val="ctr"/>
        <c:lblOffset val="100"/>
        <c:noMultiLvlLbl val="0"/>
      </c:catAx>
      <c:valAx>
        <c:axId val="2469021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241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06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96"/>
          <c:y val="3.949776548201788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4064367213973518"/>
          <c:w val="0.94037089163352816"/>
          <c:h val="0.459494818864898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8.3185548849623743</c:v>
                </c:pt>
                <c:pt idx="1">
                  <c:v>7.9739127166109087</c:v>
                </c:pt>
                <c:pt idx="2">
                  <c:v>7.5152265980242356</c:v>
                </c:pt>
                <c:pt idx="3">
                  <c:v>8.0016857808857811</c:v>
                </c:pt>
                <c:pt idx="4">
                  <c:v>8.424314863357349</c:v>
                </c:pt>
                <c:pt idx="5">
                  <c:v>7.7511181944373044</c:v>
                </c:pt>
                <c:pt idx="6">
                  <c:v>9.1070173339515126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8.3114347092569165</c:v>
                </c:pt>
                <c:pt idx="1">
                  <c:v>8.0192761344252492</c:v>
                </c:pt>
                <c:pt idx="2">
                  <c:v>7.466794067503872</c:v>
                </c:pt>
                <c:pt idx="3">
                  <c:v>7.9675033239786934</c:v>
                </c:pt>
                <c:pt idx="4">
                  <c:v>8.804718773056214</c:v>
                </c:pt>
                <c:pt idx="5">
                  <c:v>7.6144298805243009</c:v>
                </c:pt>
                <c:pt idx="6">
                  <c:v>8.903308117244169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2256"/>
        <c:axId val="250150208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7.1201757054577541E-3</c:v>
                </c:pt>
                <c:pt idx="1">
                  <c:v>-4.5363417814340501E-2</c:v>
                </c:pt>
                <c:pt idx="2">
                  <c:v>4.843253052036367E-2</c:v>
                </c:pt>
                <c:pt idx="3">
                  <c:v>3.4182456907087655E-2</c:v>
                </c:pt>
                <c:pt idx="4">
                  <c:v>-0.38040390969886495</c:v>
                </c:pt>
                <c:pt idx="5">
                  <c:v>0.13668831391300351</c:v>
                </c:pt>
                <c:pt idx="6">
                  <c:v>0.20370921670734354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3280"/>
        <c:axId val="292036608"/>
      </c:lineChart>
      <c:catAx>
        <c:axId val="25731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015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502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2256"/>
        <c:crosses val="autoZero"/>
        <c:crossBetween val="between"/>
      </c:valAx>
      <c:catAx>
        <c:axId val="257313280"/>
        <c:scaling>
          <c:orientation val="minMax"/>
        </c:scaling>
        <c:delete val="1"/>
        <c:axPos val="b"/>
        <c:majorTickMark val="out"/>
        <c:minorTickMark val="none"/>
        <c:tickLblPos val="none"/>
        <c:crossAx val="292036608"/>
        <c:crosses val="autoZero"/>
        <c:auto val="1"/>
        <c:lblAlgn val="ctr"/>
        <c:lblOffset val="100"/>
        <c:noMultiLvlLbl val="0"/>
      </c:catAx>
      <c:valAx>
        <c:axId val="29203660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02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06"/>
          <c:y val="3.949776548201801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61"/>
          <c:w val="0.9418941497647535"/>
          <c:h val="0.413756773126852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8.4603867690139793</c:v>
                </c:pt>
                <c:pt idx="1">
                  <c:v>8.4111994862888757</c:v>
                </c:pt>
                <c:pt idx="2">
                  <c:v>7.5912916783412721</c:v>
                </c:pt>
                <c:pt idx="3">
                  <c:v>8.8082628155274794</c:v>
                </c:pt>
                <c:pt idx="4">
                  <c:v>8.2014187592667298</c:v>
                </c:pt>
                <c:pt idx="5">
                  <c:v>5.9707668492498218</c:v>
                </c:pt>
                <c:pt idx="6">
                  <c:v>8.5073883588025776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8.460157940571067</c:v>
                </c:pt>
                <c:pt idx="1">
                  <c:v>8.4002701453909463</c:v>
                </c:pt>
                <c:pt idx="2">
                  <c:v>7.7789194299839384</c:v>
                </c:pt>
                <c:pt idx="3">
                  <c:v>8.9446054513173632</c:v>
                </c:pt>
                <c:pt idx="4">
                  <c:v>7.9172286369606555</c:v>
                </c:pt>
                <c:pt idx="5">
                  <c:v>5.3421946831900859</c:v>
                </c:pt>
                <c:pt idx="6">
                  <c:v>8.5123090936468628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09536"/>
        <c:axId val="292038912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1080396171312E-2"/>
                  <c:y val="4.3150261103017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314E-2"/>
                  <c:y val="3.8758819388740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34E-2"/>
                  <c:y val="-1.612421628169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389774103974E-2"/>
                  <c:y val="3.6524301406191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62E-2"/>
                  <c:y val="4.7562001735230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0981491275907E-2"/>
                  <c:y val="0.293476844500467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217E-2"/>
                  <c:y val="7.029318840342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2.2882844291238769E-4</c:v>
                </c:pt>
                <c:pt idx="1">
                  <c:v>1.0929340897929407E-2</c:v>
                </c:pt>
                <c:pt idx="2">
                  <c:v>-0.18762775164266632</c:v>
                </c:pt>
                <c:pt idx="3">
                  <c:v>-0.13634263578988381</c:v>
                </c:pt>
                <c:pt idx="4">
                  <c:v>0.28419012230607432</c:v>
                </c:pt>
                <c:pt idx="5">
                  <c:v>0.62857216605973587</c:v>
                </c:pt>
                <c:pt idx="6">
                  <c:v>-4.920734844285235E-3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0048"/>
        <c:axId val="292039488"/>
      </c:lineChart>
      <c:catAx>
        <c:axId val="25740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2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9203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3891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536"/>
        <c:crosses val="autoZero"/>
        <c:crossBetween val="between"/>
      </c:valAx>
      <c:catAx>
        <c:axId val="257410048"/>
        <c:scaling>
          <c:orientation val="minMax"/>
        </c:scaling>
        <c:delete val="1"/>
        <c:axPos val="b"/>
        <c:majorTickMark val="out"/>
        <c:minorTickMark val="none"/>
        <c:tickLblPos val="none"/>
        <c:crossAx val="292039488"/>
        <c:crosses val="autoZero"/>
        <c:auto val="1"/>
        <c:lblAlgn val="ctr"/>
        <c:lblOffset val="100"/>
        <c:noMultiLvlLbl val="0"/>
      </c:catAx>
      <c:valAx>
        <c:axId val="29203948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0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32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7.6077666015382386</c:v>
                </c:pt>
                <c:pt idx="1">
                  <c:v>7.486540054029839</c:v>
                </c:pt>
                <c:pt idx="2">
                  <c:v>7.6573640772568705</c:v>
                </c:pt>
                <c:pt idx="3">
                  <c:v>7.3736116885430896</c:v>
                </c:pt>
                <c:pt idx="4">
                  <c:v>2.5223347230494344</c:v>
                </c:pt>
                <c:pt idx="5">
                  <c:v>7.9784165836535266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7.4170280535127349</c:v>
                </c:pt>
                <c:pt idx="1">
                  <c:v>7.2667445968509012</c:v>
                </c:pt>
                <c:pt idx="2">
                  <c:v>7.379739449525001</c:v>
                </c:pt>
                <c:pt idx="3">
                  <c:v>7.4495601848714434</c:v>
                </c:pt>
                <c:pt idx="4">
                  <c:v>2.1999370772376907</c:v>
                </c:pt>
                <c:pt idx="5">
                  <c:v>7.840803279462941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12096"/>
        <c:axId val="292041792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3"/>
              <c:layout>
                <c:manualLayout>
                  <c:x val="-5.4715631681392131E-2"/>
                  <c:y val="-1.112249742171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0.375571889272676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0.19073854802550372</c:v>
                </c:pt>
                <c:pt idx="1">
                  <c:v>0.21979545717893778</c:v>
                </c:pt>
                <c:pt idx="2">
                  <c:v>0.27762462773186947</c:v>
                </c:pt>
                <c:pt idx="3">
                  <c:v>-7.5948496328353876E-2</c:v>
                </c:pt>
                <c:pt idx="4">
                  <c:v>0.32239764581174368</c:v>
                </c:pt>
                <c:pt idx="5">
                  <c:v>0.13761330419058559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2608"/>
        <c:axId val="292042368"/>
      </c:lineChart>
      <c:catAx>
        <c:axId val="25741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96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9204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417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2096"/>
        <c:crosses val="autoZero"/>
        <c:crossBetween val="between"/>
      </c:valAx>
      <c:catAx>
        <c:axId val="257412608"/>
        <c:scaling>
          <c:orientation val="minMax"/>
        </c:scaling>
        <c:delete val="1"/>
        <c:axPos val="b"/>
        <c:majorTickMark val="out"/>
        <c:minorTickMark val="none"/>
        <c:tickLblPos val="none"/>
        <c:crossAx val="292042368"/>
        <c:crosses val="autoZero"/>
        <c:auto val="1"/>
        <c:lblAlgn val="ctr"/>
        <c:lblOffset val="100"/>
        <c:noMultiLvlLbl val="0"/>
      </c:catAx>
      <c:valAx>
        <c:axId val="2920423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2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89"/>
          <c:y val="0.28781508340563522"/>
          <c:w val="0.7071406652665764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464E-2"/>
          <c:y val="0.244754530423822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2.2391994709215379</c:v>
                </c:pt>
                <c:pt idx="1">
                  <c:v>2.2391994709215379</c:v>
                </c:pt>
                <c:pt idx="2">
                  <c:v>2.0628613060073806</c:v>
                </c:pt>
                <c:pt idx="3">
                  <c:v>2.3221307607612856</c:v>
                </c:pt>
                <c:pt idx="4">
                  <c:v>2.1850261673695441</c:v>
                </c:pt>
                <c:pt idx="5">
                  <c:v>3.2887055056041383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2.1283825248864687</c:v>
                </c:pt>
                <c:pt idx="1">
                  <c:v>2.1283825248864687</c:v>
                </c:pt>
                <c:pt idx="2">
                  <c:v>1.8015036936661275</c:v>
                </c:pt>
                <c:pt idx="3">
                  <c:v>2.2701952951620061</c:v>
                </c:pt>
                <c:pt idx="4">
                  <c:v>2.1327603547590748</c:v>
                </c:pt>
                <c:pt idx="5">
                  <c:v>3.0233233018056751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60483584"/>
        <c:axId val="293953536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452144249579886E-2"/>
                  <c:y val="4.4417306464550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4.4417306464550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16E-2"/>
                  <c:y val="0.39800186619084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615E-2"/>
                  <c:y val="8.0288768477744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8908398330982E-2"/>
                  <c:y val="8.28457773339663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84E-2"/>
                  <c:y val="0.484744380964854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0.1108169460350692</c:v>
                </c:pt>
                <c:pt idx="1">
                  <c:v>0.1108169460350692</c:v>
                </c:pt>
                <c:pt idx="2">
                  <c:v>0.2613576123412531</c:v>
                </c:pt>
                <c:pt idx="3">
                  <c:v>5.1935465599279418E-2</c:v>
                </c:pt>
                <c:pt idx="4">
                  <c:v>5.2265812610469364E-2</c:v>
                </c:pt>
                <c:pt idx="5">
                  <c:v>0.26538220379846322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0484096"/>
        <c:axId val="293954112"/>
      </c:lineChart>
      <c:catAx>
        <c:axId val="26048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939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535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60483584"/>
        <c:crosses val="autoZero"/>
        <c:crossBetween val="between"/>
      </c:valAx>
      <c:catAx>
        <c:axId val="260484096"/>
        <c:scaling>
          <c:orientation val="minMax"/>
        </c:scaling>
        <c:delete val="1"/>
        <c:axPos val="b"/>
        <c:majorTickMark val="out"/>
        <c:minorTickMark val="none"/>
        <c:tickLblPos val="none"/>
        <c:crossAx val="293954112"/>
        <c:crosses val="autoZero"/>
        <c:auto val="1"/>
        <c:lblAlgn val="ctr"/>
        <c:lblOffset val="100"/>
        <c:noMultiLvlLbl val="0"/>
      </c:catAx>
      <c:valAx>
        <c:axId val="29395411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60484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4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0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3623062189991426"/>
          <c:w val="0.90468819022231306"/>
          <c:h val="0.505232864602941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7.8106950330934621</c:v>
                </c:pt>
                <c:pt idx="1">
                  <c:v>7.3893170206316228</c:v>
                </c:pt>
                <c:pt idx="2">
                  <c:v>6.8933146719630436</c:v>
                </c:pt>
                <c:pt idx="3">
                  <c:v>7.807811780414605</c:v>
                </c:pt>
                <c:pt idx="4">
                  <c:v>7.1934839462561238</c:v>
                </c:pt>
                <c:pt idx="5">
                  <c:v>3.5050852130079058</c:v>
                </c:pt>
                <c:pt idx="6">
                  <c:v>5.8426321709786277</c:v>
                </c:pt>
                <c:pt idx="7">
                  <c:v>8.5848533495741144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7.7962992928766566</c:v>
                </c:pt>
                <c:pt idx="1">
                  <c:v>7.3810275574593103</c:v>
                </c:pt>
                <c:pt idx="2">
                  <c:v>7.208762060782731</c:v>
                </c:pt>
                <c:pt idx="3">
                  <c:v>7.7129041224180108</c:v>
                </c:pt>
                <c:pt idx="4">
                  <c:v>7.3553227108452175</c:v>
                </c:pt>
                <c:pt idx="5">
                  <c:v>3.2345298429319373</c:v>
                </c:pt>
                <c:pt idx="6">
                  <c:v>5.2748917180732375</c:v>
                </c:pt>
                <c:pt idx="7">
                  <c:v>8.4686491561984525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60482560"/>
        <c:axId val="293956416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32734856295E-2"/>
                  <c:y val="9.3046638400969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861E-2"/>
                  <c:y val="0.121287999083274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58E-2"/>
                  <c:y val="-9.513971876176604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23809408123803E-2"/>
                  <c:y val="2.135675348273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80221864646426E-2"/>
                  <c:y val="0.226949105374302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8962097720912E-2"/>
                  <c:y val="0.402933521043757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249288969363445E-2"/>
                  <c:y val="0.150549871494753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1.4395740216805564E-2</c:v>
                </c:pt>
                <c:pt idx="1">
                  <c:v>8.2894631723124945E-3</c:v>
                </c:pt>
                <c:pt idx="2">
                  <c:v>-0.31544738881968737</c:v>
                </c:pt>
                <c:pt idx="3">
                  <c:v>9.4907657996594175E-2</c:v>
                </c:pt>
                <c:pt idx="4">
                  <c:v>-0.16183876458909374</c:v>
                </c:pt>
                <c:pt idx="5">
                  <c:v>0.27055537007596842</c:v>
                </c:pt>
                <c:pt idx="6">
                  <c:v>0.56774045290539021</c:v>
                </c:pt>
                <c:pt idx="7">
                  <c:v>0.1162041933756619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002944"/>
        <c:axId val="293956992"/>
      </c:lineChart>
      <c:catAx>
        <c:axId val="26048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07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9395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564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60482560"/>
        <c:crosses val="autoZero"/>
        <c:crossBetween val="between"/>
      </c:valAx>
      <c:catAx>
        <c:axId val="274002944"/>
        <c:scaling>
          <c:orientation val="minMax"/>
        </c:scaling>
        <c:delete val="1"/>
        <c:axPos val="b"/>
        <c:majorTickMark val="out"/>
        <c:minorTickMark val="none"/>
        <c:tickLblPos val="none"/>
        <c:crossAx val="293956992"/>
        <c:crosses val="autoZero"/>
        <c:auto val="1"/>
        <c:lblAlgn val="ctr"/>
        <c:lblOffset val="100"/>
        <c:noMultiLvlLbl val="0"/>
      </c:catAx>
      <c:valAx>
        <c:axId val="2939569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74002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504"/>
          <c:y val="0.14338890456282719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64633088"/>
        <c:axId val="398462336"/>
      </c:barChart>
      <c:catAx>
        <c:axId val="36463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46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6233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36463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911"/>
          <c:y val="0.14664623355305476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164800</c:v>
                </c:pt>
                <c:pt idx="1">
                  <c:v>88633</c:v>
                </c:pt>
                <c:pt idx="2">
                  <c:v>76167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951</c:v>
                </c:pt>
                <c:pt idx="7">
                  <c:v>561</c:v>
                </c:pt>
                <c:pt idx="8">
                  <c:v>390</c:v>
                </c:pt>
                <c:pt idx="9">
                  <c:v>28105</c:v>
                </c:pt>
                <c:pt idx="10">
                  <c:v>18811</c:v>
                </c:pt>
                <c:pt idx="11">
                  <c:v>9294</c:v>
                </c:pt>
                <c:pt idx="12">
                  <c:v>24689</c:v>
                </c:pt>
                <c:pt idx="13">
                  <c:v>16403</c:v>
                </c:pt>
                <c:pt idx="14">
                  <c:v>8286</c:v>
                </c:pt>
                <c:pt idx="15">
                  <c:v>133194</c:v>
                </c:pt>
                <c:pt idx="16">
                  <c:v>66711</c:v>
                </c:pt>
                <c:pt idx="17">
                  <c:v>66483</c:v>
                </c:pt>
                <c:pt idx="18">
                  <c:v>60169</c:v>
                </c:pt>
                <c:pt idx="19">
                  <c:v>33986</c:v>
                </c:pt>
                <c:pt idx="20">
                  <c:v>26183</c:v>
                </c:pt>
                <c:pt idx="21">
                  <c:v>47144</c:v>
                </c:pt>
                <c:pt idx="22">
                  <c:v>19389</c:v>
                </c:pt>
                <c:pt idx="23">
                  <c:v>27755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22693888"/>
        <c:axId val="398464640"/>
      </c:barChart>
      <c:catAx>
        <c:axId val="42269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46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6464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42269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4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583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097600"/>
        <c:axId val="3984663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275E-2"/>
                  <c:y val="-0.18297192442781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193E-2"/>
                  <c:y val="-0.315917143010184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038208"/>
        <c:axId val="422797312"/>
      </c:lineChart>
      <c:catAx>
        <c:axId val="19509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663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097600"/>
        <c:crosses val="autoZero"/>
        <c:crossBetween val="between"/>
      </c:valAx>
      <c:catAx>
        <c:axId val="195038208"/>
        <c:scaling>
          <c:orientation val="minMax"/>
        </c:scaling>
        <c:delete val="1"/>
        <c:axPos val="b"/>
        <c:majorTickMark val="out"/>
        <c:minorTickMark val="none"/>
        <c:tickLblPos val="none"/>
        <c:crossAx val="422797312"/>
        <c:crosses val="autoZero"/>
        <c:auto val="1"/>
        <c:lblAlgn val="ctr"/>
        <c:lblOffset val="100"/>
        <c:noMultiLvlLbl val="0"/>
      </c:catAx>
      <c:valAx>
        <c:axId val="4227973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038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14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801"/>
          <c:y val="7.649479662427739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57E-3"/>
          <c:y val="0.39955316843510946"/>
          <c:w val="0.97258856752705758"/>
          <c:h val="0.4484773712249120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099648"/>
        <c:axId val="42279961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308E-2"/>
                  <c:y val="-0.543163866881045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1899581049095E-2"/>
                  <c:y val="-0.336187683853398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39E-2"/>
                  <c:y val="0.122084415537173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83555467572705E-2"/>
                  <c:y val="-0.324950345941463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7055667554176E-2"/>
                  <c:y val="-0.141911481182385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543391927214864E-2"/>
                  <c:y val="-9.9848309579413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326E-2"/>
                  <c:y val="-0.36640542205343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-2.7084276566845613E-2</c:v>
                </c:pt>
                <c:pt idx="1">
                  <c:v>1.4265250089530859E-2</c:v>
                </c:pt>
                <c:pt idx="2">
                  <c:v>0.38178633975481613</c:v>
                </c:pt>
                <c:pt idx="3">
                  <c:v>-6.4193489725404618E-2</c:v>
                </c:pt>
                <c:pt idx="4">
                  <c:v>2.2905553812362724E-2</c:v>
                </c:pt>
                <c:pt idx="5">
                  <c:v>0</c:v>
                </c:pt>
                <c:pt idx="6">
                  <c:v>-7.5981084133258048E-2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100160"/>
        <c:axId val="422800192"/>
      </c:lineChart>
      <c:catAx>
        <c:axId val="19509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27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996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099648"/>
        <c:crosses val="autoZero"/>
        <c:crossBetween val="between"/>
      </c:valAx>
      <c:catAx>
        <c:axId val="195100160"/>
        <c:scaling>
          <c:orientation val="minMax"/>
        </c:scaling>
        <c:delete val="1"/>
        <c:axPos val="b"/>
        <c:majorTickMark val="out"/>
        <c:minorTickMark val="none"/>
        <c:tickLblPos val="none"/>
        <c:crossAx val="422800192"/>
        <c:crosses val="autoZero"/>
        <c:auto val="1"/>
        <c:lblAlgn val="ctr"/>
        <c:lblOffset val="100"/>
        <c:noMultiLvlLbl val="0"/>
      </c:catAx>
      <c:valAx>
        <c:axId val="4228001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1001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46"/>
          <c:y val="0.15489210167709319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69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33184"/>
        <c:axId val="4228024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4735803373536E-2"/>
                  <c:y val="0.178715211618955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7602718264868142E-2"/>
                  <c:y val="-1.48756915589632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708E-2"/>
                  <c:y val="-0.34312772127973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33696"/>
        <c:axId val="422803072"/>
      </c:lineChart>
      <c:catAx>
        <c:axId val="195933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280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8024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33184"/>
        <c:crosses val="autoZero"/>
        <c:crossBetween val="between"/>
      </c:valAx>
      <c:catAx>
        <c:axId val="195933696"/>
        <c:scaling>
          <c:orientation val="minMax"/>
        </c:scaling>
        <c:delete val="1"/>
        <c:axPos val="b"/>
        <c:majorTickMark val="out"/>
        <c:minorTickMark val="none"/>
        <c:tickLblPos val="none"/>
        <c:crossAx val="422803072"/>
        <c:crosses val="autoZero"/>
        <c:auto val="1"/>
        <c:lblAlgn val="ctr"/>
        <c:lblOffset val="100"/>
        <c:noMultiLvlLbl val="0"/>
      </c:catAx>
      <c:valAx>
        <c:axId val="4228030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33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25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5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8196866562111503"/>
          <c:w val="0.90468819022231306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1402284</c:v>
                </c:pt>
                <c:pt idx="1">
                  <c:v>685210</c:v>
                </c:pt>
                <c:pt idx="2">
                  <c:v>89225</c:v>
                </c:pt>
                <c:pt idx="3">
                  <c:v>388318</c:v>
                </c:pt>
                <c:pt idx="4">
                  <c:v>190871</c:v>
                </c:pt>
                <c:pt idx="5">
                  <c:v>16796</c:v>
                </c:pt>
                <c:pt idx="6">
                  <c:v>717074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1515760</c:v>
                </c:pt>
                <c:pt idx="1">
                  <c:v>705546</c:v>
                </c:pt>
                <c:pt idx="2">
                  <c:v>87787</c:v>
                </c:pt>
                <c:pt idx="3">
                  <c:v>393703</c:v>
                </c:pt>
                <c:pt idx="4">
                  <c:v>204044</c:v>
                </c:pt>
                <c:pt idx="5">
                  <c:v>20012</c:v>
                </c:pt>
                <c:pt idx="6">
                  <c:v>810214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1328"/>
        <c:axId val="24695532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435512532582E-2"/>
                  <c:y val="0.205312750667081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42E-2"/>
                  <c:y val="0.32150342953492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3858945883304E-2"/>
                  <c:y val="0.425334359192627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37E-2"/>
                  <c:y val="0.348828719694861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091E-2"/>
                  <c:y val="0.238830520405323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4.6208522271514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2434691505557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-7.4864094579616833E-2</c:v>
                </c:pt>
                <c:pt idx="1">
                  <c:v>-2.8823067525008999E-2</c:v>
                </c:pt>
                <c:pt idx="2">
                  <c:v>1.638055748573251E-2</c:v>
                </c:pt>
                <c:pt idx="3">
                  <c:v>-1.3677823130634006E-2</c:v>
                </c:pt>
                <c:pt idx="4">
                  <c:v>-6.4559604791123479E-2</c:v>
                </c:pt>
                <c:pt idx="5">
                  <c:v>-0.16070357785328804</c:v>
                </c:pt>
                <c:pt idx="6">
                  <c:v>-0.11495728289069308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1840"/>
        <c:axId val="274718720"/>
      </c:lineChart>
      <c:catAx>
        <c:axId val="1334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2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5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553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1328"/>
        <c:crosses val="autoZero"/>
        <c:crossBetween val="between"/>
      </c:valAx>
      <c:catAx>
        <c:axId val="133411840"/>
        <c:scaling>
          <c:orientation val="minMax"/>
        </c:scaling>
        <c:delete val="1"/>
        <c:axPos val="b"/>
        <c:majorTickMark val="out"/>
        <c:minorTickMark val="none"/>
        <c:tickLblPos val="none"/>
        <c:crossAx val="274718720"/>
        <c:crosses val="autoZero"/>
        <c:auto val="1"/>
        <c:lblAlgn val="ctr"/>
        <c:lblOffset val="100"/>
        <c:noMultiLvlLbl val="0"/>
      </c:catAx>
      <c:valAx>
        <c:axId val="2747187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1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61"/>
          <c:y val="0.15891703988747444"/>
          <c:w val="0.6656417371348900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29"/>
          <c:y val="7.6494796624277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57E-3"/>
          <c:y val="0.39569960271861482"/>
          <c:w val="0.97319780384045163"/>
          <c:h val="0.4638916340908878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5935232"/>
        <c:axId val="652656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94E-2"/>
                  <c:y val="-0.519572624390522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85906764219887E-2"/>
                  <c:y val="-0.224375836140317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811787187453333E-2"/>
                  <c:y val="-2.0594122735764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78886406515756E-2"/>
                  <c:y val="-0.17117872686077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390198082605E-2"/>
                  <c:y val="-0.157311048597712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38722866157887E-2"/>
                  <c:y val="0.2399102574333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-8.6763651860604765E-2</c:v>
                </c:pt>
                <c:pt idx="1">
                  <c:v>-6.6220381429397027E-2</c:v>
                </c:pt>
                <c:pt idx="2">
                  <c:v>0</c:v>
                </c:pt>
                <c:pt idx="3">
                  <c:v>-7.1454348610609883E-2</c:v>
                </c:pt>
                <c:pt idx="4">
                  <c:v>-9.7261708813407149E-2</c:v>
                </c:pt>
                <c:pt idx="5">
                  <c:v>0.12984496124031009</c:v>
                </c:pt>
                <c:pt idx="6">
                  <c:v>-0.1005865387731294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935744"/>
        <c:axId val="65266240"/>
      </c:lineChart>
      <c:catAx>
        <c:axId val="19593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526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656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5935232"/>
        <c:crosses val="autoZero"/>
        <c:crossBetween val="between"/>
      </c:valAx>
      <c:catAx>
        <c:axId val="195935744"/>
        <c:scaling>
          <c:orientation val="minMax"/>
        </c:scaling>
        <c:delete val="1"/>
        <c:axPos val="b"/>
        <c:majorTickMark val="out"/>
        <c:minorTickMark val="none"/>
        <c:tickLblPos val="none"/>
        <c:crossAx val="65266240"/>
        <c:crosses val="autoZero"/>
        <c:auto val="1"/>
        <c:lblAlgn val="ctr"/>
        <c:lblOffset val="100"/>
        <c:noMultiLvlLbl val="0"/>
      </c:catAx>
      <c:valAx>
        <c:axId val="652662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5935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52"/>
          <c:y val="0.15489210167709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13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322304"/>
        <c:axId val="652685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528637408723E-2"/>
                  <c:y val="-0.34194541701704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20290232316451E-2"/>
                  <c:y val="-9.3564732979807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8528962949402E-2"/>
                  <c:y val="-8.011619906734976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034649738550051E-2"/>
                  <c:y val="-6.2891522054888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41728214205781E-2"/>
                  <c:y val="0.13074719058176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657E-2"/>
                  <c:y val="-9.0455125945079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322816"/>
        <c:axId val="65269120"/>
      </c:lineChart>
      <c:catAx>
        <c:axId val="1963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526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685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22304"/>
        <c:crosses val="autoZero"/>
        <c:crossBetween val="between"/>
      </c:valAx>
      <c:catAx>
        <c:axId val="196322816"/>
        <c:scaling>
          <c:orientation val="minMax"/>
        </c:scaling>
        <c:delete val="1"/>
        <c:axPos val="b"/>
        <c:majorTickMark val="out"/>
        <c:minorTickMark val="none"/>
        <c:tickLblPos val="none"/>
        <c:crossAx val="65269120"/>
        <c:crosses val="autoZero"/>
        <c:auto val="1"/>
        <c:lblAlgn val="ctr"/>
        <c:lblOffset val="100"/>
        <c:noMultiLvlLbl val="0"/>
      </c:catAx>
      <c:valAx>
        <c:axId val="652691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3228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37"/>
          <c:y val="7.649479662427751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1111386558459545"/>
          <c:w val="0.99345967849452665"/>
          <c:h val="0.4215024112094507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323840"/>
        <c:axId val="652714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308E-2"/>
                  <c:y val="-0.22381794239401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550114534810907E-2"/>
                  <c:y val="-3.604890712569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992893589686819E-2"/>
                  <c:y val="-0.14408892381042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41062850724983E-2"/>
                  <c:y val="9.3292943182176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38722866157887E-2"/>
                  <c:y val="5.0729896472197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48E-2"/>
                  <c:y val="-0.166220371162100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3.5362978619624423E-3</c:v>
                </c:pt>
                <c:pt idx="1">
                  <c:v>2.6283618581907091E-3</c:v>
                </c:pt>
                <c:pt idx="2">
                  <c:v>5.9607035101920669E-3</c:v>
                </c:pt>
                <c:pt idx="3">
                  <c:v>-1.578728707935189E-2</c:v>
                </c:pt>
                <c:pt idx="4">
                  <c:v>0</c:v>
                </c:pt>
                <c:pt idx="5">
                  <c:v>5.338510070371269E-3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324352"/>
        <c:axId val="65272000"/>
      </c:lineChart>
      <c:catAx>
        <c:axId val="19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6527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2714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23840"/>
        <c:crosses val="autoZero"/>
        <c:crossBetween val="between"/>
      </c:valAx>
      <c:catAx>
        <c:axId val="196324352"/>
        <c:scaling>
          <c:orientation val="minMax"/>
        </c:scaling>
        <c:delete val="1"/>
        <c:axPos val="b"/>
        <c:majorTickMark val="out"/>
        <c:minorTickMark val="none"/>
        <c:tickLblPos val="none"/>
        <c:crossAx val="65272000"/>
        <c:crosses val="autoZero"/>
        <c:auto val="1"/>
        <c:lblAlgn val="ctr"/>
        <c:lblOffset val="100"/>
        <c:noMultiLvlLbl val="0"/>
      </c:catAx>
      <c:valAx>
        <c:axId val="652720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324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49"/>
          <c:y val="0.158745667393584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801"/>
          <c:y val="7.649479662427740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22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599808"/>
        <c:axId val="1024906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098E-2"/>
                  <c:y val="-0.409976813788052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33572233691493E-2"/>
                  <c:y val="-0.39791263347865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64121717981825E-2"/>
                  <c:y val="-4.92699410838172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8224528629592E-2"/>
                  <c:y val="-0.102101034055242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6555390812166E-2"/>
                  <c:y val="-0.218394739032108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334053805100937E-2"/>
                  <c:y val="-0.16141995350608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4017E-2"/>
                  <c:y val="0.242257594786340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0.33298484056455829</c:v>
                </c:pt>
                <c:pt idx="1">
                  <c:v>0.33298484056455829</c:v>
                </c:pt>
                <c:pt idx="2">
                  <c:v>1.2251521298174441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600320"/>
        <c:axId val="102491264"/>
      </c:lineChart>
      <c:catAx>
        <c:axId val="1965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249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906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599808"/>
        <c:crosses val="autoZero"/>
        <c:crossBetween val="between"/>
      </c:valAx>
      <c:catAx>
        <c:axId val="196600320"/>
        <c:scaling>
          <c:orientation val="minMax"/>
        </c:scaling>
        <c:delete val="1"/>
        <c:axPos val="b"/>
        <c:majorTickMark val="out"/>
        <c:minorTickMark val="none"/>
        <c:tickLblPos val="none"/>
        <c:crossAx val="102491264"/>
        <c:crosses val="autoZero"/>
        <c:auto val="1"/>
        <c:lblAlgn val="ctr"/>
        <c:lblOffset val="100"/>
        <c:noMultiLvlLbl val="0"/>
      </c:catAx>
      <c:valAx>
        <c:axId val="102491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6003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37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8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48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600832"/>
        <c:axId val="1024935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17E-2"/>
                  <c:y val="-0.35747205068754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25E-2"/>
                  <c:y val="-0.354011768937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089333731242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187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601344"/>
        <c:axId val="102494144"/>
      </c:lineChart>
      <c:catAx>
        <c:axId val="19660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0249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935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600832"/>
        <c:crosses val="autoZero"/>
        <c:crossBetween val="between"/>
      </c:valAx>
      <c:catAx>
        <c:axId val="196601344"/>
        <c:scaling>
          <c:orientation val="minMax"/>
        </c:scaling>
        <c:delete val="1"/>
        <c:axPos val="b"/>
        <c:majorTickMark val="out"/>
        <c:minorTickMark val="none"/>
        <c:tickLblPos val="none"/>
        <c:crossAx val="102494144"/>
        <c:crosses val="autoZero"/>
        <c:auto val="1"/>
        <c:lblAlgn val="ctr"/>
        <c:lblOffset val="100"/>
        <c:noMultiLvlLbl val="0"/>
      </c:catAx>
      <c:valAx>
        <c:axId val="1024941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601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57"/>
          <c:y val="0.14392690709579786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28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24E-2"/>
          <c:y val="0.42357429811069758"/>
          <c:w val="0.9577796577080836"/>
          <c:h val="0.4180586610347213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6602368"/>
        <c:axId val="10249644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6633044837053E-2"/>
                  <c:y val="-0.462428012824929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4898573724796E-2"/>
                  <c:y val="0.14761736415601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73077783881787E-2"/>
                  <c:y val="-0.117222592073950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04105882113573E-2"/>
                  <c:y val="-7.534568383033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476632281429939E-2"/>
                  <c:y val="-8.6300130850990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904352072269848E-2"/>
                  <c:y val="-0.123700557838433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1530651732E-2"/>
                  <c:y val="-0.35089338322505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602880"/>
        <c:axId val="102497024"/>
      </c:lineChart>
      <c:catAx>
        <c:axId val="19660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249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4964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602368"/>
        <c:crosses val="autoZero"/>
        <c:crossBetween val="between"/>
      </c:valAx>
      <c:catAx>
        <c:axId val="196602880"/>
        <c:scaling>
          <c:orientation val="minMax"/>
        </c:scaling>
        <c:delete val="1"/>
        <c:axPos val="b"/>
        <c:majorTickMark val="out"/>
        <c:minorTickMark val="none"/>
        <c:tickLblPos val="none"/>
        <c:crossAx val="102497024"/>
        <c:crosses val="autoZero"/>
        <c:auto val="1"/>
        <c:lblAlgn val="ctr"/>
        <c:lblOffset val="100"/>
        <c:noMultiLvlLbl val="0"/>
      </c:catAx>
      <c:valAx>
        <c:axId val="102497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660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57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07"/>
          <c:y val="7.649479662427742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806"/>
          <c:h val="0.439676676733478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7730816"/>
        <c:axId val="12114444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308E-2"/>
                  <c:y val="-0.475350075205218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83555467572705E-2"/>
                  <c:y val="-0.194300121159747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41224451869116E-2"/>
                  <c:y val="-0.122629260579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91650472958E-2"/>
                  <c:y val="-9.534995990167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57475466926379E-2"/>
                  <c:y val="1.4897217513151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002375536818933E-2"/>
                  <c:y val="-0.336112249817867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-4.4033621244728552E-2</c:v>
                </c:pt>
                <c:pt idx="1">
                  <c:v>4.853820973021786E-4</c:v>
                </c:pt>
                <c:pt idx="2">
                  <c:v>0.19595976815547222</c:v>
                </c:pt>
                <c:pt idx="3">
                  <c:v>-3.2122623347573383E-2</c:v>
                </c:pt>
                <c:pt idx="4">
                  <c:v>-2.5671923298580184E-2</c:v>
                </c:pt>
                <c:pt idx="5">
                  <c:v>-2.711251694532309E-2</c:v>
                </c:pt>
                <c:pt idx="6">
                  <c:v>4.5231071779744343E-2</c:v>
                </c:pt>
                <c:pt idx="7">
                  <c:v>-9.1096764955072129E-2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7731328"/>
        <c:axId val="121145024"/>
      </c:lineChart>
      <c:catAx>
        <c:axId val="19773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2114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44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7730816"/>
        <c:crosses val="autoZero"/>
        <c:crossBetween val="between"/>
      </c:valAx>
      <c:catAx>
        <c:axId val="197731328"/>
        <c:scaling>
          <c:orientation val="minMax"/>
        </c:scaling>
        <c:delete val="1"/>
        <c:axPos val="b"/>
        <c:majorTickMark val="out"/>
        <c:minorTickMark val="none"/>
        <c:tickLblPos val="none"/>
        <c:crossAx val="121145024"/>
        <c:crosses val="autoZero"/>
        <c:auto val="1"/>
        <c:lblAlgn val="ctr"/>
        <c:lblOffset val="100"/>
        <c:noMultiLvlLbl val="0"/>
      </c:catAx>
      <c:valAx>
        <c:axId val="121145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7731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8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52"/>
          <c:w val="0.61919715434631695"/>
          <c:h val="0.782945736434123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5E-3"/>
                  <c:y val="-0.1765957338927888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0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853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444E-4"/>
                  <c:y val="3.08502716230245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3"/>
          <c:w val="0.61919715434631695"/>
          <c:h val="0.782945736434124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E-4"/>
                  <c:y val="-0.1765957394860558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887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644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548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3"/>
          <c:w val="0.61919715434631695"/>
          <c:h val="0.782945736434124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E-4"/>
                  <c:y val="-0.1765957394860558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5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28217656784585948"/>
          <c:w val="0.94407552578016951"/>
          <c:h val="0.534338893708972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684289</c:v>
                </c:pt>
                <c:pt idx="1">
                  <c:v>515641</c:v>
                </c:pt>
                <c:pt idx="2">
                  <c:v>434861</c:v>
                </c:pt>
                <c:pt idx="3">
                  <c:v>67348</c:v>
                </c:pt>
                <c:pt idx="4">
                  <c:v>13432</c:v>
                </c:pt>
                <c:pt idx="5">
                  <c:v>168648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727752</c:v>
                </c:pt>
                <c:pt idx="1">
                  <c:v>537233</c:v>
                </c:pt>
                <c:pt idx="2">
                  <c:v>450738</c:v>
                </c:pt>
                <c:pt idx="3">
                  <c:v>73781</c:v>
                </c:pt>
                <c:pt idx="4">
                  <c:v>12714</c:v>
                </c:pt>
                <c:pt idx="5">
                  <c:v>190519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6275200"/>
        <c:axId val="27472102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072218865283493E-2"/>
                  <c:y val="0.19677771047849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072218865283493E-2"/>
                  <c:y val="0.23835775205853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95850496364558E-2"/>
                  <c:y val="0.24667376037454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072218865283493E-2"/>
                  <c:y val="0.12193363563442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1102E-2"/>
                  <c:y val="0.479521993222780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-5.9722268025371283E-2</c:v>
                </c:pt>
                <c:pt idx="1">
                  <c:v>-4.019112749961376E-2</c:v>
                </c:pt>
                <c:pt idx="2">
                  <c:v>-3.5224454117469571E-2</c:v>
                </c:pt>
                <c:pt idx="3">
                  <c:v>-8.7190469090958372E-2</c:v>
                </c:pt>
                <c:pt idx="4">
                  <c:v>5.6473179172565675E-2</c:v>
                </c:pt>
                <c:pt idx="5">
                  <c:v>-0.11479694938562558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275712"/>
        <c:axId val="274721600"/>
      </c:lineChart>
      <c:catAx>
        <c:axId val="15627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09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10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6275200"/>
        <c:crosses val="autoZero"/>
        <c:crossBetween val="between"/>
      </c:valAx>
      <c:catAx>
        <c:axId val="156275712"/>
        <c:scaling>
          <c:orientation val="minMax"/>
        </c:scaling>
        <c:delete val="1"/>
        <c:axPos val="b"/>
        <c:majorTickMark val="out"/>
        <c:minorTickMark val="none"/>
        <c:tickLblPos val="none"/>
        <c:crossAx val="274721600"/>
        <c:crosses val="autoZero"/>
        <c:auto val="1"/>
        <c:lblAlgn val="ctr"/>
        <c:lblOffset val="100"/>
        <c:noMultiLvlLbl val="0"/>
      </c:catAx>
      <c:valAx>
        <c:axId val="2747216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6275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444"/>
          <c:w val="0.67431790249968471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97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02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7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2E-4"/>
                  <c:y val="3.08502716230245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97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3"/>
          <c:w val="0.61919715434631695"/>
          <c:h val="0.782945736434124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59E-3"/>
                  <c:y val="-0.1765957338927889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887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2E-4"/>
                  <c:y val="3.08502716230245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0.43515763931592683</c:v>
                </c:pt>
                <c:pt idx="1">
                  <c:v>0.10490451893832373</c:v>
                </c:pt>
                <c:pt idx="2">
                  <c:v>0.34210307633498976</c:v>
                </c:pt>
                <c:pt idx="3">
                  <c:v>0.1083614485864814</c:v>
                </c:pt>
                <c:pt idx="4">
                  <c:v>9.4733168242782835E-3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8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4"/>
          <c:w val="0.61919715434631695"/>
          <c:h val="0.782945736434124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5E-4"/>
                  <c:y val="-0.176595739486055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22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698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27755</c:v>
                </c:pt>
                <c:pt idx="1">
                  <c:v>2481</c:v>
                </c:pt>
                <c:pt idx="2">
                  <c:v>10292</c:v>
                </c:pt>
                <c:pt idx="3">
                  <c:v>6033</c:v>
                </c:pt>
                <c:pt idx="4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8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4"/>
          <c:w val="0.61919715434631695"/>
          <c:h val="0.782945736434124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5E-4"/>
                  <c:y val="-0.176595739486055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0.33561505123739316</c:v>
                </c:pt>
                <c:pt idx="1">
                  <c:v>0.55368787719227186</c:v>
                </c:pt>
                <c:pt idx="2">
                  <c:v>9.5953663574871395E-2</c:v>
                </c:pt>
                <c:pt idx="3">
                  <c:v>1.4743407995463568E-2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708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446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85E-4"/>
                  <c:y val="3.08502716230245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708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4"/>
          <c:w val="0.61919715434631695"/>
          <c:h val="0.782945736434124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5E-4"/>
                  <c:y val="-0.1765957394860559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7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3"/>
          <c:w val="0.61919715434631695"/>
          <c:h val="0.782945736434125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E-4"/>
                  <c:y val="-0.17659573948605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7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0.46217839805825245</c:v>
                </c:pt>
                <c:pt idx="1">
                  <c:v>8.5139563106796115E-2</c:v>
                </c:pt>
                <c:pt idx="2">
                  <c:v>0.32032160194174758</c:v>
                </c:pt>
                <c:pt idx="3">
                  <c:v>0.11284587378640777</c:v>
                </c:pt>
                <c:pt idx="4">
                  <c:v>1.3064320388349515E-2</c:v>
                </c:pt>
                <c:pt idx="5">
                  <c:v>6.4502427184466018E-3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454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1360128"/>
        <c:axId val="121789760"/>
      </c:barChart>
      <c:catAx>
        <c:axId val="22136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09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78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89760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136012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1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09"/>
          <c:w val="0.88571501256815488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269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1941760"/>
        <c:axId val="121809728"/>
      </c:barChart>
      <c:catAx>
        <c:axId val="2219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3E-3"/>
              <c:y val="0.93127256000214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80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097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21941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19"/>
          <c:y val="0.25068785906405688"/>
          <c:w val="0.33109278987187085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68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32"/>
          <c:h val="0.464872228394767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0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1943296"/>
        <c:axId val="121811456"/>
      </c:barChart>
      <c:catAx>
        <c:axId val="22194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8E-3"/>
              <c:y val="0.931272560002147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81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11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21943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74"/>
          <c:w val="0.33109278987187107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7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6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167839</c:v>
                </c:pt>
                <c:pt idx="1">
                  <c:v>167839</c:v>
                </c:pt>
                <c:pt idx="2">
                  <c:v>63139</c:v>
                </c:pt>
                <c:pt idx="3">
                  <c:v>57219</c:v>
                </c:pt>
                <c:pt idx="4">
                  <c:v>39362</c:v>
                </c:pt>
                <c:pt idx="5">
                  <c:v>8119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154803</c:v>
                </c:pt>
                <c:pt idx="1">
                  <c:v>154803</c:v>
                </c:pt>
                <c:pt idx="2">
                  <c:v>45754</c:v>
                </c:pt>
                <c:pt idx="3">
                  <c:v>45060</c:v>
                </c:pt>
                <c:pt idx="4">
                  <c:v>54685</c:v>
                </c:pt>
                <c:pt idx="5">
                  <c:v>9304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6278272"/>
        <c:axId val="32258515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411E-2"/>
                  <c:y val="0.184522729877060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22E-2"/>
                  <c:y val="0.180130960760882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2E-2"/>
                  <c:y val="0.329700263558531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771651262893E-2"/>
                  <c:y val="0.257352628218769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387E-2"/>
                  <c:y val="1.429764106929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693E-2"/>
                  <c:y val="0.107736506949105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8.421025432323663E-2</c:v>
                </c:pt>
                <c:pt idx="1">
                  <c:v>8.421025432323663E-2</c:v>
                </c:pt>
                <c:pt idx="2">
                  <c:v>0.37996677886086461</c:v>
                </c:pt>
                <c:pt idx="3">
                  <c:v>0.26984021304926764</c:v>
                </c:pt>
                <c:pt idx="4">
                  <c:v>-0.28020480936271375</c:v>
                </c:pt>
                <c:pt idx="5">
                  <c:v>-0.12736457437661222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656832"/>
        <c:axId val="366192896"/>
      </c:lineChart>
      <c:catAx>
        <c:axId val="15627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2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2258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25851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6278272"/>
        <c:crosses val="autoZero"/>
        <c:crossBetween val="between"/>
      </c:valAx>
      <c:catAx>
        <c:axId val="169656832"/>
        <c:scaling>
          <c:orientation val="minMax"/>
        </c:scaling>
        <c:delete val="1"/>
        <c:axPos val="b"/>
        <c:majorTickMark val="out"/>
        <c:minorTickMark val="none"/>
        <c:tickLblPos val="none"/>
        <c:crossAx val="366192896"/>
        <c:crosses val="autoZero"/>
        <c:auto val="1"/>
        <c:lblAlgn val="ctr"/>
        <c:lblOffset val="100"/>
        <c:noMultiLvlLbl val="0"/>
      </c:catAx>
      <c:valAx>
        <c:axId val="366192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69656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87"/>
          <c:y val="0.13812693371748491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15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287"/>
          <c:w val="0.88571501256815532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0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1943808"/>
        <c:axId val="121813184"/>
      </c:barChart>
      <c:catAx>
        <c:axId val="22194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8E-3"/>
              <c:y val="0.931272560002147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81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131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21943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07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1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287"/>
          <c:w val="0.88571501256815532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0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21944320"/>
        <c:axId val="158531584"/>
      </c:barChart>
      <c:catAx>
        <c:axId val="22194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28E-3"/>
              <c:y val="0.931272560002147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58531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5315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219443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83"/>
          <c:y val="0.25994662142430736"/>
          <c:w val="0.33109278987187107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2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4900817</c:v>
                </c:pt>
                <c:pt idx="1">
                  <c:v>3173478</c:v>
                </c:pt>
                <c:pt idx="2">
                  <c:v>494426</c:v>
                </c:pt>
                <c:pt idx="3">
                  <c:v>1941222</c:v>
                </c:pt>
                <c:pt idx="4">
                  <c:v>600701</c:v>
                </c:pt>
                <c:pt idx="5">
                  <c:v>101569</c:v>
                </c:pt>
                <c:pt idx="6">
                  <c:v>35560</c:v>
                </c:pt>
                <c:pt idx="7">
                  <c:v>1727339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5160203</c:v>
                </c:pt>
                <c:pt idx="1">
                  <c:v>3189953</c:v>
                </c:pt>
                <c:pt idx="2">
                  <c:v>415085</c:v>
                </c:pt>
                <c:pt idx="3">
                  <c:v>1996765</c:v>
                </c:pt>
                <c:pt idx="4">
                  <c:v>620633</c:v>
                </c:pt>
                <c:pt idx="5">
                  <c:v>119375</c:v>
                </c:pt>
                <c:pt idx="6">
                  <c:v>38095</c:v>
                </c:pt>
                <c:pt idx="7">
                  <c:v>1970250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69657856"/>
        <c:axId val="41873465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4212990267412E-2"/>
                  <c:y val="0.184522402475158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900545995032E-2"/>
                  <c:y val="0.24250069572904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560650521313388E-2"/>
                  <c:y val="0.516810450668718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2846381372262E-2"/>
                  <c:y val="0.219930590796732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1821294615922E-2"/>
                  <c:y val="0.230514184687413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154673435894E-2"/>
                  <c:y val="6.7837346734984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4651099215E-2"/>
                  <c:y val="0.192254325797632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7002025707201337E-2"/>
                  <c:y val="0.104812153158609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-5.0266627107499406E-2</c:v>
                </c:pt>
                <c:pt idx="1">
                  <c:v>-5.1646528961398763E-3</c:v>
                </c:pt>
                <c:pt idx="2">
                  <c:v>0.19114398255778942</c:v>
                </c:pt>
                <c:pt idx="3">
                  <c:v>-2.7816493177714952E-2</c:v>
                </c:pt>
                <c:pt idx="4">
                  <c:v>-3.2115598107093857E-2</c:v>
                </c:pt>
                <c:pt idx="5">
                  <c:v>-0.14916020942408381</c:v>
                </c:pt>
                <c:pt idx="6">
                  <c:v>-6.6544165901036845E-2</c:v>
                </c:pt>
                <c:pt idx="7">
                  <c:v>-0.12328943027534578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658880"/>
        <c:axId val="418735232"/>
      </c:lineChart>
      <c:catAx>
        <c:axId val="16965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09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87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346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69657856"/>
        <c:crosses val="autoZero"/>
        <c:crossBetween val="between"/>
      </c:valAx>
      <c:catAx>
        <c:axId val="169658880"/>
        <c:scaling>
          <c:orientation val="minMax"/>
        </c:scaling>
        <c:delete val="1"/>
        <c:axPos val="b"/>
        <c:majorTickMark val="out"/>
        <c:minorTickMark val="none"/>
        <c:tickLblPos val="none"/>
        <c:crossAx val="418735232"/>
        <c:crosses val="autoZero"/>
        <c:auto val="1"/>
        <c:lblAlgn val="ctr"/>
        <c:lblOffset val="100"/>
        <c:noMultiLvlLbl val="0"/>
      </c:catAx>
      <c:valAx>
        <c:axId val="4187352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69658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49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16E-2"/>
          <c:y val="0.2129457860829628"/>
          <c:w val="0.9345808608669961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AÑO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38278787</c:v>
                </c:pt>
                <c:pt idx="1">
                  <c:v>23449835</c:v>
                </c:pt>
                <c:pt idx="2">
                  <c:v>14828952</c:v>
                </c:pt>
                <c:pt idx="3">
                  <c:v>14629360</c:v>
                </c:pt>
                <c:pt idx="4">
                  <c:v>9757980</c:v>
                </c:pt>
                <c:pt idx="5">
                  <c:v>4871380</c:v>
                </c:pt>
                <c:pt idx="6">
                  <c:v>11863865</c:v>
                </c:pt>
                <c:pt idx="7">
                  <c:v>5763438</c:v>
                </c:pt>
                <c:pt idx="8">
                  <c:v>6100427</c:v>
                </c:pt>
                <c:pt idx="9">
                  <c:v>5205911</c:v>
                </c:pt>
                <c:pt idx="10">
                  <c:v>3860367</c:v>
                </c:pt>
                <c:pt idx="11">
                  <c:v>1345544</c:v>
                </c:pt>
                <c:pt idx="12">
                  <c:v>375825</c:v>
                </c:pt>
                <c:pt idx="13">
                  <c:v>375825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79410944"/>
        <c:axId val="422786112"/>
      </c:barChart>
      <c:catAx>
        <c:axId val="17941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33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611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79410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5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0712459279388488"/>
          <c:w val="0.93860452198157263"/>
          <c:h val="0.5093908687609467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14629360</c:v>
                </c:pt>
                <c:pt idx="1">
                  <c:v>9757980</c:v>
                </c:pt>
                <c:pt idx="2">
                  <c:v>1637876</c:v>
                </c:pt>
                <c:pt idx="3">
                  <c:v>6436356</c:v>
                </c:pt>
                <c:pt idx="4">
                  <c:v>1532981</c:v>
                </c:pt>
                <c:pt idx="5">
                  <c:v>150767</c:v>
                </c:pt>
                <c:pt idx="6">
                  <c:v>4871380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15355866</c:v>
                </c:pt>
                <c:pt idx="1">
                  <c:v>9919604</c:v>
                </c:pt>
                <c:pt idx="2">
                  <c:v>1340185</c:v>
                </c:pt>
                <c:pt idx="3">
                  <c:v>6765470</c:v>
                </c:pt>
                <c:pt idx="4">
                  <c:v>1682661</c:v>
                </c:pt>
                <c:pt idx="5">
                  <c:v>131288</c:v>
                </c:pt>
                <c:pt idx="6">
                  <c:v>5436262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9744"/>
        <c:axId val="230720064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89407321392E-2"/>
                  <c:y val="9.7204642558973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048693730812573E-2"/>
                  <c:y val="0.126076906706827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9361335740632626E-2"/>
                  <c:y val="0.454440060896753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97704275070424E-2"/>
                  <c:y val="9.1032134496701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886976331877428E-2"/>
                  <c:y val="5.9324242473848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205982985428E-2"/>
                  <c:y val="0.376637255062452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3241722099144E-2"/>
                  <c:y val="5.3661171771407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-4.7311301101481351E-2</c:v>
                </c:pt>
                <c:pt idx="1">
                  <c:v>-1.6293392357194902E-2</c:v>
                </c:pt>
                <c:pt idx="2">
                  <c:v>0.22212679592742793</c:v>
                </c:pt>
                <c:pt idx="3">
                  <c:v>-4.8646139883851379E-2</c:v>
                </c:pt>
                <c:pt idx="4">
                  <c:v>-8.8954340773334611E-2</c:v>
                </c:pt>
                <c:pt idx="5">
                  <c:v>0.1483684723660959</c:v>
                </c:pt>
                <c:pt idx="6">
                  <c:v>-0.10391000286593986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00256"/>
        <c:axId val="230720640"/>
      </c:lineChart>
      <c:catAx>
        <c:axId val="18319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6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23072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00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9744"/>
        <c:crosses val="autoZero"/>
        <c:crossBetween val="between"/>
      </c:valAx>
      <c:catAx>
        <c:axId val="183200256"/>
        <c:scaling>
          <c:orientation val="minMax"/>
        </c:scaling>
        <c:delete val="1"/>
        <c:axPos val="b"/>
        <c:majorTickMark val="out"/>
        <c:minorTickMark val="none"/>
        <c:tickLblPos val="none"/>
        <c:crossAx val="230720640"/>
        <c:crosses val="autoZero"/>
        <c:auto val="1"/>
        <c:lblAlgn val="ctr"/>
        <c:lblOffset val="100"/>
        <c:noMultiLvlLbl val="0"/>
      </c:catAx>
      <c:valAx>
        <c:axId val="2307206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00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44"/>
          <c:w val="0.63998869679863624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72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4991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AÑO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11863865</c:v>
                </c:pt>
                <c:pt idx="1">
                  <c:v>5763438</c:v>
                </c:pt>
                <c:pt idx="2">
                  <c:v>677333</c:v>
                </c:pt>
                <c:pt idx="3">
                  <c:v>3420407</c:v>
                </c:pt>
                <c:pt idx="4">
                  <c:v>1565413</c:v>
                </c:pt>
                <c:pt idx="5">
                  <c:v>100285</c:v>
                </c:pt>
                <c:pt idx="6">
                  <c:v>6100427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AÑO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12823569</c:v>
                </c:pt>
                <c:pt idx="1">
                  <c:v>5926777</c:v>
                </c:pt>
                <c:pt idx="2">
                  <c:v>682888</c:v>
                </c:pt>
                <c:pt idx="3">
                  <c:v>3521518</c:v>
                </c:pt>
                <c:pt idx="4">
                  <c:v>1615463</c:v>
                </c:pt>
                <c:pt idx="5">
                  <c:v>106908</c:v>
                </c:pt>
                <c:pt idx="6">
                  <c:v>6896792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7120"/>
        <c:axId val="230722944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22655785301013E-2"/>
                  <c:y val="0.209470754825085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15548789364844E-2"/>
                  <c:y val="0.35476746279895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775971149406683E-2"/>
                  <c:y val="0.424254915121056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34545008339887E-2"/>
                  <c:y val="0.352986723852865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269068387053793E-2"/>
                  <c:y val="0.34413344901533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95397881128602E-2"/>
                  <c:y val="0.235264458886506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666105128301147E-2"/>
                  <c:y val="6.6135184245420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-7.4839071712407057E-2</c:v>
                </c:pt>
                <c:pt idx="1">
                  <c:v>-2.7559498189319423E-2</c:v>
                </c:pt>
                <c:pt idx="2">
                  <c:v>-8.1345696512458848E-3</c:v>
                </c:pt>
                <c:pt idx="3">
                  <c:v>-2.8712333715176241E-2</c:v>
                </c:pt>
                <c:pt idx="4">
                  <c:v>-3.0981829976916835E-2</c:v>
                </c:pt>
                <c:pt idx="5">
                  <c:v>-6.1950462079545028E-2</c:v>
                </c:pt>
                <c:pt idx="6">
                  <c:v>-0.1154689020634521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7632"/>
        <c:axId val="230723520"/>
      </c:lineChart>
      <c:catAx>
        <c:axId val="18323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072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7229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7120"/>
        <c:crosses val="autoZero"/>
        <c:crossBetween val="between"/>
      </c:valAx>
      <c:catAx>
        <c:axId val="183237632"/>
        <c:scaling>
          <c:orientation val="minMax"/>
        </c:scaling>
        <c:delete val="1"/>
        <c:axPos val="b"/>
        <c:majorTickMark val="out"/>
        <c:minorTickMark val="none"/>
        <c:tickLblPos val="none"/>
        <c:crossAx val="230723520"/>
        <c:crosses val="autoZero"/>
        <c:auto val="1"/>
        <c:lblAlgn val="ctr"/>
        <c:lblOffset val="100"/>
        <c:noMultiLvlLbl val="0"/>
      </c:catAx>
      <c:valAx>
        <c:axId val="2307235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7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48"/>
          <c:y val="0.15891703988747463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E12" sqref="E12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23" t="s">
        <v>0</v>
      </c>
      <c r="E5" s="223"/>
      <c r="F5" s="223"/>
      <c r="G5" s="3"/>
    </row>
    <row r="6" spans="3:7" ht="20.100000000000001" customHeight="1" x14ac:dyDescent="0.25">
      <c r="C6" s="3"/>
      <c r="D6" s="223" t="str">
        <f>actualizaciones!A2</f>
        <v>AÑO 2012</v>
      </c>
      <c r="E6" s="223"/>
      <c r="F6" s="223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24" t="s">
        <v>24</v>
      </c>
      <c r="D39" s="224"/>
      <c r="E39" s="224"/>
      <c r="F39" s="224"/>
      <c r="G39" s="224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Q28" sqref="Q28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9" t="s">
        <v>87</v>
      </c>
      <c r="C5" s="229"/>
      <c r="D5" s="229"/>
      <c r="E5" s="229"/>
      <c r="F5" s="229"/>
      <c r="G5" s="229"/>
      <c r="H5" s="58"/>
      <c r="I5" s="229" t="s">
        <v>88</v>
      </c>
      <c r="J5" s="229"/>
      <c r="K5" s="229"/>
      <c r="L5" s="229"/>
      <c r="M5" s="229"/>
      <c r="N5" s="229"/>
    </row>
    <row r="6" spans="2:14" ht="47.25" customHeight="1" x14ac:dyDescent="0.25">
      <c r="B6" s="59" t="s">
        <v>63</v>
      </c>
      <c r="C6" s="40" t="str">
        <f>actualizaciones!$A$3</f>
        <v>AÑO 2011</v>
      </c>
      <c r="D6" s="60" t="s">
        <v>49</v>
      </c>
      <c r="E6" s="40" t="str">
        <f>actualizaciones!$A$2</f>
        <v>AÑO 2012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AÑO 2011</v>
      </c>
      <c r="K6" s="60" t="s">
        <v>49</v>
      </c>
      <c r="L6" s="40" t="str">
        <f>actualizaciones!$A$2</f>
        <v>AÑO 2012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15355866</v>
      </c>
      <c r="D8" s="47">
        <f>C8/$C$8</f>
        <v>1</v>
      </c>
      <c r="E8" s="63">
        <v>14629360</v>
      </c>
      <c r="F8" s="47">
        <f>E8/$E$8</f>
        <v>1</v>
      </c>
      <c r="G8" s="47">
        <f>(E8-C8)/C8</f>
        <v>-4.7311301101481351E-2</v>
      </c>
      <c r="H8" s="58"/>
      <c r="I8" s="62" t="s">
        <v>89</v>
      </c>
      <c r="J8" s="63">
        <v>12823569</v>
      </c>
      <c r="K8" s="47">
        <f>J8/$J$8</f>
        <v>1</v>
      </c>
      <c r="L8" s="63">
        <v>11863865</v>
      </c>
      <c r="M8" s="47">
        <f>L8/$L$8</f>
        <v>1</v>
      </c>
      <c r="N8" s="47">
        <f>(L8-J8)/J8</f>
        <v>-7.4839071712407057E-2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9919604</v>
      </c>
      <c r="D10" s="66">
        <f>C10/$C$8</f>
        <v>0.64598141192427705</v>
      </c>
      <c r="E10" s="65">
        <v>9757980</v>
      </c>
      <c r="F10" s="66">
        <f>E10/$E$8</f>
        <v>0.66701345786828681</v>
      </c>
      <c r="G10" s="66">
        <f>(E10-C10)/C10</f>
        <v>-1.6293392357194902E-2</v>
      </c>
      <c r="H10" s="58"/>
      <c r="I10" s="64" t="s">
        <v>67</v>
      </c>
      <c r="J10" s="65">
        <v>5926777</v>
      </c>
      <c r="K10" s="66">
        <f t="shared" ref="K10:K14" si="0">J10/$J$8</f>
        <v>0.46217843098126582</v>
      </c>
      <c r="L10" s="65">
        <v>5763438</v>
      </c>
      <c r="M10" s="66">
        <f t="shared" ref="M10:M14" si="1">L10/$L$8</f>
        <v>0.48579767217513009</v>
      </c>
      <c r="N10" s="66">
        <f>(L10-J10)/J10</f>
        <v>-2.7559498189319423E-2</v>
      </c>
    </row>
    <row r="11" spans="2:14" ht="15" customHeight="1" x14ac:dyDescent="0.2">
      <c r="B11" s="67" t="s">
        <v>68</v>
      </c>
      <c r="C11" s="68">
        <v>1340185</v>
      </c>
      <c r="D11" s="53">
        <f>C11/$C$8</f>
        <v>8.7275116883671691E-2</v>
      </c>
      <c r="E11" s="68">
        <v>1637876</v>
      </c>
      <c r="F11" s="53">
        <f>E11/$E$8</f>
        <v>0.11195814444377608</v>
      </c>
      <c r="G11" s="54">
        <f>(E11-C11)/C11</f>
        <v>0.22212679592742793</v>
      </c>
      <c r="H11" s="58"/>
      <c r="I11" s="67" t="s">
        <v>68</v>
      </c>
      <c r="J11" s="68">
        <v>682888</v>
      </c>
      <c r="K11" s="53">
        <f t="shared" si="0"/>
        <v>5.3252569545966494E-2</v>
      </c>
      <c r="L11" s="68">
        <v>677333</v>
      </c>
      <c r="M11" s="53">
        <f t="shared" si="1"/>
        <v>5.7092102784379289E-2</v>
      </c>
      <c r="N11" s="54">
        <f>(L11-J11)/J11</f>
        <v>-8.1345696512458848E-3</v>
      </c>
    </row>
    <row r="12" spans="2:14" ht="15" customHeight="1" x14ac:dyDescent="0.2">
      <c r="B12" s="67" t="s">
        <v>69</v>
      </c>
      <c r="C12" s="68">
        <v>6765470</v>
      </c>
      <c r="D12" s="53">
        <f>C12/$C$8</f>
        <v>0.44057886412918684</v>
      </c>
      <c r="E12" s="68">
        <v>6436356</v>
      </c>
      <c r="F12" s="53">
        <f>E12/$E$8</f>
        <v>0.4399615567598309</v>
      </c>
      <c r="G12" s="54">
        <f>(E12-C12)/C12</f>
        <v>-4.8646139883851379E-2</v>
      </c>
      <c r="H12" s="58"/>
      <c r="I12" s="67" t="s">
        <v>69</v>
      </c>
      <c r="J12" s="68">
        <v>3521518</v>
      </c>
      <c r="K12" s="53">
        <f t="shared" si="0"/>
        <v>0.27461294121784663</v>
      </c>
      <c r="L12" s="68">
        <v>3420407</v>
      </c>
      <c r="M12" s="53">
        <f t="shared" si="1"/>
        <v>0.28830461236704902</v>
      </c>
      <c r="N12" s="54">
        <f>(L12-J12)/J12</f>
        <v>-2.8712333715176241E-2</v>
      </c>
    </row>
    <row r="13" spans="2:14" ht="15" customHeight="1" x14ac:dyDescent="0.2">
      <c r="B13" s="67" t="s">
        <v>70</v>
      </c>
      <c r="C13" s="68">
        <v>1682661</v>
      </c>
      <c r="D13" s="53">
        <f>C13/$C$8</f>
        <v>0.10957773400731681</v>
      </c>
      <c r="E13" s="68">
        <v>1532981</v>
      </c>
      <c r="F13" s="53">
        <f>E13/$E$8</f>
        <v>0.1047879743201343</v>
      </c>
      <c r="G13" s="54">
        <f>(E13-C13)/C13</f>
        <v>-8.8954340773334611E-2</v>
      </c>
      <c r="H13" s="58"/>
      <c r="I13" s="67" t="s">
        <v>70</v>
      </c>
      <c r="J13" s="68">
        <v>1615463</v>
      </c>
      <c r="K13" s="53">
        <f t="shared" si="0"/>
        <v>0.12597608356924658</v>
      </c>
      <c r="L13" s="68">
        <v>1565413</v>
      </c>
      <c r="M13" s="53">
        <f t="shared" si="1"/>
        <v>0.13194797816731732</v>
      </c>
      <c r="N13" s="54">
        <f>(L13-J13)/J13</f>
        <v>-3.0981829976916835E-2</v>
      </c>
    </row>
    <row r="14" spans="2:14" ht="15" customHeight="1" x14ac:dyDescent="0.2">
      <c r="B14" s="67" t="s">
        <v>71</v>
      </c>
      <c r="C14" s="68">
        <v>131288</v>
      </c>
      <c r="D14" s="53">
        <f>C14/$C$8</f>
        <v>8.5496969041016641E-3</v>
      </c>
      <c r="E14" s="68">
        <v>150767</v>
      </c>
      <c r="F14" s="53">
        <f>E14/$E$8</f>
        <v>1.0305782344545489E-2</v>
      </c>
      <c r="G14" s="54">
        <f>(E14-C14)/C14</f>
        <v>0.1483684723660959</v>
      </c>
      <c r="H14" s="58"/>
      <c r="I14" s="67" t="s">
        <v>71</v>
      </c>
      <c r="J14" s="68">
        <v>106908</v>
      </c>
      <c r="K14" s="53">
        <f t="shared" si="0"/>
        <v>8.3368366482061279E-3</v>
      </c>
      <c r="L14" s="68">
        <v>100285</v>
      </c>
      <c r="M14" s="53">
        <f t="shared" si="1"/>
        <v>8.4529788563844927E-3</v>
      </c>
      <c r="N14" s="54">
        <f>(L14-J14)/J14</f>
        <v>-6.1950462079545028E-2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5436262</v>
      </c>
      <c r="D16" s="66">
        <f>C16/$C$8</f>
        <v>0.35401858807572301</v>
      </c>
      <c r="E16" s="65">
        <v>4871380</v>
      </c>
      <c r="F16" s="66">
        <f>E16/$E$8</f>
        <v>0.33298654213171319</v>
      </c>
      <c r="G16" s="66">
        <f>(E16-C16)/C16</f>
        <v>-0.10391000286593986</v>
      </c>
      <c r="H16" s="58"/>
      <c r="I16" s="64" t="s">
        <v>73</v>
      </c>
      <c r="J16" s="65">
        <v>6896792</v>
      </c>
      <c r="K16" s="66">
        <f>J16/$J$8</f>
        <v>0.53782156901873412</v>
      </c>
      <c r="L16" s="65">
        <v>6100427</v>
      </c>
      <c r="M16" s="66">
        <f>L16/$L$8</f>
        <v>0.51420232782486985</v>
      </c>
      <c r="N16" s="66">
        <f>(L16-J16)/J16</f>
        <v>-0.1154689020634521</v>
      </c>
    </row>
    <row r="17" spans="2:16" ht="15" customHeight="1" x14ac:dyDescent="0.2">
      <c r="B17" s="231" t="s">
        <v>74</v>
      </c>
      <c r="C17" s="231"/>
      <c r="D17" s="231"/>
      <c r="E17" s="231"/>
      <c r="F17" s="231"/>
      <c r="G17" s="231"/>
      <c r="H17" s="58"/>
      <c r="I17" s="231" t="s">
        <v>74</v>
      </c>
      <c r="J17" s="231"/>
      <c r="K17" s="231"/>
      <c r="L17" s="231"/>
      <c r="M17" s="231"/>
      <c r="N17" s="231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9" t="s">
        <v>90</v>
      </c>
      <c r="C19" s="229"/>
      <c r="D19" s="229"/>
      <c r="E19" s="229"/>
      <c r="F19" s="229"/>
      <c r="G19" s="229"/>
      <c r="H19" s="58"/>
      <c r="I19" s="229" t="s">
        <v>91</v>
      </c>
      <c r="J19" s="229"/>
      <c r="K19" s="229"/>
      <c r="L19" s="229"/>
      <c r="M19" s="229"/>
      <c r="N19" s="229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AÑO 2011</v>
      </c>
      <c r="D20" s="60" t="s">
        <v>49</v>
      </c>
      <c r="E20" s="40" t="str">
        <f>actualizaciones!$A$2</f>
        <v>AÑO 2012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AÑO 2011</v>
      </c>
      <c r="K20" s="60" t="s">
        <v>49</v>
      </c>
      <c r="L20" s="40" t="str">
        <f>actualizaciones!$A$2</f>
        <v>AÑO 2012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5397757</v>
      </c>
      <c r="D22" s="47">
        <f>C22/$C$22</f>
        <v>1</v>
      </c>
      <c r="E22" s="63">
        <v>5205911</v>
      </c>
      <c r="F22" s="47">
        <f>E22/$E$22</f>
        <v>1</v>
      </c>
      <c r="G22" s="47">
        <f>(E22-C22)/C22</f>
        <v>-3.5541800047686471E-2</v>
      </c>
      <c r="H22" s="58"/>
      <c r="I22" s="62" t="s">
        <v>89</v>
      </c>
      <c r="J22" s="63">
        <v>329480</v>
      </c>
      <c r="K22" s="47">
        <f>J22/$J$22</f>
        <v>1</v>
      </c>
      <c r="L22" s="63">
        <v>375825</v>
      </c>
      <c r="M22" s="47">
        <f>L22/$L$22</f>
        <v>1</v>
      </c>
      <c r="N22" s="47">
        <f>(L22-J22)/J22</f>
        <v>0.14066104164137427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3903935</v>
      </c>
      <c r="D24" s="66">
        <f t="shared" ref="D24:D27" si="2">C24/$C$22</f>
        <v>0.72325134310418193</v>
      </c>
      <c r="E24" s="65">
        <v>3860367</v>
      </c>
      <c r="F24" s="66">
        <f t="shared" ref="F24:F27" si="3">E24/$E$22</f>
        <v>0.74153534318969339</v>
      </c>
      <c r="G24" s="66">
        <f>(E24-C24)/C24</f>
        <v>-1.1160021875364216E-2</v>
      </c>
      <c r="H24" s="58"/>
      <c r="I24" s="64" t="s">
        <v>67</v>
      </c>
      <c r="J24" s="65">
        <v>329480</v>
      </c>
      <c r="K24" s="66">
        <f t="shared" ref="K24:K28" si="4">J24/$J$22</f>
        <v>1</v>
      </c>
      <c r="L24" s="65">
        <v>375825</v>
      </c>
      <c r="M24" s="66">
        <f t="shared" ref="M24:M28" si="5">L24/$L$22</f>
        <v>1</v>
      </c>
      <c r="N24" s="66">
        <f>(L24-J24)/J24</f>
        <v>0.14066104164137427</v>
      </c>
    </row>
    <row r="25" spans="2:16" ht="15" customHeight="1" x14ac:dyDescent="0.2">
      <c r="B25" s="67" t="s">
        <v>77</v>
      </c>
      <c r="C25" s="68">
        <v>3326329</v>
      </c>
      <c r="D25" s="53">
        <f t="shared" si="2"/>
        <v>0.61624282086059079</v>
      </c>
      <c r="E25" s="68">
        <v>3329889</v>
      </c>
      <c r="F25" s="53">
        <f t="shared" si="3"/>
        <v>0.63963617510940929</v>
      </c>
      <c r="G25" s="54">
        <f>(E25-C25)/C25</f>
        <v>1.0702489140430786E-3</v>
      </c>
      <c r="H25" s="58"/>
      <c r="I25" s="67" t="s">
        <v>77</v>
      </c>
      <c r="J25" s="68">
        <v>82426</v>
      </c>
      <c r="K25" s="53">
        <f t="shared" si="4"/>
        <v>0.25016996479300718</v>
      </c>
      <c r="L25" s="68">
        <v>130247</v>
      </c>
      <c r="M25" s="53">
        <f t="shared" si="5"/>
        <v>0.34656289496441162</v>
      </c>
      <c r="N25" s="54">
        <f>(L25-J25)/J25</f>
        <v>0.58016887875185019</v>
      </c>
    </row>
    <row r="26" spans="2:16" ht="15" customHeight="1" x14ac:dyDescent="0.2">
      <c r="B26" s="67" t="s">
        <v>70</v>
      </c>
      <c r="C26" s="68">
        <v>549636</v>
      </c>
      <c r="D26" s="53">
        <f t="shared" si="2"/>
        <v>0.10182674025525788</v>
      </c>
      <c r="E26" s="68">
        <v>496598</v>
      </c>
      <c r="F26" s="53">
        <f t="shared" si="3"/>
        <v>9.5391181293725535E-2</v>
      </c>
      <c r="G26" s="54">
        <f>(E26-C26)/C26</f>
        <v>-9.6496590470784308E-2</v>
      </c>
      <c r="H26" s="58"/>
      <c r="I26" s="67" t="s">
        <v>70</v>
      </c>
      <c r="J26" s="68">
        <v>102295</v>
      </c>
      <c r="K26" s="53">
        <f t="shared" si="4"/>
        <v>0.31047408036906643</v>
      </c>
      <c r="L26" s="68">
        <v>132870</v>
      </c>
      <c r="M26" s="53">
        <f t="shared" si="5"/>
        <v>0.35354220714428258</v>
      </c>
      <c r="N26" s="54">
        <f>(L26-J26)/J26</f>
        <v>0.29889046385453832</v>
      </c>
    </row>
    <row r="27" spans="2:16" ht="15" customHeight="1" x14ac:dyDescent="0.2">
      <c r="B27" s="67" t="s">
        <v>71</v>
      </c>
      <c r="C27" s="68">
        <v>27970</v>
      </c>
      <c r="D27" s="53">
        <f t="shared" si="2"/>
        <v>5.1817819883333022E-3</v>
      </c>
      <c r="E27" s="68">
        <v>33880</v>
      </c>
      <c r="F27" s="53">
        <f t="shared" si="3"/>
        <v>6.5079867865585868E-3</v>
      </c>
      <c r="G27" s="54">
        <f>(E27-C27)/C27</f>
        <v>0.21129781909188416</v>
      </c>
      <c r="H27" s="58"/>
      <c r="I27" s="67" t="s">
        <v>78</v>
      </c>
      <c r="J27" s="68">
        <v>116630</v>
      </c>
      <c r="K27" s="53">
        <f t="shared" si="4"/>
        <v>0.35398203229331066</v>
      </c>
      <c r="L27" s="68">
        <v>86007</v>
      </c>
      <c r="M27" s="53">
        <f t="shared" si="5"/>
        <v>0.22884853322690082</v>
      </c>
      <c r="N27" s="54">
        <f>(L27-J27)/J27</f>
        <v>-0.26256537769013116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28129</v>
      </c>
      <c r="K28" s="53">
        <f t="shared" si="4"/>
        <v>8.537392254461576E-2</v>
      </c>
      <c r="L28" s="68">
        <v>26701</v>
      </c>
      <c r="M28" s="53">
        <f t="shared" si="5"/>
        <v>7.1046364664404976E-2</v>
      </c>
      <c r="N28" s="54">
        <f>(L28-J28)/J28</f>
        <v>-5.0766113263891355E-2</v>
      </c>
    </row>
    <row r="29" spans="2:16" ht="15" customHeight="1" x14ac:dyDescent="0.2">
      <c r="B29" s="64" t="s">
        <v>73</v>
      </c>
      <c r="C29" s="65">
        <v>1493822</v>
      </c>
      <c r="D29" s="66">
        <f>C29/$C$22</f>
        <v>0.27674865689581801</v>
      </c>
      <c r="E29" s="65">
        <v>1345544</v>
      </c>
      <c r="F29" s="66">
        <f>E29/$E$22</f>
        <v>0.25846465681030661</v>
      </c>
      <c r="G29" s="66">
        <f>(E29-C29)/C29</f>
        <v>-9.9260822239865265E-2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31" t="s">
        <v>74</v>
      </c>
      <c r="C30" s="231"/>
      <c r="D30" s="231"/>
      <c r="E30" s="231"/>
      <c r="F30" s="231"/>
      <c r="G30" s="231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31" t="s">
        <v>74</v>
      </c>
      <c r="J31" s="231"/>
      <c r="K31" s="231"/>
      <c r="L31" s="231"/>
      <c r="M31" s="231"/>
      <c r="N31" s="231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9" t="s">
        <v>92</v>
      </c>
      <c r="C34" s="229"/>
      <c r="D34" s="229"/>
      <c r="E34" s="229"/>
      <c r="F34" s="229"/>
      <c r="G34" s="229"/>
      <c r="H34" s="58"/>
      <c r="I34" s="58"/>
    </row>
    <row r="35" spans="2:14" ht="18" customHeight="1" x14ac:dyDescent="0.25">
      <c r="B35" s="229"/>
      <c r="C35" s="229"/>
      <c r="D35" s="229"/>
      <c r="E35" s="229"/>
      <c r="F35" s="229"/>
      <c r="G35" s="229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AÑO 2011</v>
      </c>
      <c r="D36" s="60" t="s">
        <v>49</v>
      </c>
      <c r="E36" s="40" t="str">
        <f>actualizaciones!$A$2</f>
        <v>AÑO 2012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40230487</v>
      </c>
      <c r="D38" s="47">
        <f>C38/$C$38</f>
        <v>1</v>
      </c>
      <c r="E38" s="63">
        <v>38278787</v>
      </c>
      <c r="F38" s="47">
        <f>E38/$E$38</f>
        <v>1</v>
      </c>
      <c r="G38" s="47">
        <f>E38/C38-1</f>
        <v>-4.8512959835658953E-2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23545131</v>
      </c>
      <c r="D40" s="66">
        <f t="shared" ref="D40:D45" si="6">C40/$C$38</f>
        <v>0.58525592792351733</v>
      </c>
      <c r="E40" s="65">
        <v>23449835</v>
      </c>
      <c r="F40" s="66">
        <f t="shared" ref="F40:F45" si="7">E40/$E$38</f>
        <v>0.61260653322165093</v>
      </c>
      <c r="G40" s="66">
        <f t="shared" ref="G40:G45" si="8">E40/C40-1</f>
        <v>-4.0473760795809444E-3</v>
      </c>
      <c r="H40" s="58"/>
      <c r="I40" s="58"/>
    </row>
    <row r="41" spans="2:14" ht="15" customHeight="1" x14ac:dyDescent="0.2">
      <c r="B41" s="67" t="s">
        <v>68</v>
      </c>
      <c r="C41" s="68">
        <v>2992249</v>
      </c>
      <c r="D41" s="53">
        <f t="shared" si="6"/>
        <v>7.4377647976272318E-2</v>
      </c>
      <c r="E41" s="68">
        <v>3408234</v>
      </c>
      <c r="F41" s="53">
        <f t="shared" si="7"/>
        <v>8.9037147389231533E-2</v>
      </c>
      <c r="G41" s="54">
        <f t="shared" si="8"/>
        <v>0.13902085020330857</v>
      </c>
      <c r="H41" s="58"/>
      <c r="I41" s="58"/>
    </row>
    <row r="42" spans="2:14" ht="15" customHeight="1" x14ac:dyDescent="0.2">
      <c r="B42" s="67" t="s">
        <v>69</v>
      </c>
      <c r="C42" s="68">
        <v>15400857</v>
      </c>
      <c r="D42" s="53">
        <f t="shared" si="6"/>
        <v>0.38281557466604865</v>
      </c>
      <c r="E42" s="68">
        <v>15156696</v>
      </c>
      <c r="F42" s="53">
        <f t="shared" si="7"/>
        <v>0.39595549357402576</v>
      </c>
      <c r="G42" s="54">
        <f t="shared" si="8"/>
        <v>-1.585372813993402E-2</v>
      </c>
      <c r="H42" s="58"/>
      <c r="I42" s="58"/>
    </row>
    <row r="43" spans="2:14" ht="15" customHeight="1" x14ac:dyDescent="0.2">
      <c r="B43" s="67" t="s">
        <v>70</v>
      </c>
      <c r="C43" s="68">
        <v>4564956</v>
      </c>
      <c r="D43" s="53">
        <f t="shared" si="6"/>
        <v>0.11347006562460951</v>
      </c>
      <c r="E43" s="68">
        <v>4321133</v>
      </c>
      <c r="F43" s="53">
        <f t="shared" si="7"/>
        <v>0.11288583935535888</v>
      </c>
      <c r="G43" s="54">
        <f t="shared" si="8"/>
        <v>-5.3411905832170148E-2</v>
      </c>
      <c r="H43" s="58"/>
      <c r="I43" s="58"/>
    </row>
    <row r="44" spans="2:14" ht="15" customHeight="1" x14ac:dyDescent="0.2">
      <c r="B44" s="67" t="s">
        <v>78</v>
      </c>
      <c r="C44" s="68">
        <v>386122</v>
      </c>
      <c r="D44" s="53">
        <f t="shared" si="6"/>
        <v>9.5977461073240306E-3</v>
      </c>
      <c r="E44" s="68">
        <v>356008</v>
      </c>
      <c r="F44" s="53">
        <f t="shared" si="7"/>
        <v>9.3003992002149913E-3</v>
      </c>
      <c r="G44" s="54">
        <f t="shared" si="8"/>
        <v>-7.7990894069750016E-2</v>
      </c>
      <c r="H44" s="58"/>
      <c r="I44" s="58"/>
    </row>
    <row r="45" spans="2:14" ht="15" customHeight="1" x14ac:dyDescent="0.2">
      <c r="B45" s="67" t="s">
        <v>79</v>
      </c>
      <c r="C45" s="68">
        <v>200947</v>
      </c>
      <c r="D45" s="53">
        <f t="shared" si="6"/>
        <v>4.994893549262777E-3</v>
      </c>
      <c r="E45" s="68">
        <v>207764</v>
      </c>
      <c r="F45" s="53">
        <f t="shared" si="7"/>
        <v>5.4276537028197886E-3</v>
      </c>
      <c r="G45" s="54">
        <f t="shared" si="8"/>
        <v>3.3924368116966086E-2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16685356</v>
      </c>
      <c r="D47" s="66">
        <f>C47/$C$38</f>
        <v>0.41474407207648267</v>
      </c>
      <c r="E47" s="65">
        <v>14828952</v>
      </c>
      <c r="F47" s="66">
        <f>E47/$E$38</f>
        <v>0.38739346677834907</v>
      </c>
      <c r="G47" s="66">
        <f>E47/C47-1</f>
        <v>-0.11125947807166958</v>
      </c>
      <c r="H47" s="58"/>
      <c r="I47" s="58"/>
    </row>
    <row r="48" spans="2:14" ht="15" customHeight="1" x14ac:dyDescent="0.2">
      <c r="B48" s="231" t="s">
        <v>74</v>
      </c>
      <c r="C48" s="231"/>
      <c r="D48" s="231"/>
      <c r="E48" s="231"/>
      <c r="F48" s="231"/>
      <c r="G48" s="231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99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26" t="s">
        <v>93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2:16" ht="15" customHeight="1" x14ac:dyDescent="0.25">
      <c r="B6" s="15"/>
      <c r="C6" s="227" t="s">
        <v>26</v>
      </c>
      <c r="D6" s="227"/>
      <c r="E6" s="228" t="s">
        <v>27</v>
      </c>
      <c r="F6" s="228"/>
      <c r="G6" s="227" t="s">
        <v>28</v>
      </c>
      <c r="H6" s="227"/>
      <c r="I6" s="228" t="s">
        <v>29</v>
      </c>
      <c r="J6" s="228"/>
      <c r="K6" s="227" t="s">
        <v>30</v>
      </c>
      <c r="L6" s="227"/>
      <c r="N6" s="16"/>
      <c r="O6" s="16"/>
      <c r="P6" s="16"/>
    </row>
    <row r="7" spans="2:16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6" x14ac:dyDescent="0.25">
      <c r="B8" s="19" t="s">
        <v>33</v>
      </c>
      <c r="C8" s="86">
        <v>61.912347322267458</v>
      </c>
      <c r="D8" s="21">
        <f t="shared" ref="D8:D17" si="0">C8/C21-1</f>
        <v>9.7107755442673582E-3</v>
      </c>
      <c r="E8" s="87">
        <v>63.321215136505295</v>
      </c>
      <c r="F8" s="23">
        <f t="shared" ref="F8:F19" si="1">E8/E21-1</f>
        <v>-1.2120490794252148E-2</v>
      </c>
      <c r="G8" s="86">
        <v>65.001532709666478</v>
      </c>
      <c r="H8" s="21">
        <f t="shared" ref="H8:H19" si="2">G8/G21-1</f>
        <v>3.7719834838934041E-3</v>
      </c>
      <c r="I8" s="87">
        <v>61.826802846768643</v>
      </c>
      <c r="J8" s="23">
        <f t="shared" ref="J8:J19" si="3">I8/I21-1</f>
        <v>-4.0928276245753792E-2</v>
      </c>
      <c r="K8" s="86">
        <v>43.896268184693234</v>
      </c>
      <c r="L8" s="21">
        <f t="shared" ref="L8:L19" si="4">K8/K21-1</f>
        <v>-9.4545950554134728E-2</v>
      </c>
    </row>
    <row r="9" spans="2:16" x14ac:dyDescent="0.25">
      <c r="B9" s="19" t="s">
        <v>34</v>
      </c>
      <c r="C9" s="86">
        <v>64.125647249190934</v>
      </c>
      <c r="D9" s="21">
        <f t="shared" si="0"/>
        <v>-4.1115854240655003E-2</v>
      </c>
      <c r="E9" s="87">
        <v>67.425473804340001</v>
      </c>
      <c r="F9" s="23">
        <f t="shared" si="1"/>
        <v>-3.4018999937822314E-2</v>
      </c>
      <c r="G9" s="86">
        <v>69.476638950166858</v>
      </c>
      <c r="H9" s="21">
        <f t="shared" si="2"/>
        <v>-2.1455789434269623E-2</v>
      </c>
      <c r="I9" s="87">
        <v>57.883402864973604</v>
      </c>
      <c r="J9" s="23">
        <f t="shared" si="3"/>
        <v>-0.11776554084783408</v>
      </c>
      <c r="K9" s="86">
        <v>44.760784313725487</v>
      </c>
      <c r="L9" s="21">
        <f t="shared" si="4"/>
        <v>-0.14741363211951453</v>
      </c>
    </row>
    <row r="10" spans="2:16" x14ac:dyDescent="0.25">
      <c r="B10" s="19" t="s">
        <v>35</v>
      </c>
      <c r="C10" s="86">
        <v>62.561345129971812</v>
      </c>
      <c r="D10" s="21">
        <f t="shared" si="0"/>
        <v>-9.3667949581899279E-4</v>
      </c>
      <c r="E10" s="87">
        <v>67.545285081429242</v>
      </c>
      <c r="F10" s="23">
        <f t="shared" si="1"/>
        <v>-3.3548646710126806E-2</v>
      </c>
      <c r="G10" s="86">
        <v>68.254845825829449</v>
      </c>
      <c r="H10" s="21">
        <f t="shared" si="2"/>
        <v>1.4489385045027392E-2</v>
      </c>
      <c r="I10" s="87">
        <v>50.474091243455689</v>
      </c>
      <c r="J10" s="23">
        <f t="shared" si="3"/>
        <v>6.1941747179795614E-2</v>
      </c>
      <c r="K10" s="86">
        <v>41.204301075268816</v>
      </c>
      <c r="L10" s="21">
        <f t="shared" si="4"/>
        <v>-0.11331394286058061</v>
      </c>
    </row>
    <row r="11" spans="2:16" x14ac:dyDescent="0.25">
      <c r="B11" s="19" t="s">
        <v>36</v>
      </c>
      <c r="C11" s="86">
        <v>59.594862459546924</v>
      </c>
      <c r="D11" s="21">
        <f t="shared" si="0"/>
        <v>-3.3821159583392824E-2</v>
      </c>
      <c r="E11" s="87">
        <v>62.768812289828098</v>
      </c>
      <c r="F11" s="23">
        <f t="shared" si="1"/>
        <v>-7.1737182826790535E-2</v>
      </c>
      <c r="G11" s="86">
        <v>65.676296736240744</v>
      </c>
      <c r="H11" s="21">
        <f t="shared" si="2"/>
        <v>1.9592429759840435E-4</v>
      </c>
      <c r="I11" s="87">
        <v>53.627121390092753</v>
      </c>
      <c r="J11" s="23">
        <f t="shared" si="3"/>
        <v>1.481047358320442E-3</v>
      </c>
      <c r="K11" s="86">
        <v>34.614379084967318</v>
      </c>
      <c r="L11" s="21">
        <f t="shared" si="4"/>
        <v>-0.25773672021586735</v>
      </c>
    </row>
    <row r="12" spans="2:16" x14ac:dyDescent="0.25">
      <c r="B12" s="19" t="s">
        <v>37</v>
      </c>
      <c r="C12" s="86">
        <v>70.41</v>
      </c>
      <c r="D12" s="21">
        <f t="shared" si="0"/>
        <v>-2.48886915669152E-2</v>
      </c>
      <c r="E12" s="87">
        <v>73.209224126237984</v>
      </c>
      <c r="F12" s="23">
        <f t="shared" si="1"/>
        <v>-3.9375093475423339E-2</v>
      </c>
      <c r="G12" s="86">
        <v>77.612448886869601</v>
      </c>
      <c r="H12" s="21">
        <f t="shared" si="2"/>
        <v>1.6934602815377398E-2</v>
      </c>
      <c r="I12" s="87">
        <v>58.821938462865141</v>
      </c>
      <c r="J12" s="23">
        <f t="shared" si="3"/>
        <v>-9.6159519624075873E-2</v>
      </c>
      <c r="K12" s="86">
        <v>33.182795698924728</v>
      </c>
      <c r="L12" s="21">
        <f t="shared" si="4"/>
        <v>4.578618654033173E-2</v>
      </c>
    </row>
    <row r="13" spans="2:16" x14ac:dyDescent="0.25">
      <c r="B13" s="19" t="s">
        <v>38</v>
      </c>
      <c r="C13" s="86">
        <v>66.551734262449102</v>
      </c>
      <c r="D13" s="21">
        <f t="shared" si="0"/>
        <v>5.2977605104920222E-4</v>
      </c>
      <c r="E13" s="87">
        <v>70.824221453658211</v>
      </c>
      <c r="F13" s="23">
        <f t="shared" si="1"/>
        <v>-2.7940962755171439E-2</v>
      </c>
      <c r="G13" s="86">
        <v>76.252784878724341</v>
      </c>
      <c r="H13" s="21">
        <f t="shared" si="2"/>
        <v>6.423984478331235E-2</v>
      </c>
      <c r="I13" s="87">
        <v>41.14879422597761</v>
      </c>
      <c r="J13" s="23">
        <f t="shared" si="3"/>
        <v>-0.24079715450225814</v>
      </c>
      <c r="K13" s="86">
        <v>35.065148640101199</v>
      </c>
      <c r="L13" s="21">
        <f t="shared" si="4"/>
        <v>-0.23451873699131931</v>
      </c>
    </row>
    <row r="14" spans="2:16" x14ac:dyDescent="0.25">
      <c r="B14" s="19" t="s">
        <v>39</v>
      </c>
      <c r="C14" s="86">
        <v>56.022798973625541</v>
      </c>
      <c r="D14" s="21">
        <f t="shared" si="0"/>
        <v>1.601013735265755E-2</v>
      </c>
      <c r="E14" s="87">
        <v>59.458632328488648</v>
      </c>
      <c r="F14" s="23">
        <f t="shared" si="1"/>
        <v>-7.5340956686922311E-3</v>
      </c>
      <c r="G14" s="86">
        <v>60.130471985487901</v>
      </c>
      <c r="H14" s="21">
        <f t="shared" si="2"/>
        <v>1.008688032064331E-2</v>
      </c>
      <c r="I14" s="87">
        <v>51.923531026908293</v>
      </c>
      <c r="J14" s="23">
        <f t="shared" si="3"/>
        <v>5.6859984264365782E-2</v>
      </c>
      <c r="K14" s="86">
        <v>37.674263627882183</v>
      </c>
      <c r="L14" s="21">
        <f t="shared" si="4"/>
        <v>-0.12851576155720135</v>
      </c>
      <c r="N14" s="24"/>
      <c r="O14" s="24"/>
      <c r="P14" s="24"/>
    </row>
    <row r="15" spans="2:16" x14ac:dyDescent="0.25">
      <c r="B15" s="19" t="s">
        <v>40</v>
      </c>
      <c r="C15" s="86">
        <v>49.681928206901645</v>
      </c>
      <c r="D15" s="21">
        <f t="shared" si="0"/>
        <v>2.494308719193894E-2</v>
      </c>
      <c r="E15" s="87">
        <v>54.19184837143311</v>
      </c>
      <c r="F15" s="23">
        <f t="shared" si="1"/>
        <v>2.406523546601691E-2</v>
      </c>
      <c r="G15" s="86">
        <v>51.413902864770513</v>
      </c>
      <c r="H15" s="21">
        <f t="shared" si="2"/>
        <v>2.9598980883504877E-2</v>
      </c>
      <c r="I15" s="87">
        <v>46.816974012860712</v>
      </c>
      <c r="J15" s="23">
        <f t="shared" si="3"/>
        <v>9.3152943585183223E-2</v>
      </c>
      <c r="K15" s="86">
        <v>41.071313410119821</v>
      </c>
      <c r="L15" s="21">
        <f t="shared" si="4"/>
        <v>-6.9326751954271626E-2</v>
      </c>
    </row>
    <row r="16" spans="2:16" x14ac:dyDescent="0.25">
      <c r="B16" s="19" t="s">
        <v>41</v>
      </c>
      <c r="C16" s="86">
        <v>59.575789260725955</v>
      </c>
      <c r="D16" s="21">
        <f t="shared" si="0"/>
        <v>-7.9665830532518078E-2</v>
      </c>
      <c r="E16" s="87">
        <v>63.467570419228494</v>
      </c>
      <c r="F16" s="23">
        <f t="shared" si="1"/>
        <v>-7.3478292105916831E-2</v>
      </c>
      <c r="G16" s="86">
        <v>62.874422425300338</v>
      </c>
      <c r="H16" s="21">
        <f t="shared" si="2"/>
        <v>-6.4152365917303888E-2</v>
      </c>
      <c r="I16" s="87">
        <v>55.019082921471721</v>
      </c>
      <c r="J16" s="23">
        <f t="shared" si="3"/>
        <v>-3.4149426968933194E-2</v>
      </c>
      <c r="K16" s="86">
        <v>39.425563108090095</v>
      </c>
      <c r="L16" s="21">
        <f t="shared" si="4"/>
        <v>-0.13828500930117404</v>
      </c>
    </row>
    <row r="17" spans="2:18" x14ac:dyDescent="0.25">
      <c r="B17" s="19" t="s">
        <v>42</v>
      </c>
      <c r="C17" s="86">
        <v>65.067562027246566</v>
      </c>
      <c r="D17" s="21">
        <f t="shared" si="0"/>
        <v>-3.7868025500848446E-2</v>
      </c>
      <c r="E17" s="87">
        <v>66.080250362055224</v>
      </c>
      <c r="F17" s="23">
        <f t="shared" si="1"/>
        <v>-4.4511837300146628E-2</v>
      </c>
      <c r="G17" s="86">
        <v>68.423001632942373</v>
      </c>
      <c r="H17" s="21">
        <f t="shared" si="2"/>
        <v>-3.3063532432460963E-2</v>
      </c>
      <c r="I17" s="87">
        <v>69.751820162618912</v>
      </c>
      <c r="J17" s="23">
        <f t="shared" si="3"/>
        <v>-5.3925543616295535E-3</v>
      </c>
      <c r="K17" s="86">
        <v>38.11636635668313</v>
      </c>
      <c r="L17" s="21">
        <f t="shared" si="4"/>
        <v>-0.32964552458104146</v>
      </c>
    </row>
    <row r="18" spans="2:18" x14ac:dyDescent="0.25">
      <c r="B18" s="19" t="s">
        <v>43</v>
      </c>
      <c r="C18" s="86">
        <v>72.706421305454981</v>
      </c>
      <c r="D18" s="21">
        <f>C18/C31-1</f>
        <v>-7.4208695501026822E-3</v>
      </c>
      <c r="E18" s="87">
        <v>73.905716305434197</v>
      </c>
      <c r="F18" s="23">
        <f t="shared" si="1"/>
        <v>-1.2351779962124887E-2</v>
      </c>
      <c r="G18" s="86">
        <v>75.392644575135193</v>
      </c>
      <c r="H18" s="21">
        <f t="shared" si="2"/>
        <v>-6.6845247017761622E-3</v>
      </c>
      <c r="I18" s="87">
        <v>77.805629722206405</v>
      </c>
      <c r="J18" s="23">
        <f t="shared" si="3"/>
        <v>3.7961976016627652E-2</v>
      </c>
      <c r="K18" s="86">
        <v>57.626604530601597</v>
      </c>
      <c r="L18" s="21">
        <f t="shared" si="4"/>
        <v>-1.0702068144178623E-2</v>
      </c>
    </row>
    <row r="19" spans="2:18" x14ac:dyDescent="0.25">
      <c r="B19" s="19" t="s">
        <v>44</v>
      </c>
      <c r="C19" s="86">
        <v>69.905525398542011</v>
      </c>
      <c r="D19" s="21">
        <f t="shared" ref="D19" si="5">C19/C32-1</f>
        <v>0.10663672820066972</v>
      </c>
      <c r="E19" s="87">
        <v>73.95768457866609</v>
      </c>
      <c r="F19" s="23">
        <f t="shared" si="1"/>
        <v>0.13658651573176739</v>
      </c>
      <c r="G19" s="86">
        <v>71.917100848268845</v>
      </c>
      <c r="H19" s="21">
        <f t="shared" si="2"/>
        <v>5.5431477080552405E-2</v>
      </c>
      <c r="I19" s="87">
        <v>73.22381357283308</v>
      </c>
      <c r="J19" s="23">
        <f t="shared" si="3"/>
        <v>0.11012452354204205</v>
      </c>
      <c r="K19" s="86">
        <v>42.359830261443811</v>
      </c>
      <c r="L19" s="21">
        <f t="shared" si="4"/>
        <v>-0.1112079256935834</v>
      </c>
    </row>
    <row r="20" spans="2:18" x14ac:dyDescent="0.25">
      <c r="B20" s="25" t="str">
        <f>actualizaciones!$A$2</f>
        <v>AÑO 2012</v>
      </c>
      <c r="C20" s="88">
        <v>63.155891332918948</v>
      </c>
      <c r="D20" s="27">
        <v>-6.3903897702469736E-3</v>
      </c>
      <c r="E20" s="89">
        <v>66.336803100943641</v>
      </c>
      <c r="F20" s="29">
        <v>-1.7290611781754506E-2</v>
      </c>
      <c r="G20" s="89">
        <v>67.65053584464286</v>
      </c>
      <c r="H20" s="29">
        <v>5.7628359113788274E-3</v>
      </c>
      <c r="I20" s="89">
        <v>58.090430246996789</v>
      </c>
      <c r="J20" s="29">
        <v>-1.7320730175295007E-2</v>
      </c>
      <c r="K20" s="89">
        <v>40.656892929546444</v>
      </c>
      <c r="L20" s="29">
        <v>-0.13079171049291038</v>
      </c>
      <c r="O20" s="16"/>
      <c r="P20" s="16"/>
      <c r="Q20" s="16"/>
      <c r="R20" s="16"/>
    </row>
    <row r="21" spans="2:18" outlineLevel="1" x14ac:dyDescent="0.25">
      <c r="B21" s="19" t="s">
        <v>33</v>
      </c>
      <c r="C21" s="86">
        <v>61.316912547451679</v>
      </c>
      <c r="D21" s="21">
        <f t="shared" ref="D21:D32" si="6">C21/C34-1</f>
        <v>9.5419818839440174E-2</v>
      </c>
      <c r="E21" s="87">
        <v>64.098115758484923</v>
      </c>
      <c r="F21" s="23">
        <f t="shared" ref="F21:F32" si="7">E21/E34-1</f>
        <v>9.7382567342662707E-2</v>
      </c>
      <c r="G21" s="86">
        <v>64.757269359181606</v>
      </c>
      <c r="H21" s="21">
        <f t="shared" ref="H21:H32" si="8">G21/G34-1</f>
        <v>9.5167755102005813E-2</v>
      </c>
      <c r="I21" s="87">
        <v>64.465254595089306</v>
      </c>
      <c r="J21" s="23">
        <f t="shared" ref="J21:J32" si="9">I21/I34-1</f>
        <v>0.14839140816470708</v>
      </c>
      <c r="K21" s="86">
        <v>48.479840817496587</v>
      </c>
      <c r="L21" s="21">
        <f t="shared" ref="L21:L32" si="10">K21/K34-1</f>
        <v>2.4077752798829399E-2</v>
      </c>
    </row>
    <row r="22" spans="2:18" outlineLevel="1" x14ac:dyDescent="0.25">
      <c r="B22" s="19" t="s">
        <v>34</v>
      </c>
      <c r="C22" s="86">
        <v>66.875281578891389</v>
      </c>
      <c r="D22" s="21">
        <f t="shared" si="6"/>
        <v>9.1118939073830729E-2</v>
      </c>
      <c r="E22" s="87">
        <v>69.8</v>
      </c>
      <c r="F22" s="23">
        <f t="shared" si="7"/>
        <v>7.9826732673267342E-2</v>
      </c>
      <c r="G22" s="86">
        <v>71</v>
      </c>
      <c r="H22" s="21">
        <f t="shared" si="8"/>
        <v>9.1803782869444905E-2</v>
      </c>
      <c r="I22" s="87">
        <v>65.61</v>
      </c>
      <c r="J22" s="23">
        <f t="shared" si="9"/>
        <v>0.13492475350285416</v>
      </c>
      <c r="K22" s="86">
        <v>52.5</v>
      </c>
      <c r="L22" s="21">
        <f t="shared" si="10"/>
        <v>8.0645161290322509E-3</v>
      </c>
    </row>
    <row r="23" spans="2:18" outlineLevel="1" x14ac:dyDescent="0.25">
      <c r="B23" s="19" t="s">
        <v>35</v>
      </c>
      <c r="C23" s="86">
        <v>62.62</v>
      </c>
      <c r="D23" s="21">
        <f t="shared" si="6"/>
        <v>0.11081987234246893</v>
      </c>
      <c r="E23" s="87">
        <v>69.89</v>
      </c>
      <c r="F23" s="23">
        <f t="shared" si="7"/>
        <v>0.15961506553841054</v>
      </c>
      <c r="G23" s="86">
        <v>67.28</v>
      </c>
      <c r="H23" s="21">
        <f t="shared" si="8"/>
        <v>5.2071931196246979E-2</v>
      </c>
      <c r="I23" s="87">
        <v>47.53</v>
      </c>
      <c r="J23" s="23">
        <f t="shared" si="9"/>
        <v>0.10457820125493833</v>
      </c>
      <c r="K23" s="86">
        <v>46.47</v>
      </c>
      <c r="L23" s="21">
        <f t="shared" si="10"/>
        <v>1.7245095925846332E-3</v>
      </c>
    </row>
    <row r="24" spans="2:18" outlineLevel="1" x14ac:dyDescent="0.25">
      <c r="B24" s="19" t="s">
        <v>36</v>
      </c>
      <c r="C24" s="86">
        <v>61.680984892869503</v>
      </c>
      <c r="D24" s="21">
        <f t="shared" si="6"/>
        <v>0.16991745383896695</v>
      </c>
      <c r="E24" s="87">
        <v>67.619655908414714</v>
      </c>
      <c r="F24" s="23">
        <f t="shared" si="7"/>
        <v>0.17931649422456308</v>
      </c>
      <c r="G24" s="86">
        <v>65.663431674512012</v>
      </c>
      <c r="H24" s="21">
        <f t="shared" si="8"/>
        <v>0.16829027928631768</v>
      </c>
      <c r="I24" s="87">
        <v>53.547814540823239</v>
      </c>
      <c r="J24" s="23">
        <f t="shared" si="9"/>
        <v>0.19598959001221661</v>
      </c>
      <c r="K24" s="86">
        <v>46.633559853633038</v>
      </c>
      <c r="L24" s="21">
        <f t="shared" si="10"/>
        <v>0.2058908407343305</v>
      </c>
    </row>
    <row r="25" spans="2:18" outlineLevel="1" x14ac:dyDescent="0.25">
      <c r="B25" s="19" t="s">
        <v>37</v>
      </c>
      <c r="C25" s="86">
        <v>72.207141267946596</v>
      </c>
      <c r="D25" s="21">
        <f t="shared" si="6"/>
        <v>8.8036657975689714E-2</v>
      </c>
      <c r="E25" s="87">
        <v>76.209999999999994</v>
      </c>
      <c r="F25" s="23">
        <f t="shared" si="7"/>
        <v>6.7816889574920269E-2</v>
      </c>
      <c r="G25" s="86">
        <v>76.319999999999993</v>
      </c>
      <c r="H25" s="21">
        <f t="shared" si="8"/>
        <v>7.7176603153649159E-2</v>
      </c>
      <c r="I25" s="87">
        <v>65.08</v>
      </c>
      <c r="J25" s="23">
        <f t="shared" si="9"/>
        <v>0.15999678609817281</v>
      </c>
      <c r="K25" s="86">
        <v>31.73</v>
      </c>
      <c r="L25" s="21">
        <f t="shared" si="10"/>
        <v>-0.15341515474919953</v>
      </c>
    </row>
    <row r="26" spans="2:18" outlineLevel="1" x14ac:dyDescent="0.25">
      <c r="B26" s="19" t="s">
        <v>38</v>
      </c>
      <c r="C26" s="86">
        <v>66.516495416177889</v>
      </c>
      <c r="D26" s="21">
        <f t="shared" si="6"/>
        <v>0.11020050561954653</v>
      </c>
      <c r="E26" s="87">
        <v>72.86</v>
      </c>
      <c r="F26" s="23">
        <f t="shared" si="7"/>
        <v>8.5459489706793068E-2</v>
      </c>
      <c r="G26" s="86">
        <v>71.650000000000006</v>
      </c>
      <c r="H26" s="21">
        <f t="shared" si="8"/>
        <v>9.3161776208295022E-2</v>
      </c>
      <c r="I26" s="87">
        <v>54.2</v>
      </c>
      <c r="J26" s="23">
        <f t="shared" si="9"/>
        <v>0.16041055270434579</v>
      </c>
      <c r="K26" s="86">
        <v>45.807977718853131</v>
      </c>
      <c r="L26" s="21">
        <f t="shared" si="10"/>
        <v>0.20547309786455603</v>
      </c>
    </row>
    <row r="27" spans="2:18" outlineLevel="1" x14ac:dyDescent="0.25">
      <c r="B27" s="19" t="s">
        <v>39</v>
      </c>
      <c r="C27" s="86">
        <v>55.14</v>
      </c>
      <c r="D27" s="21">
        <f t="shared" si="6"/>
        <v>0.11074921090365808</v>
      </c>
      <c r="E27" s="87">
        <v>59.91</v>
      </c>
      <c r="F27" s="23">
        <f t="shared" si="7"/>
        <v>0.14386964814812964</v>
      </c>
      <c r="G27" s="86">
        <v>59.53</v>
      </c>
      <c r="H27" s="21">
        <f t="shared" si="8"/>
        <v>0.13919814848692913</v>
      </c>
      <c r="I27" s="87">
        <v>49.13</v>
      </c>
      <c r="J27" s="23">
        <f t="shared" si="9"/>
        <v>-2.4198057001118545E-2</v>
      </c>
      <c r="K27" s="86">
        <v>43.23</v>
      </c>
      <c r="L27" s="21">
        <f t="shared" si="10"/>
        <v>0.24295572167912582</v>
      </c>
      <c r="N27" s="24"/>
      <c r="O27" s="24"/>
      <c r="P27" s="24"/>
    </row>
    <row r="28" spans="2:18" outlineLevel="1" x14ac:dyDescent="0.25">
      <c r="B28" s="19" t="s">
        <v>40</v>
      </c>
      <c r="C28" s="86">
        <v>48.47286530124947</v>
      </c>
      <c r="D28" s="21">
        <f t="shared" si="6"/>
        <v>9.2167922798642055E-2</v>
      </c>
      <c r="E28" s="87">
        <v>52.918355681483774</v>
      </c>
      <c r="F28" s="23">
        <f t="shared" si="7"/>
        <v>9.2383080438528165E-2</v>
      </c>
      <c r="G28" s="86">
        <v>49.935852520611419</v>
      </c>
      <c r="H28" s="21">
        <f t="shared" si="8"/>
        <v>9.6456451057660653E-2</v>
      </c>
      <c r="I28" s="87">
        <v>42.827469191379926</v>
      </c>
      <c r="J28" s="23">
        <f t="shared" si="9"/>
        <v>-3.8077040704200926E-2</v>
      </c>
      <c r="K28" s="86">
        <v>44.130755339065892</v>
      </c>
      <c r="L28" s="21">
        <f t="shared" si="10"/>
        <v>0.35313862870897883</v>
      </c>
    </row>
    <row r="29" spans="2:18" outlineLevel="1" x14ac:dyDescent="0.25">
      <c r="B29" s="19" t="s">
        <v>41</v>
      </c>
      <c r="C29" s="86">
        <v>64.732779937093213</v>
      </c>
      <c r="D29" s="21">
        <f t="shared" si="6"/>
        <v>0.28307588975622822</v>
      </c>
      <c r="E29" s="87">
        <v>68.500899523968727</v>
      </c>
      <c r="F29" s="23">
        <f t="shared" si="7"/>
        <v>0.2282372390336207</v>
      </c>
      <c r="G29" s="86">
        <v>67.184464794772822</v>
      </c>
      <c r="H29" s="21">
        <f t="shared" si="8"/>
        <v>0.31659261662012539</v>
      </c>
      <c r="I29" s="87">
        <v>56.964383992452234</v>
      </c>
      <c r="J29" s="23">
        <f t="shared" si="9"/>
        <v>0.23817162041391637</v>
      </c>
      <c r="K29" s="86">
        <v>45.752439650744734</v>
      </c>
      <c r="L29" s="21">
        <f t="shared" si="10"/>
        <v>0.24752205682901796</v>
      </c>
    </row>
    <row r="30" spans="2:18" outlineLevel="1" x14ac:dyDescent="0.25">
      <c r="B30" s="19" t="s">
        <v>42</v>
      </c>
      <c r="C30" s="86">
        <v>67.628520568727808</v>
      </c>
      <c r="D30" s="21">
        <f t="shared" si="6"/>
        <v>0.1787627117731041</v>
      </c>
      <c r="E30" s="87">
        <v>69.158627957605532</v>
      </c>
      <c r="F30" s="23">
        <f t="shared" si="7"/>
        <v>0.1947350402938457</v>
      </c>
      <c r="G30" s="86">
        <v>70.762665312509924</v>
      </c>
      <c r="H30" s="21">
        <f t="shared" si="8"/>
        <v>0.1627521780163883</v>
      </c>
      <c r="I30" s="87">
        <v>70.13</v>
      </c>
      <c r="J30" s="23">
        <f t="shared" si="9"/>
        <v>0.21428151516519223</v>
      </c>
      <c r="K30" s="86">
        <v>56.860016236724817</v>
      </c>
      <c r="L30" s="21">
        <f t="shared" si="10"/>
        <v>0.55057154412771014</v>
      </c>
    </row>
    <row r="31" spans="2:18" outlineLevel="1" x14ac:dyDescent="0.25">
      <c r="B31" s="19" t="s">
        <v>43</v>
      </c>
      <c r="C31" s="86">
        <v>73.25</v>
      </c>
      <c r="D31" s="21">
        <f>C31/C44-1</f>
        <v>0.20180278838738097</v>
      </c>
      <c r="E31" s="87">
        <v>74.83</v>
      </c>
      <c r="F31" s="23">
        <f t="shared" si="7"/>
        <v>0.22913929040735859</v>
      </c>
      <c r="G31" s="86">
        <v>75.900000000000006</v>
      </c>
      <c r="H31" s="21">
        <f t="shared" si="8"/>
        <v>0.21284755512943443</v>
      </c>
      <c r="I31" s="87">
        <v>74.959999999999994</v>
      </c>
      <c r="J31" s="23">
        <f t="shared" si="9"/>
        <v>9.334889148191361E-2</v>
      </c>
      <c r="K31" s="86">
        <v>58.25</v>
      </c>
      <c r="L31" s="21">
        <f t="shared" si="10"/>
        <v>0.17938854019032191</v>
      </c>
    </row>
    <row r="32" spans="2:18" outlineLevel="1" x14ac:dyDescent="0.25">
      <c r="B32" s="19" t="s">
        <v>44</v>
      </c>
      <c r="C32" s="86">
        <v>63.169352342213095</v>
      </c>
      <c r="D32" s="21">
        <f t="shared" si="6"/>
        <v>8.4178259266423305E-2</v>
      </c>
      <c r="E32" s="87">
        <v>65.069999999999993</v>
      </c>
      <c r="F32" s="23">
        <f t="shared" si="7"/>
        <v>0.10082896295043131</v>
      </c>
      <c r="G32" s="86">
        <v>68.14</v>
      </c>
      <c r="H32" s="21">
        <f t="shared" si="8"/>
        <v>0.10923001790656039</v>
      </c>
      <c r="I32" s="87">
        <v>65.959999999999994</v>
      </c>
      <c r="J32" s="23">
        <f t="shared" si="9"/>
        <v>1.9632091513371419E-2</v>
      </c>
      <c r="K32" s="86">
        <v>47.66</v>
      </c>
      <c r="L32" s="21">
        <f t="shared" si="10"/>
        <v>0.29159891598915988</v>
      </c>
    </row>
    <row r="33" spans="2:18" ht="15" customHeight="1" x14ac:dyDescent="0.25">
      <c r="B33" s="30">
        <v>2011</v>
      </c>
      <c r="C33" s="90">
        <v>63.562077784569098</v>
      </c>
      <c r="D33" s="32">
        <f>C33/C46-1</f>
        <v>0.13292697783112573</v>
      </c>
      <c r="E33" s="90">
        <v>67.503988357350664</v>
      </c>
      <c r="F33" s="32">
        <f>E33/E46-1</f>
        <v>0.13531091400353445</v>
      </c>
      <c r="G33" s="90">
        <v>67.262910727200278</v>
      </c>
      <c r="H33" s="32">
        <f>G33/G46-1</f>
        <v>0.13004998387293454</v>
      </c>
      <c r="I33" s="90">
        <v>59.114333669986991</v>
      </c>
      <c r="J33" s="32">
        <f>I33/I46-1</f>
        <v>0.11515895252531783</v>
      </c>
      <c r="K33" s="90">
        <v>46.774626312643825</v>
      </c>
      <c r="L33" s="32">
        <f>K33/K46-1</f>
        <v>0.16478959207441468</v>
      </c>
      <c r="O33" s="16"/>
      <c r="P33" s="16"/>
      <c r="Q33" s="16"/>
      <c r="R33" s="16"/>
    </row>
    <row r="34" spans="2:18" hidden="1" outlineLevel="1" x14ac:dyDescent="0.25">
      <c r="B34" s="19" t="s">
        <v>33</v>
      </c>
      <c r="C34" s="86">
        <v>55.975719530448927</v>
      </c>
      <c r="D34" s="21">
        <f>C34/C47-1</f>
        <v>4.5511903302423162E-2</v>
      </c>
      <c r="E34" s="87">
        <v>58.41</v>
      </c>
      <c r="F34" s="23">
        <f>E34/E47-1</f>
        <v>5.2397657741426018E-2</v>
      </c>
      <c r="G34" s="86">
        <v>59.13</v>
      </c>
      <c r="H34" s="21">
        <f>G34/G47-1</f>
        <v>8.7612937132006019E-2</v>
      </c>
      <c r="I34" s="87">
        <v>56.135263758298194</v>
      </c>
      <c r="J34" s="23">
        <f>I34/I47-1</f>
        <v>-2.387901905193468E-2</v>
      </c>
      <c r="K34" s="86">
        <v>47.34</v>
      </c>
      <c r="L34" s="21">
        <f>K34/K47-1</f>
        <v>1.8605211220756424E-2</v>
      </c>
    </row>
    <row r="35" spans="2:18" hidden="1" outlineLevel="1" x14ac:dyDescent="0.25">
      <c r="B35" s="19" t="s">
        <v>34</v>
      </c>
      <c r="C35" s="86">
        <v>61.290551546705636</v>
      </c>
      <c r="D35" s="21">
        <f t="shared" ref="D35:F85" si="11">C35/C48-1</f>
        <v>0.11613351176960762</v>
      </c>
      <c r="E35" s="87">
        <v>64.64</v>
      </c>
      <c r="F35" s="23">
        <f t="shared" si="11"/>
        <v>0.10085730566187268</v>
      </c>
      <c r="G35" s="86">
        <v>65.03</v>
      </c>
      <c r="H35" s="21">
        <f t="shared" ref="H35:H45" si="12">G35/G48-1</f>
        <v>0.19095136466173446</v>
      </c>
      <c r="I35" s="87">
        <v>57.81</v>
      </c>
      <c r="J35" s="23">
        <f t="shared" ref="J35:J45" si="13">I35/I48-1</f>
        <v>1.3015310863451646E-2</v>
      </c>
      <c r="K35" s="86">
        <v>52.08</v>
      </c>
      <c r="L35" s="21">
        <f t="shared" ref="L35:L45" si="14">K35/K48-1</f>
        <v>0.41216055443257282</v>
      </c>
    </row>
    <row r="36" spans="2:18" hidden="1" outlineLevel="1" x14ac:dyDescent="0.25">
      <c r="B36" s="19" t="s">
        <v>35</v>
      </c>
      <c r="C36" s="86">
        <v>56.372776144118234</v>
      </c>
      <c r="D36" s="21">
        <f t="shared" si="11"/>
        <v>0.1051149329562584</v>
      </c>
      <c r="E36" s="87">
        <v>60.27</v>
      </c>
      <c r="F36" s="23">
        <f t="shared" si="11"/>
        <v>0.10150459793136801</v>
      </c>
      <c r="G36" s="86">
        <v>63.95</v>
      </c>
      <c r="H36" s="21">
        <f t="shared" si="12"/>
        <v>0.15475616110037338</v>
      </c>
      <c r="I36" s="87">
        <v>43.03</v>
      </c>
      <c r="J36" s="23">
        <f t="shared" si="13"/>
        <v>1.3513729680979303E-2</v>
      </c>
      <c r="K36" s="86">
        <v>46.39</v>
      </c>
      <c r="L36" s="21">
        <f t="shared" si="14"/>
        <v>0.24300219537452539</v>
      </c>
    </row>
    <row r="37" spans="2:18" hidden="1" outlineLevel="1" x14ac:dyDescent="0.25">
      <c r="B37" s="19" t="s">
        <v>36</v>
      </c>
      <c r="C37" s="86">
        <v>52.722510199732064</v>
      </c>
      <c r="D37" s="21">
        <f t="shared" si="11"/>
        <v>5.9118230753032686E-2</v>
      </c>
      <c r="E37" s="87">
        <v>57.338005734310293</v>
      </c>
      <c r="F37" s="23">
        <f t="shared" si="11"/>
        <v>5.3233022305479327E-2</v>
      </c>
      <c r="G37" s="86">
        <v>56.204723122941957</v>
      </c>
      <c r="H37" s="21">
        <f t="shared" si="12"/>
        <v>8.148399312953547E-2</v>
      </c>
      <c r="I37" s="87">
        <v>44.772809887313706</v>
      </c>
      <c r="J37" s="23">
        <f t="shared" si="13"/>
        <v>-2.3919557721523654E-2</v>
      </c>
      <c r="K37" s="86">
        <v>38.671460366375619</v>
      </c>
      <c r="L37" s="21">
        <f t="shared" si="14"/>
        <v>0.12319083259876917</v>
      </c>
    </row>
    <row r="38" spans="2:18" hidden="1" outlineLevel="1" x14ac:dyDescent="0.25">
      <c r="B38" s="19" t="s">
        <v>37</v>
      </c>
      <c r="C38" s="86">
        <v>66.364621760345088</v>
      </c>
      <c r="D38" s="21">
        <f t="shared" si="11"/>
        <v>4.8647891791392839E-2</v>
      </c>
      <c r="E38" s="87">
        <v>71.369914396407324</v>
      </c>
      <c r="F38" s="23">
        <f t="shared" si="11"/>
        <v>2.5724552980846971E-2</v>
      </c>
      <c r="G38" s="86">
        <v>70.851891673619704</v>
      </c>
      <c r="H38" s="21">
        <f t="shared" si="12"/>
        <v>9.2887423625169108E-2</v>
      </c>
      <c r="I38" s="87">
        <v>56.103603716788363</v>
      </c>
      <c r="J38" s="23">
        <f t="shared" si="13"/>
        <v>-0.12173444400769629</v>
      </c>
      <c r="K38" s="86">
        <v>37.479999999999997</v>
      </c>
      <c r="L38" s="21">
        <f t="shared" si="14"/>
        <v>0.36043557168784024</v>
      </c>
    </row>
    <row r="39" spans="2:18" hidden="1" outlineLevel="1" x14ac:dyDescent="0.25">
      <c r="B39" s="19" t="s">
        <v>38</v>
      </c>
      <c r="C39" s="86">
        <v>59.913948047662259</v>
      </c>
      <c r="D39" s="21">
        <f t="shared" si="11"/>
        <v>6.3081132242310378E-2</v>
      </c>
      <c r="E39" s="87">
        <v>67.123647350193707</v>
      </c>
      <c r="F39" s="23">
        <f t="shared" si="11"/>
        <v>9.6075234327134273E-2</v>
      </c>
      <c r="G39" s="86">
        <v>65.543821197739675</v>
      </c>
      <c r="H39" s="21">
        <f t="shared" si="12"/>
        <v>8.6421700608978469E-2</v>
      </c>
      <c r="I39" s="87">
        <v>46.707606953148165</v>
      </c>
      <c r="J39" s="23">
        <f t="shared" si="13"/>
        <v>-9.28800358681654E-2</v>
      </c>
      <c r="K39" s="86">
        <v>38</v>
      </c>
      <c r="L39" s="21">
        <f t="shared" si="14"/>
        <v>8.2004555808656177E-2</v>
      </c>
    </row>
    <row r="40" spans="2:18" hidden="1" outlineLevel="1" x14ac:dyDescent="0.25">
      <c r="B40" s="19" t="s">
        <v>39</v>
      </c>
      <c r="C40" s="86">
        <v>49.642168960120578</v>
      </c>
      <c r="D40" s="21">
        <f t="shared" si="11"/>
        <v>7.3443333386952414E-2</v>
      </c>
      <c r="E40" s="87">
        <v>52.37484891481423</v>
      </c>
      <c r="F40" s="23">
        <f t="shared" si="11"/>
        <v>6.2154692517966126E-2</v>
      </c>
      <c r="G40" s="86">
        <v>52.256054031572219</v>
      </c>
      <c r="H40" s="21">
        <f t="shared" si="12"/>
        <v>7.410205102281453E-2</v>
      </c>
      <c r="I40" s="87">
        <v>50.348331802877254</v>
      </c>
      <c r="J40" s="23">
        <f t="shared" si="13"/>
        <v>7.8898167490600635E-2</v>
      </c>
      <c r="K40" s="86">
        <v>34.78</v>
      </c>
      <c r="L40" s="21">
        <f t="shared" si="14"/>
        <v>-6.0264251654686407E-2</v>
      </c>
      <c r="N40" s="24"/>
      <c r="O40" s="24"/>
      <c r="P40" s="24"/>
    </row>
    <row r="41" spans="2:18" hidden="1" outlineLevel="1" x14ac:dyDescent="0.25">
      <c r="B41" s="19" t="s">
        <v>40</v>
      </c>
      <c r="C41" s="86">
        <v>44.382245888562132</v>
      </c>
      <c r="D41" s="21">
        <f t="shared" si="11"/>
        <v>5.1243076318947756E-2</v>
      </c>
      <c r="E41" s="87">
        <v>48.443038554057559</v>
      </c>
      <c r="F41" s="23">
        <f t="shared" si="11"/>
        <v>9.0813748121088889E-2</v>
      </c>
      <c r="G41" s="86">
        <v>45.54294196768366</v>
      </c>
      <c r="H41" s="21">
        <f t="shared" si="12"/>
        <v>4.7204919928343525E-2</v>
      </c>
      <c r="I41" s="87">
        <v>44.522764299890397</v>
      </c>
      <c r="J41" s="23">
        <f t="shared" si="13"/>
        <v>5.3045513242440778E-2</v>
      </c>
      <c r="K41" s="86">
        <v>32.613624652169435</v>
      </c>
      <c r="L41" s="21">
        <f t="shared" si="14"/>
        <v>-0.15112897834020211</v>
      </c>
    </row>
    <row r="42" spans="2:18" hidden="1" outlineLevel="1" x14ac:dyDescent="0.25">
      <c r="B42" s="19" t="s">
        <v>41</v>
      </c>
      <c r="C42" s="86">
        <v>50.451248015728673</v>
      </c>
      <c r="D42" s="21">
        <f t="shared" si="11"/>
        <v>-3.9832716267403034E-2</v>
      </c>
      <c r="E42" s="87">
        <v>55.771716853224028</v>
      </c>
      <c r="F42" s="23">
        <f t="shared" si="11"/>
        <v>-4.5498430163541936E-3</v>
      </c>
      <c r="G42" s="86">
        <v>51.02904569466947</v>
      </c>
      <c r="H42" s="21">
        <f t="shared" si="12"/>
        <v>-5.466754919100647E-2</v>
      </c>
      <c r="I42" s="87">
        <v>46.00685644322008</v>
      </c>
      <c r="J42" s="23">
        <f t="shared" si="13"/>
        <v>-0.11712039065016155</v>
      </c>
      <c r="K42" s="86">
        <v>36.674653887113948</v>
      </c>
      <c r="L42" s="21">
        <f t="shared" si="14"/>
        <v>-6.6802700073436361E-2</v>
      </c>
    </row>
    <row r="43" spans="2:18" hidden="1" outlineLevel="1" x14ac:dyDescent="0.25">
      <c r="B43" s="19" t="s">
        <v>42</v>
      </c>
      <c r="C43" s="86">
        <v>57.372463425654566</v>
      </c>
      <c r="D43" s="21">
        <f t="shared" si="11"/>
        <v>2.2417830811127804E-3</v>
      </c>
      <c r="E43" s="87">
        <v>57.886163563593087</v>
      </c>
      <c r="F43" s="23">
        <f t="shared" si="11"/>
        <v>1.5190521985146921E-2</v>
      </c>
      <c r="G43" s="86">
        <v>60.857908202957212</v>
      </c>
      <c r="H43" s="21">
        <f t="shared" si="12"/>
        <v>1.0425173550675959E-2</v>
      </c>
      <c r="I43" s="87">
        <v>57.754317367220594</v>
      </c>
      <c r="J43" s="23">
        <f t="shared" si="13"/>
        <v>-5.6610301090810222E-2</v>
      </c>
      <c r="K43" s="86">
        <v>36.670359682572403</v>
      </c>
      <c r="L43" s="21">
        <f t="shared" si="14"/>
        <v>-0.21527156681848048</v>
      </c>
    </row>
    <row r="44" spans="2:18" hidden="1" outlineLevel="1" x14ac:dyDescent="0.25">
      <c r="B44" s="19" t="s">
        <v>43</v>
      </c>
      <c r="C44" s="86">
        <v>60.950099889757524</v>
      </c>
      <c r="D44" s="21">
        <f t="shared" si="11"/>
        <v>4.05339196311294E-3</v>
      </c>
      <c r="E44" s="87">
        <v>60.88</v>
      </c>
      <c r="F44" s="23">
        <f t="shared" si="11"/>
        <v>7.1133167907362349E-3</v>
      </c>
      <c r="G44" s="86">
        <v>62.58</v>
      </c>
      <c r="H44" s="21">
        <f t="shared" si="12"/>
        <v>-2.931596091205213E-2</v>
      </c>
      <c r="I44" s="87">
        <v>68.56</v>
      </c>
      <c r="J44" s="23">
        <f t="shared" si="13"/>
        <v>4.2262085740346622E-2</v>
      </c>
      <c r="K44" s="86">
        <v>49.39</v>
      </c>
      <c r="L44" s="21">
        <f t="shared" si="14"/>
        <v>-0.10880548538433776</v>
      </c>
    </row>
    <row r="45" spans="2:18" hidden="1" outlineLevel="1" x14ac:dyDescent="0.25">
      <c r="B45" s="19" t="s">
        <v>44</v>
      </c>
      <c r="C45" s="86">
        <v>58.264728887807387</v>
      </c>
      <c r="D45" s="21">
        <f t="shared" si="11"/>
        <v>-2.2362553070906399E-2</v>
      </c>
      <c r="E45" s="87">
        <v>59.11</v>
      </c>
      <c r="F45" s="23">
        <f t="shared" si="11"/>
        <v>-3.4150326797385722E-2</v>
      </c>
      <c r="G45" s="86">
        <v>61.43</v>
      </c>
      <c r="H45" s="21">
        <f t="shared" si="12"/>
        <v>-2.4456090201683378E-2</v>
      </c>
      <c r="I45" s="87">
        <v>64.69</v>
      </c>
      <c r="J45" s="23">
        <f t="shared" si="13"/>
        <v>-2.6632560938910532E-2</v>
      </c>
      <c r="K45" s="86">
        <v>36.9</v>
      </c>
      <c r="L45" s="21">
        <f t="shared" si="14"/>
        <v>-0.12205567451820132</v>
      </c>
    </row>
    <row r="46" spans="2:18" collapsed="1" x14ac:dyDescent="0.25">
      <c r="B46" s="33">
        <v>2010</v>
      </c>
      <c r="C46" s="91">
        <v>56.104302420489866</v>
      </c>
      <c r="D46" s="35">
        <f>C46/C59-1</f>
        <v>4.0435818049023187E-2</v>
      </c>
      <c r="E46" s="91">
        <v>59.458591936992967</v>
      </c>
      <c r="F46" s="35">
        <f>E46/E59-1</f>
        <v>4.5572847159077501E-2</v>
      </c>
      <c r="G46" s="91">
        <v>59.522066888293921</v>
      </c>
      <c r="H46" s="35">
        <f>G46/G59-1</f>
        <v>5.8326171297294671E-2</v>
      </c>
      <c r="I46" s="91">
        <v>53.009782628853443</v>
      </c>
      <c r="J46" s="35">
        <f>I46/I59-1</f>
        <v>-2.4803804613551916E-2</v>
      </c>
      <c r="K46" s="91">
        <v>40.157146518918708</v>
      </c>
      <c r="L46" s="35">
        <f>K46/K59-1</f>
        <v>1.2990317321541989E-2</v>
      </c>
    </row>
    <row r="47" spans="2:18" ht="15" hidden="1" customHeight="1" outlineLevel="1" x14ac:dyDescent="0.25">
      <c r="B47" s="19" t="s">
        <v>33</v>
      </c>
      <c r="C47" s="86">
        <v>53.539055226095769</v>
      </c>
      <c r="D47" s="21">
        <f t="shared" si="11"/>
        <v>-7.6514199942942507E-2</v>
      </c>
      <c r="E47" s="87">
        <v>55.501833903122694</v>
      </c>
      <c r="F47" s="23">
        <f t="shared" si="11"/>
        <v>-6.8292195683688162E-2</v>
      </c>
      <c r="G47" s="86">
        <v>54.36676779141996</v>
      </c>
      <c r="H47" s="21">
        <f t="shared" ref="H47:H84" si="15">G47/G60-1</f>
        <v>-0.10285861730330104</v>
      </c>
      <c r="I47" s="87">
        <v>57.508510578039591</v>
      </c>
      <c r="J47" s="23">
        <f t="shared" ref="J47:J84" si="16">I47/I60-1</f>
        <v>-9.0055212372791349E-2</v>
      </c>
      <c r="K47" s="86">
        <v>46.475316912295163</v>
      </c>
      <c r="L47" s="21">
        <f t="shared" ref="L47:L84" si="17">K47/K60-1</f>
        <v>5.2430183702336208E-2</v>
      </c>
      <c r="N47" s="24"/>
      <c r="O47" s="24"/>
      <c r="P47" s="24"/>
    </row>
    <row r="48" spans="2:18" ht="15" hidden="1" customHeight="1" outlineLevel="1" x14ac:dyDescent="0.25">
      <c r="B48" s="19" t="s">
        <v>34</v>
      </c>
      <c r="C48" s="86">
        <v>54.913279549801061</v>
      </c>
      <c r="D48" s="21">
        <f t="shared" si="11"/>
        <v>-9.5231853005462996E-2</v>
      </c>
      <c r="E48" s="87">
        <v>58.71787348600666</v>
      </c>
      <c r="F48" s="23">
        <f t="shared" si="11"/>
        <v>-6.8118179876104357E-2</v>
      </c>
      <c r="G48" s="86">
        <v>54.603405251960439</v>
      </c>
      <c r="H48" s="21">
        <f t="shared" si="15"/>
        <v>-0.14628822307754163</v>
      </c>
      <c r="I48" s="87">
        <v>57.06725197541703</v>
      </c>
      <c r="J48" s="23">
        <f t="shared" si="16"/>
        <v>-7.5085057124521404E-2</v>
      </c>
      <c r="K48" s="86">
        <v>36.879659211927581</v>
      </c>
      <c r="L48" s="21">
        <f t="shared" si="17"/>
        <v>-0.27316398872826997</v>
      </c>
      <c r="O48" s="24"/>
      <c r="P48" s="24"/>
      <c r="Q48" s="24"/>
    </row>
    <row r="49" spans="2:17" ht="15" hidden="1" customHeight="1" outlineLevel="1" x14ac:dyDescent="0.25">
      <c r="B49" s="19" t="s">
        <v>35</v>
      </c>
      <c r="C49" s="86">
        <v>51.010781288890179</v>
      </c>
      <c r="D49" s="21">
        <f t="shared" si="11"/>
        <v>-0.10228116041542146</v>
      </c>
      <c r="E49" s="87">
        <v>54.716067561758173</v>
      </c>
      <c r="F49" s="23">
        <f t="shared" si="11"/>
        <v>-0.12384199260595408</v>
      </c>
      <c r="G49" s="86">
        <v>55.379656895756852</v>
      </c>
      <c r="H49" s="21">
        <f t="shared" si="15"/>
        <v>-7.6389978389645563E-2</v>
      </c>
      <c r="I49" s="87">
        <v>42.456257611373871</v>
      </c>
      <c r="J49" s="23">
        <f t="shared" si="16"/>
        <v>-0.18416107587675112</v>
      </c>
      <c r="K49" s="86">
        <v>37.320931670617334</v>
      </c>
      <c r="L49" s="21">
        <f t="shared" si="17"/>
        <v>-0.25178565215282012</v>
      </c>
    </row>
    <row r="50" spans="2:17" ht="15" hidden="1" customHeight="1" outlineLevel="1" x14ac:dyDescent="0.25">
      <c r="B50" s="19" t="s">
        <v>36</v>
      </c>
      <c r="C50" s="86">
        <v>49.779626739355038</v>
      </c>
      <c r="D50" s="21">
        <f t="shared" si="11"/>
        <v>-9.6216339181741883E-2</v>
      </c>
      <c r="E50" s="87">
        <v>54.44</v>
      </c>
      <c r="F50" s="23">
        <f t="shared" si="11"/>
        <v>-8.9784317003845593E-2</v>
      </c>
      <c r="G50" s="86">
        <v>51.97</v>
      </c>
      <c r="H50" s="21">
        <f t="shared" si="15"/>
        <v>-8.1639865700653846E-2</v>
      </c>
      <c r="I50" s="87">
        <v>45.87</v>
      </c>
      <c r="J50" s="23">
        <f t="shared" si="16"/>
        <v>-0.19441517386722873</v>
      </c>
      <c r="K50" s="86">
        <v>34.43</v>
      </c>
      <c r="L50" s="21">
        <f t="shared" si="17"/>
        <v>-0.15654091131798142</v>
      </c>
    </row>
    <row r="51" spans="2:17" ht="15" hidden="1" customHeight="1" outlineLevel="1" x14ac:dyDescent="0.25">
      <c r="B51" s="19" t="s">
        <v>37</v>
      </c>
      <c r="C51" s="86">
        <v>63.285896324051336</v>
      </c>
      <c r="D51" s="21">
        <f t="shared" si="11"/>
        <v>-0.11812677448346953</v>
      </c>
      <c r="E51" s="87">
        <v>69.58</v>
      </c>
      <c r="F51" s="23">
        <f t="shared" si="11"/>
        <v>-0.10346604818966632</v>
      </c>
      <c r="G51" s="86">
        <v>64.83</v>
      </c>
      <c r="H51" s="21">
        <f t="shared" si="15"/>
        <v>-9.7954640322805098E-2</v>
      </c>
      <c r="I51" s="87">
        <v>63.88</v>
      </c>
      <c r="J51" s="23">
        <f t="shared" si="16"/>
        <v>-0.21242756750092462</v>
      </c>
      <c r="K51" s="86">
        <v>27.55</v>
      </c>
      <c r="L51" s="21">
        <f t="shared" si="17"/>
        <v>-0.25338753387533874</v>
      </c>
    </row>
    <row r="52" spans="2:17" ht="15" hidden="1" customHeight="1" outlineLevel="1" x14ac:dyDescent="0.25">
      <c r="B52" s="19" t="s">
        <v>38</v>
      </c>
      <c r="C52" s="86">
        <v>56.358772844823612</v>
      </c>
      <c r="D52" s="21">
        <f t="shared" si="11"/>
        <v>-0.14143615653805086</v>
      </c>
      <c r="E52" s="87">
        <v>61.24</v>
      </c>
      <c r="F52" s="23">
        <f t="shared" si="11"/>
        <v>-0.1560088202866593</v>
      </c>
      <c r="G52" s="86">
        <v>60.33</v>
      </c>
      <c r="H52" s="21">
        <f t="shared" si="15"/>
        <v>-0.11617345443891014</v>
      </c>
      <c r="I52" s="87">
        <v>51.49</v>
      </c>
      <c r="J52" s="23">
        <f t="shared" si="16"/>
        <v>-0.21124387254901955</v>
      </c>
      <c r="K52" s="86">
        <v>35.119999999999997</v>
      </c>
      <c r="L52" s="21">
        <f t="shared" si="17"/>
        <v>-0.28165268971159751</v>
      </c>
      <c r="O52" s="16"/>
      <c r="P52" s="16"/>
      <c r="Q52" s="16"/>
    </row>
    <row r="53" spans="2:17" ht="15" hidden="1" customHeight="1" outlineLevel="1" x14ac:dyDescent="0.25">
      <c r="B53" s="19" t="s">
        <v>39</v>
      </c>
      <c r="C53" s="86">
        <v>46.245728503887108</v>
      </c>
      <c r="D53" s="21">
        <f t="shared" si="11"/>
        <v>-0.16609189311090755</v>
      </c>
      <c r="E53" s="87">
        <v>49.310000966670231</v>
      </c>
      <c r="F53" s="23">
        <f t="shared" si="11"/>
        <v>-0.17789261476041629</v>
      </c>
      <c r="G53" s="86">
        <v>48.650921001232007</v>
      </c>
      <c r="H53" s="21">
        <f t="shared" si="15"/>
        <v>-0.18027091826062336</v>
      </c>
      <c r="I53" s="87">
        <v>46.666435554322959</v>
      </c>
      <c r="J53" s="23">
        <f t="shared" si="16"/>
        <v>-0.18013992350100216</v>
      </c>
      <c r="K53" s="86">
        <v>37.010404319768206</v>
      </c>
      <c r="L53" s="21">
        <f t="shared" si="17"/>
        <v>-0.20901038000067951</v>
      </c>
    </row>
    <row r="54" spans="2:17" ht="15" hidden="1" customHeight="1" outlineLevel="1" x14ac:dyDescent="0.25">
      <c r="B54" s="19" t="s">
        <v>40</v>
      </c>
      <c r="C54" s="86">
        <v>42.218823494154968</v>
      </c>
      <c r="D54" s="21">
        <f t="shared" si="11"/>
        <v>-0.18192074877661413</v>
      </c>
      <c r="E54" s="87">
        <v>44.41</v>
      </c>
      <c r="F54" s="23">
        <f t="shared" si="11"/>
        <v>-0.22400838720950556</v>
      </c>
      <c r="G54" s="86">
        <v>43.49</v>
      </c>
      <c r="H54" s="21">
        <f t="shared" si="15"/>
        <v>-0.14909019761299158</v>
      </c>
      <c r="I54" s="87">
        <v>42.28</v>
      </c>
      <c r="J54" s="23">
        <f t="shared" si="16"/>
        <v>-0.23709852038975099</v>
      </c>
      <c r="K54" s="86">
        <v>38.42</v>
      </c>
      <c r="L54" s="21">
        <f t="shared" si="17"/>
        <v>-0.29979952615272454</v>
      </c>
    </row>
    <row r="55" spans="2:17" ht="15" hidden="1" customHeight="1" outlineLevel="1" x14ac:dyDescent="0.25">
      <c r="B55" s="19" t="s">
        <v>41</v>
      </c>
      <c r="C55" s="86">
        <v>52.544227313809579</v>
      </c>
      <c r="D55" s="21">
        <f t="shared" si="11"/>
        <v>-0.13382983920848956</v>
      </c>
      <c r="E55" s="87">
        <v>56.026629220914671</v>
      </c>
      <c r="F55" s="23">
        <f t="shared" si="11"/>
        <v>-0.13725547858154186</v>
      </c>
      <c r="G55" s="86">
        <v>53.98</v>
      </c>
      <c r="H55" s="21">
        <f t="shared" si="15"/>
        <v>-8.2440931497535286E-2</v>
      </c>
      <c r="I55" s="87">
        <v>52.11</v>
      </c>
      <c r="J55" s="23">
        <f t="shared" si="16"/>
        <v>-0.24324716816729597</v>
      </c>
      <c r="K55" s="86">
        <v>39.299999999999997</v>
      </c>
      <c r="L55" s="21">
        <f t="shared" si="17"/>
        <v>-0.22147385103011097</v>
      </c>
    </row>
    <row r="56" spans="2:17" ht="15" hidden="1" customHeight="1" outlineLevel="1" x14ac:dyDescent="0.25">
      <c r="B56" s="19" t="s">
        <v>42</v>
      </c>
      <c r="C56" s="86">
        <v>57.244134493454197</v>
      </c>
      <c r="D56" s="21">
        <f t="shared" si="11"/>
        <v>-0.1732634566793938</v>
      </c>
      <c r="E56" s="87">
        <v>57.02</v>
      </c>
      <c r="F56" s="23">
        <f t="shared" si="11"/>
        <v>-0.20871495975575904</v>
      </c>
      <c r="G56" s="86">
        <v>60.23</v>
      </c>
      <c r="H56" s="21">
        <f t="shared" si="15"/>
        <v>-0.16102521242512902</v>
      </c>
      <c r="I56" s="87">
        <v>61.22</v>
      </c>
      <c r="J56" s="23">
        <f t="shared" si="16"/>
        <v>-0.14995834490419324</v>
      </c>
      <c r="K56" s="86">
        <v>46.73</v>
      </c>
      <c r="L56" s="21">
        <f t="shared" si="17"/>
        <v>-0.15998561927017807</v>
      </c>
    </row>
    <row r="57" spans="2:17" ht="15" hidden="1" customHeight="1" outlineLevel="1" x14ac:dyDescent="0.25">
      <c r="B57" s="19" t="s">
        <v>43</v>
      </c>
      <c r="C57" s="86">
        <v>60.704042611308388</v>
      </c>
      <c r="D57" s="21">
        <f t="shared" si="11"/>
        <v>-0.12847181637072957</v>
      </c>
      <c r="E57" s="87">
        <v>60.45</v>
      </c>
      <c r="F57" s="23">
        <f t="shared" si="11"/>
        <v>-0.15134072722167624</v>
      </c>
      <c r="G57" s="86">
        <v>64.47</v>
      </c>
      <c r="H57" s="21">
        <f t="shared" si="15"/>
        <v>-0.13509525087201513</v>
      </c>
      <c r="I57" s="87">
        <v>65.78</v>
      </c>
      <c r="J57" s="23">
        <f t="shared" si="16"/>
        <v>-0.10564242012236569</v>
      </c>
      <c r="K57" s="86">
        <v>55.42</v>
      </c>
      <c r="L57" s="21">
        <f t="shared" si="17"/>
        <v>-7.7102414654454554E-2</v>
      </c>
    </row>
    <row r="58" spans="2:17" ht="15" hidden="1" customHeight="1" outlineLevel="1" x14ac:dyDescent="0.25">
      <c r="B58" s="19" t="s">
        <v>44</v>
      </c>
      <c r="C58" s="86">
        <v>59.597480713147469</v>
      </c>
      <c r="D58" s="21">
        <f t="shared" si="11"/>
        <v>-9.7720527496153009E-2</v>
      </c>
      <c r="E58" s="87">
        <v>61.2</v>
      </c>
      <c r="F58" s="23">
        <f t="shared" si="11"/>
        <v>-0.11560693641618491</v>
      </c>
      <c r="G58" s="86">
        <v>62.97</v>
      </c>
      <c r="H58" s="21">
        <f t="shared" si="15"/>
        <v>-0.10324693819424668</v>
      </c>
      <c r="I58" s="87">
        <v>66.459999999999994</v>
      </c>
      <c r="J58" s="23">
        <f t="shared" si="16"/>
        <v>-4.0981240981241007E-2</v>
      </c>
      <c r="K58" s="86">
        <v>42.03</v>
      </c>
      <c r="L58" s="21">
        <f t="shared" si="17"/>
        <v>-0.15568501406187218</v>
      </c>
    </row>
    <row r="59" spans="2:17" collapsed="1" x14ac:dyDescent="0.25">
      <c r="B59" s="33">
        <v>2009</v>
      </c>
      <c r="C59" s="91">
        <v>53.92384753313668</v>
      </c>
      <c r="D59" s="35">
        <f t="shared" si="11"/>
        <v>-0.12627383890505806</v>
      </c>
      <c r="E59" s="91">
        <v>56.867000801089766</v>
      </c>
      <c r="F59" s="35">
        <f>E59/E72-1</f>
        <v>-0.13599251003488066</v>
      </c>
      <c r="G59" s="91">
        <v>56.241703647309272</v>
      </c>
      <c r="H59" s="35">
        <f>G59/G72-1</f>
        <v>-0.12002217254634506</v>
      </c>
      <c r="I59" s="91">
        <v>54.358069565526627</v>
      </c>
      <c r="J59" s="35">
        <f>I59/I72-1</f>
        <v>-0.15964622936945139</v>
      </c>
      <c r="K59" s="91">
        <v>39.642181995479113</v>
      </c>
      <c r="L59" s="35">
        <f>K59/K72-1</f>
        <v>-0.19169539818276027</v>
      </c>
    </row>
    <row r="60" spans="2:17" ht="15" hidden="1" customHeight="1" outlineLevel="1" x14ac:dyDescent="0.25">
      <c r="B60" s="19" t="s">
        <v>33</v>
      </c>
      <c r="C60" s="86">
        <v>57.974963148093735</v>
      </c>
      <c r="D60" s="21">
        <f t="shared" si="11"/>
        <v>-7.7130545293367381E-2</v>
      </c>
      <c r="E60" s="87">
        <v>59.57</v>
      </c>
      <c r="F60" s="23">
        <f t="shared" si="11"/>
        <v>-7.6863474353014105E-2</v>
      </c>
      <c r="G60" s="86">
        <v>60.6</v>
      </c>
      <c r="H60" s="21">
        <f t="shared" si="15"/>
        <v>-9.1181763647270597E-2</v>
      </c>
      <c r="I60" s="87">
        <v>63.2</v>
      </c>
      <c r="J60" s="23">
        <f t="shared" si="16"/>
        <v>-3.8198143357175307E-2</v>
      </c>
      <c r="K60" s="86">
        <v>44.16</v>
      </c>
      <c r="L60" s="21">
        <f t="shared" si="17"/>
        <v>-0.12692763938315543</v>
      </c>
    </row>
    <row r="61" spans="2:17" ht="15" hidden="1" customHeight="1" outlineLevel="1" x14ac:dyDescent="0.25">
      <c r="B61" s="19" t="s">
        <v>34</v>
      </c>
      <c r="C61" s="86">
        <v>60.693206024341421</v>
      </c>
      <c r="D61" s="21">
        <f t="shared" si="11"/>
        <v>-7.1829271559538221E-2</v>
      </c>
      <c r="E61" s="87">
        <v>63.01</v>
      </c>
      <c r="F61" s="23">
        <f t="shared" si="11"/>
        <v>-7.1196933962264231E-2</v>
      </c>
      <c r="G61" s="86">
        <v>63.96</v>
      </c>
      <c r="H61" s="21">
        <f t="shared" si="15"/>
        <v>-7.1967498549042386E-2</v>
      </c>
      <c r="I61" s="87">
        <v>61.7</v>
      </c>
      <c r="J61" s="23">
        <f t="shared" si="16"/>
        <v>-5.9881151912235198E-2</v>
      </c>
      <c r="K61" s="86">
        <v>50.74</v>
      </c>
      <c r="L61" s="21">
        <f t="shared" si="17"/>
        <v>-6.4872834500552812E-2</v>
      </c>
    </row>
    <row r="62" spans="2:17" ht="15" hidden="1" customHeight="1" outlineLevel="1" x14ac:dyDescent="0.25">
      <c r="B62" s="19" t="s">
        <v>35</v>
      </c>
      <c r="C62" s="86">
        <v>56.822669904639113</v>
      </c>
      <c r="D62" s="21">
        <f t="shared" si="11"/>
        <v>-4.9017781936257276E-2</v>
      </c>
      <c r="E62" s="87">
        <v>62.45</v>
      </c>
      <c r="F62" s="23">
        <f t="shared" si="11"/>
        <v>-4.2618427104093248E-2</v>
      </c>
      <c r="G62" s="86">
        <v>59.96</v>
      </c>
      <c r="H62" s="21">
        <f t="shared" si="15"/>
        <v>-2.1540469973890364E-2</v>
      </c>
      <c r="I62" s="87">
        <v>52.04</v>
      </c>
      <c r="J62" s="23">
        <f t="shared" si="16"/>
        <v>-4.0029514849658776E-2</v>
      </c>
      <c r="K62" s="86">
        <v>49.88</v>
      </c>
      <c r="L62" s="21">
        <f t="shared" si="17"/>
        <v>-5.7979225684608116E-2</v>
      </c>
    </row>
    <row r="63" spans="2:17" ht="15" hidden="1" customHeight="1" outlineLevel="1" x14ac:dyDescent="0.25">
      <c r="B63" s="19" t="s">
        <v>36</v>
      </c>
      <c r="C63" s="86">
        <v>55.079139950689175</v>
      </c>
      <c r="D63" s="21">
        <f t="shared" si="11"/>
        <v>-4.5257818262839034E-2</v>
      </c>
      <c r="E63" s="87">
        <v>59.81</v>
      </c>
      <c r="F63" s="23">
        <f t="shared" si="11"/>
        <v>-1.9025750369033867E-2</v>
      </c>
      <c r="G63" s="86">
        <v>56.59</v>
      </c>
      <c r="H63" s="21">
        <f t="shared" si="15"/>
        <v>-2.1611341632088554E-2</v>
      </c>
      <c r="I63" s="87">
        <v>56.94</v>
      </c>
      <c r="J63" s="23">
        <f t="shared" si="16"/>
        <v>-5.9153998678122988E-2</v>
      </c>
      <c r="K63" s="86">
        <v>40.82</v>
      </c>
      <c r="L63" s="21">
        <f t="shared" si="17"/>
        <v>-0.11778690296088179</v>
      </c>
    </row>
    <row r="64" spans="2:17" ht="13.5" hidden="1" customHeight="1" outlineLevel="1" x14ac:dyDescent="0.25">
      <c r="B64" s="19" t="s">
        <v>37</v>
      </c>
      <c r="C64" s="86">
        <v>71.763031797437264</v>
      </c>
      <c r="D64" s="21">
        <f t="shared" si="11"/>
        <v>-2.1725537089390734E-2</v>
      </c>
      <c r="E64" s="87">
        <v>77.61</v>
      </c>
      <c r="F64" s="23">
        <f t="shared" si="11"/>
        <v>-9.0113285272919175E-4</v>
      </c>
      <c r="G64" s="86">
        <v>71.87</v>
      </c>
      <c r="H64" s="21">
        <f t="shared" si="15"/>
        <v>-8.3414430696515662E-4</v>
      </c>
      <c r="I64" s="87">
        <v>81.11</v>
      </c>
      <c r="J64" s="23">
        <f t="shared" si="16"/>
        <v>3.4640603736235676E-3</v>
      </c>
      <c r="K64" s="86">
        <v>36.9</v>
      </c>
      <c r="L64" s="21">
        <f t="shared" si="17"/>
        <v>0.12226277372262762</v>
      </c>
    </row>
    <row r="65" spans="2:14" ht="13.5" hidden="1" customHeight="1" outlineLevel="1" x14ac:dyDescent="0.25">
      <c r="B65" s="19" t="s">
        <v>38</v>
      </c>
      <c r="C65" s="86">
        <v>65.643077418180823</v>
      </c>
      <c r="D65" s="21">
        <f t="shared" si="11"/>
        <v>2.7911086986943445E-2</v>
      </c>
      <c r="E65" s="87">
        <v>72.56</v>
      </c>
      <c r="F65" s="23">
        <f t="shared" si="11"/>
        <v>8.282345918519618E-2</v>
      </c>
      <c r="G65" s="86">
        <v>68.260000000000005</v>
      </c>
      <c r="H65" s="21">
        <f t="shared" si="15"/>
        <v>4.3730886850152917E-2</v>
      </c>
      <c r="I65" s="87">
        <v>65.28</v>
      </c>
      <c r="J65" s="23">
        <f t="shared" si="16"/>
        <v>-4.7980166253463463E-2</v>
      </c>
      <c r="K65" s="86">
        <v>48.89</v>
      </c>
      <c r="L65" s="21">
        <f t="shared" si="17"/>
        <v>-3.9677862895305394E-2</v>
      </c>
    </row>
    <row r="66" spans="2:14" ht="15" hidden="1" customHeight="1" outlineLevel="1" x14ac:dyDescent="0.25">
      <c r="B66" s="19" t="s">
        <v>39</v>
      </c>
      <c r="C66" s="86">
        <v>55.456624203364015</v>
      </c>
      <c r="D66" s="21">
        <f t="shared" si="11"/>
        <v>5.0001488404924466E-2</v>
      </c>
      <c r="E66" s="87">
        <v>59.98</v>
      </c>
      <c r="F66" s="23">
        <f t="shared" si="11"/>
        <v>0.1134211991832188</v>
      </c>
      <c r="G66" s="86">
        <v>59.35</v>
      </c>
      <c r="H66" s="21">
        <f t="shared" si="15"/>
        <v>0.11602106054907857</v>
      </c>
      <c r="I66" s="87">
        <v>56.92</v>
      </c>
      <c r="J66" s="23">
        <f t="shared" si="16"/>
        <v>-9.3978419770275323E-3</v>
      </c>
      <c r="K66" s="86">
        <v>46.79</v>
      </c>
      <c r="L66" s="21">
        <f t="shared" si="17"/>
        <v>-0.12705223880597016</v>
      </c>
    </row>
    <row r="67" spans="2:14" ht="15" hidden="1" customHeight="1" outlineLevel="1" x14ac:dyDescent="0.25">
      <c r="B67" s="19" t="s">
        <v>40</v>
      </c>
      <c r="C67" s="86">
        <v>51.607253736137892</v>
      </c>
      <c r="D67" s="21">
        <f t="shared" si="11"/>
        <v>9.2375821819973281E-2</v>
      </c>
      <c r="E67" s="87">
        <v>57.23</v>
      </c>
      <c r="F67" s="23">
        <f t="shared" si="11"/>
        <v>0.19903624554787336</v>
      </c>
      <c r="G67" s="86">
        <v>51.11</v>
      </c>
      <c r="H67" s="21">
        <f t="shared" si="15"/>
        <v>2.5275827482447388E-2</v>
      </c>
      <c r="I67" s="87">
        <v>55.42</v>
      </c>
      <c r="J67" s="23">
        <f t="shared" si="16"/>
        <v>0.2058311575282854</v>
      </c>
      <c r="K67" s="86">
        <v>54.87</v>
      </c>
      <c r="L67" s="21">
        <f t="shared" si="17"/>
        <v>1.8563207722294361E-2</v>
      </c>
    </row>
    <row r="68" spans="2:14" ht="15" hidden="1" customHeight="1" outlineLevel="1" x14ac:dyDescent="0.25">
      <c r="B68" s="19" t="s">
        <v>41</v>
      </c>
      <c r="C68" s="86">
        <v>60.662707736080876</v>
      </c>
      <c r="D68" s="21">
        <f t="shared" si="11"/>
        <v>1.989692699997514E-2</v>
      </c>
      <c r="E68" s="87">
        <v>64.94</v>
      </c>
      <c r="F68" s="23">
        <f t="shared" si="11"/>
        <v>2.0427404148334327E-2</v>
      </c>
      <c r="G68" s="86">
        <v>58.83</v>
      </c>
      <c r="H68" s="21">
        <f t="shared" si="15"/>
        <v>4.5680767863490956E-2</v>
      </c>
      <c r="I68" s="87">
        <v>68.86</v>
      </c>
      <c r="J68" s="23">
        <f t="shared" si="16"/>
        <v>0.1242448979591837</v>
      </c>
      <c r="K68" s="86">
        <v>50.48</v>
      </c>
      <c r="L68" s="21">
        <f t="shared" si="17"/>
        <v>-0.10401135960241403</v>
      </c>
    </row>
    <row r="69" spans="2:14" ht="15" hidden="1" customHeight="1" outlineLevel="1" x14ac:dyDescent="0.25">
      <c r="B69" s="19" t="s">
        <v>42</v>
      </c>
      <c r="C69" s="86">
        <v>69.241084062320297</v>
      </c>
      <c r="D69" s="21">
        <f t="shared" si="11"/>
        <v>2.7754726081888892E-2</v>
      </c>
      <c r="E69" s="87">
        <v>72.06</v>
      </c>
      <c r="F69" s="23">
        <f t="shared" si="11"/>
        <v>7.0251002524877482E-2</v>
      </c>
      <c r="G69" s="86">
        <v>71.790000000000006</v>
      </c>
      <c r="H69" s="21">
        <f t="shared" si="15"/>
        <v>4.6044004079848655E-2</v>
      </c>
      <c r="I69" s="87">
        <v>72.02</v>
      </c>
      <c r="J69" s="23">
        <f t="shared" si="16"/>
        <v>-9.3535075653371491E-3</v>
      </c>
      <c r="K69" s="86">
        <v>55.63</v>
      </c>
      <c r="L69" s="21">
        <f t="shared" si="17"/>
        <v>-8.45812078328122E-2</v>
      </c>
    </row>
    <row r="70" spans="2:14" ht="15" hidden="1" customHeight="1" outlineLevel="1" x14ac:dyDescent="0.25">
      <c r="B70" s="19" t="s">
        <v>43</v>
      </c>
      <c r="C70" s="86">
        <v>69.652414863419494</v>
      </c>
      <c r="D70" s="21">
        <f t="shared" si="11"/>
        <v>1.9612984767295005E-2</v>
      </c>
      <c r="E70" s="87">
        <v>71.23</v>
      </c>
      <c r="F70" s="23">
        <f t="shared" si="11"/>
        <v>5.1055039102847921E-2</v>
      </c>
      <c r="G70" s="86">
        <v>74.540000000000006</v>
      </c>
      <c r="H70" s="21">
        <f t="shared" si="15"/>
        <v>4.779308405960081E-2</v>
      </c>
      <c r="I70" s="87">
        <v>73.55</v>
      </c>
      <c r="J70" s="23">
        <f t="shared" si="16"/>
        <v>-4.6014345648938138E-3</v>
      </c>
      <c r="K70" s="86">
        <v>60.05</v>
      </c>
      <c r="L70" s="21">
        <f t="shared" si="17"/>
        <v>9.8810612991765856E-2</v>
      </c>
    </row>
    <row r="71" spans="2:14" ht="15" hidden="1" customHeight="1" outlineLevel="1" x14ac:dyDescent="0.25">
      <c r="B71" s="19" t="s">
        <v>44</v>
      </c>
      <c r="C71" s="86">
        <v>66.052129666391551</v>
      </c>
      <c r="D71" s="21">
        <f t="shared" si="11"/>
        <v>1.1932664685926131E-2</v>
      </c>
      <c r="E71" s="87">
        <v>69.2</v>
      </c>
      <c r="F71" s="23">
        <f t="shared" si="11"/>
        <v>3.7636827110511417E-2</v>
      </c>
      <c r="G71" s="86">
        <v>70.22</v>
      </c>
      <c r="H71" s="21">
        <f t="shared" si="15"/>
        <v>4.6030090868464324E-2</v>
      </c>
      <c r="I71" s="87">
        <v>69.3</v>
      </c>
      <c r="J71" s="23">
        <f t="shared" si="16"/>
        <v>4.93039443155463E-3</v>
      </c>
      <c r="K71" s="86">
        <v>49.78</v>
      </c>
      <c r="L71" s="21">
        <f t="shared" si="17"/>
        <v>4.4262638976295454E-2</v>
      </c>
    </row>
    <row r="72" spans="2:14" collapsed="1" x14ac:dyDescent="0.25">
      <c r="B72" s="33">
        <v>2008</v>
      </c>
      <c r="C72" s="91">
        <v>61.717103063000927</v>
      </c>
      <c r="D72" s="35">
        <f t="shared" si="11"/>
        <v>-3.5023520967877309E-3</v>
      </c>
      <c r="E72" s="91">
        <v>65.817717394308161</v>
      </c>
      <c r="F72" s="35">
        <f>E72/E85-1</f>
        <v>2.5365732768151794E-2</v>
      </c>
      <c r="G72" s="91">
        <v>63.912637219568246</v>
      </c>
      <c r="H72" s="35">
        <f>G72/G85-1</f>
        <v>1.1812566476002706E-2</v>
      </c>
      <c r="I72" s="91">
        <v>64.684745240971253</v>
      </c>
      <c r="J72" s="35">
        <f>I72/I85-1</f>
        <v>1.0161953465488427E-3</v>
      </c>
      <c r="K72" s="91">
        <v>49.043617846978854</v>
      </c>
      <c r="L72" s="35">
        <f>K72/K85-1</f>
        <v>-4.1529867590950564E-2</v>
      </c>
    </row>
    <row r="73" spans="2:14" ht="15" hidden="1" customHeight="1" outlineLevel="1" x14ac:dyDescent="0.25">
      <c r="B73" s="19" t="s">
        <v>33</v>
      </c>
      <c r="C73" s="86">
        <v>62.820329411079243</v>
      </c>
      <c r="D73" s="21">
        <f t="shared" si="11"/>
        <v>5.1172792302491832E-3</v>
      </c>
      <c r="E73" s="87">
        <v>64.53</v>
      </c>
      <c r="F73" s="23">
        <f t="shared" si="11"/>
        <v>3.5628310062590263E-2</v>
      </c>
      <c r="G73" s="86">
        <v>66.680000000000007</v>
      </c>
      <c r="H73" s="21">
        <f t="shared" si="15"/>
        <v>8.621993646952264E-3</v>
      </c>
      <c r="I73" s="87">
        <v>65.709999999999994</v>
      </c>
      <c r="J73" s="23">
        <f t="shared" si="16"/>
        <v>9.6803933620159821E-3</v>
      </c>
      <c r="K73" s="86">
        <v>50.58</v>
      </c>
      <c r="L73" s="21">
        <f t="shared" si="17"/>
        <v>-9.9358974358974339E-2</v>
      </c>
    </row>
    <row r="74" spans="2:14" ht="15" hidden="1" customHeight="1" outlineLevel="1" x14ac:dyDescent="0.25">
      <c r="B74" s="19" t="s">
        <v>34</v>
      </c>
      <c r="C74" s="86">
        <v>65.39013154004526</v>
      </c>
      <c r="D74" s="21">
        <f t="shared" si="11"/>
        <v>1.2115844891495975E-2</v>
      </c>
      <c r="E74" s="87">
        <v>67.84</v>
      </c>
      <c r="F74" s="23">
        <f t="shared" si="11"/>
        <v>4.3050430504304904E-2</v>
      </c>
      <c r="G74" s="86">
        <v>68.92</v>
      </c>
      <c r="H74" s="21">
        <f t="shared" si="15"/>
        <v>3.1119090365050894E-2</v>
      </c>
      <c r="I74" s="87">
        <v>65.63</v>
      </c>
      <c r="J74" s="23">
        <f t="shared" si="16"/>
        <v>-1.2042751768779336E-2</v>
      </c>
      <c r="K74" s="86">
        <v>54.26</v>
      </c>
      <c r="L74" s="21">
        <f t="shared" si="17"/>
        <v>-6.5449534963830547E-2</v>
      </c>
    </row>
    <row r="75" spans="2:14" ht="15" hidden="1" customHeight="1" outlineLevel="1" x14ac:dyDescent="0.25">
      <c r="B75" s="19" t="s">
        <v>35</v>
      </c>
      <c r="C75" s="86">
        <v>59.75155878343709</v>
      </c>
      <c r="D75" s="21">
        <f t="shared" si="11"/>
        <v>-7.0934011952755394E-2</v>
      </c>
      <c r="E75" s="87">
        <v>65.23</v>
      </c>
      <c r="F75" s="23">
        <f t="shared" si="11"/>
        <v>-2.4233358264771687E-2</v>
      </c>
      <c r="G75" s="86">
        <v>61.28</v>
      </c>
      <c r="H75" s="21">
        <f t="shared" si="15"/>
        <v>-0.10761613513907098</v>
      </c>
      <c r="I75" s="87">
        <v>54.21</v>
      </c>
      <c r="J75" s="23">
        <f t="shared" si="16"/>
        <v>-9.7252289758534505E-2</v>
      </c>
      <c r="K75" s="86">
        <v>52.95</v>
      </c>
      <c r="L75" s="21">
        <f t="shared" si="17"/>
        <v>6.3893911995177799E-2</v>
      </c>
    </row>
    <row r="76" spans="2:14" ht="15" hidden="1" customHeight="1" outlineLevel="1" x14ac:dyDescent="0.25">
      <c r="B76" s="19" t="s">
        <v>36</v>
      </c>
      <c r="C76" s="86">
        <v>57.690066495723741</v>
      </c>
      <c r="D76" s="21">
        <f t="shared" si="11"/>
        <v>-8.1787987863093048E-2</v>
      </c>
      <c r="E76" s="87">
        <v>60.97</v>
      </c>
      <c r="F76" s="23">
        <f t="shared" si="11"/>
        <v>-5.7067738942158996E-2</v>
      </c>
      <c r="G76" s="86">
        <v>57.84</v>
      </c>
      <c r="H76" s="21">
        <f t="shared" si="15"/>
        <v>-9.0994813767090954E-2</v>
      </c>
      <c r="I76" s="87">
        <v>60.52</v>
      </c>
      <c r="J76" s="23">
        <f t="shared" si="16"/>
        <v>-0.11221945137157108</v>
      </c>
      <c r="K76" s="86">
        <v>46.27</v>
      </c>
      <c r="L76" s="21">
        <f t="shared" si="17"/>
        <v>-4.2028985507246208E-2</v>
      </c>
    </row>
    <row r="77" spans="2:14" ht="15" hidden="1" customHeight="1" outlineLevel="1" x14ac:dyDescent="0.25">
      <c r="B77" s="19" t="s">
        <v>37</v>
      </c>
      <c r="C77" s="86">
        <v>73.356746514597177</v>
      </c>
      <c r="D77" s="21">
        <f t="shared" si="11"/>
        <v>-7.486000149323413E-2</v>
      </c>
      <c r="E77" s="87">
        <v>77.680000000000007</v>
      </c>
      <c r="F77" s="23">
        <f t="shared" si="11"/>
        <v>-5.7738961669092537E-2</v>
      </c>
      <c r="G77" s="86">
        <v>71.930000000000007</v>
      </c>
      <c r="H77" s="21">
        <f t="shared" si="15"/>
        <v>-9.9974974974974873E-2</v>
      </c>
      <c r="I77" s="87">
        <v>80.83</v>
      </c>
      <c r="J77" s="23">
        <f t="shared" si="16"/>
        <v>-3.3596365375418435E-2</v>
      </c>
      <c r="K77" s="86">
        <v>32.880000000000003</v>
      </c>
      <c r="L77" s="21">
        <f t="shared" si="17"/>
        <v>-0.18634001484780982</v>
      </c>
    </row>
    <row r="78" spans="2:14" ht="15" hidden="1" customHeight="1" outlineLevel="1" x14ac:dyDescent="0.25">
      <c r="B78" s="19" t="s">
        <v>38</v>
      </c>
      <c r="C78" s="86">
        <v>63.860657063828924</v>
      </c>
      <c r="D78" s="21">
        <f t="shared" si="11"/>
        <v>-9.0719090399179803E-2</v>
      </c>
      <c r="E78" s="87">
        <v>67.010000000000005</v>
      </c>
      <c r="F78" s="23">
        <f t="shared" si="11"/>
        <v>-7.661568141105124E-2</v>
      </c>
      <c r="G78" s="86">
        <v>65.400000000000006</v>
      </c>
      <c r="H78" s="21">
        <f t="shared" si="15"/>
        <v>-8.1718618365627549E-2</v>
      </c>
      <c r="I78" s="87">
        <v>68.569999999999993</v>
      </c>
      <c r="J78" s="23">
        <f t="shared" si="16"/>
        <v>-9.5501912676428047E-2</v>
      </c>
      <c r="K78" s="86">
        <v>50.91</v>
      </c>
      <c r="L78" s="21">
        <f t="shared" si="17"/>
        <v>0.14020156774916015</v>
      </c>
    </row>
    <row r="79" spans="2:14" ht="15" hidden="1" customHeight="1" outlineLevel="1" thickBot="1" x14ac:dyDescent="0.3">
      <c r="B79" s="19" t="s">
        <v>39</v>
      </c>
      <c r="C79" s="86">
        <v>52.815757706790627</v>
      </c>
      <c r="D79" s="21">
        <f t="shared" si="11"/>
        <v>-8.1411747683396096E-2</v>
      </c>
      <c r="E79" s="87">
        <v>53.87</v>
      </c>
      <c r="F79" s="23">
        <f t="shared" si="11"/>
        <v>-9.0033783783783905E-2</v>
      </c>
      <c r="G79" s="86">
        <v>53.18</v>
      </c>
      <c r="H79" s="21">
        <f t="shared" si="15"/>
        <v>-9.5732018364223848E-2</v>
      </c>
      <c r="I79" s="87">
        <v>57.46</v>
      </c>
      <c r="J79" s="23">
        <f t="shared" si="16"/>
        <v>-5.4156378600823007E-2</v>
      </c>
      <c r="K79" s="86">
        <v>53.6</v>
      </c>
      <c r="L79" s="21">
        <f t="shared" si="17"/>
        <v>0.20179372197309409</v>
      </c>
    </row>
    <row r="80" spans="2:14" ht="16.5" hidden="1" customHeight="1" outlineLevel="1" thickBot="1" x14ac:dyDescent="0.3">
      <c r="B80" s="19" t="s">
        <v>40</v>
      </c>
      <c r="C80" s="86">
        <v>47.243130711330338</v>
      </c>
      <c r="D80" s="21">
        <f t="shared" si="11"/>
        <v>-9.5136023733904174E-2</v>
      </c>
      <c r="E80" s="87">
        <v>47.73</v>
      </c>
      <c r="F80" s="23">
        <f t="shared" si="11"/>
        <v>-0.11447124304267164</v>
      </c>
      <c r="G80" s="86">
        <v>49.85</v>
      </c>
      <c r="H80" s="21">
        <f t="shared" si="15"/>
        <v>-5.5871212121212044E-2</v>
      </c>
      <c r="I80" s="87">
        <v>45.96</v>
      </c>
      <c r="J80" s="23">
        <f t="shared" si="16"/>
        <v>-0.15592286501377417</v>
      </c>
      <c r="K80" s="86">
        <v>53.87</v>
      </c>
      <c r="L80" s="21">
        <f t="shared" si="17"/>
        <v>0.27021928790379635</v>
      </c>
      <c r="N80" s="36" t="s">
        <v>45</v>
      </c>
    </row>
    <row r="81" spans="2:12" ht="15" hidden="1" customHeight="1" outlineLevel="1" x14ac:dyDescent="0.25">
      <c r="B81" s="19" t="s">
        <v>41</v>
      </c>
      <c r="C81" s="86">
        <v>59.479253373691513</v>
      </c>
      <c r="D81" s="21">
        <f t="shared" si="11"/>
        <v>-8.0337278871136064E-2</v>
      </c>
      <c r="E81" s="87">
        <v>63.64</v>
      </c>
      <c r="F81" s="23">
        <f t="shared" si="11"/>
        <v>-8.1408775981524295E-2</v>
      </c>
      <c r="G81" s="86">
        <v>56.26</v>
      </c>
      <c r="H81" s="21">
        <f t="shared" si="15"/>
        <v>-0.12490278425882728</v>
      </c>
      <c r="I81" s="87">
        <v>61.25</v>
      </c>
      <c r="J81" s="23">
        <f t="shared" si="16"/>
        <v>-6.0870898497393466E-2</v>
      </c>
      <c r="K81" s="86">
        <v>56.34</v>
      </c>
      <c r="L81" s="21">
        <f t="shared" si="17"/>
        <v>0.19415006358626541</v>
      </c>
    </row>
    <row r="82" spans="2:12" ht="15" hidden="1" customHeight="1" outlineLevel="1" x14ac:dyDescent="0.25">
      <c r="B82" s="19" t="s">
        <v>42</v>
      </c>
      <c r="C82" s="86">
        <v>67.371214459200985</v>
      </c>
      <c r="D82" s="21">
        <f t="shared" si="11"/>
        <v>-3.1740398771837874E-3</v>
      </c>
      <c r="E82" s="87">
        <v>67.33</v>
      </c>
      <c r="F82" s="23">
        <f t="shared" si="11"/>
        <v>-1.8942153577152787E-2</v>
      </c>
      <c r="G82" s="86">
        <v>68.63</v>
      </c>
      <c r="H82" s="21">
        <f t="shared" si="15"/>
        <v>-1.0382119682768587E-2</v>
      </c>
      <c r="I82" s="87">
        <v>72.7</v>
      </c>
      <c r="J82" s="23">
        <f t="shared" si="16"/>
        <v>-9.1317977374949511E-3</v>
      </c>
      <c r="K82" s="86">
        <v>60.77</v>
      </c>
      <c r="L82" s="21">
        <f t="shared" si="17"/>
        <v>0.12976389663506227</v>
      </c>
    </row>
    <row r="83" spans="2:12" ht="15" hidden="1" customHeight="1" outlineLevel="1" x14ac:dyDescent="0.25">
      <c r="B83" s="19" t="s">
        <v>43</v>
      </c>
      <c r="C83" s="86">
        <v>68.312600863273801</v>
      </c>
      <c r="D83" s="21">
        <f t="shared" si="11"/>
        <v>-1.1654096319740681E-2</v>
      </c>
      <c r="E83" s="87">
        <v>67.77</v>
      </c>
      <c r="F83" s="23">
        <f t="shared" si="11"/>
        <v>-3.0749427917620253E-2</v>
      </c>
      <c r="G83" s="86">
        <v>71.14</v>
      </c>
      <c r="H83" s="21">
        <f t="shared" si="15"/>
        <v>-1.6839741790626306E-3</v>
      </c>
      <c r="I83" s="87">
        <v>73.89</v>
      </c>
      <c r="J83" s="23">
        <f t="shared" si="16"/>
        <v>-9.7829000268024879E-3</v>
      </c>
      <c r="K83" s="86">
        <v>54.65</v>
      </c>
      <c r="L83" s="21">
        <f t="shared" si="17"/>
        <v>-6.8677573278800308E-2</v>
      </c>
    </row>
    <row r="84" spans="2:12" ht="15" hidden="1" customHeight="1" outlineLevel="1" x14ac:dyDescent="0.25">
      <c r="B84" s="19" t="s">
        <v>44</v>
      </c>
      <c r="C84" s="86">
        <v>65.27324590998569</v>
      </c>
      <c r="D84" s="21">
        <f t="shared" si="11"/>
        <v>-6.6156871770760572E-3</v>
      </c>
      <c r="E84" s="87">
        <v>66.69</v>
      </c>
      <c r="F84" s="23">
        <f t="shared" si="11"/>
        <v>-4.5239799570508166E-2</v>
      </c>
      <c r="G84" s="86">
        <v>67.13</v>
      </c>
      <c r="H84" s="21">
        <f t="shared" si="15"/>
        <v>-1.7849305047549335E-2</v>
      </c>
      <c r="I84" s="87">
        <v>68.959999999999994</v>
      </c>
      <c r="J84" s="23">
        <f t="shared" si="16"/>
        <v>3.0638170677028898E-2</v>
      </c>
      <c r="K84" s="86">
        <v>47.67</v>
      </c>
      <c r="L84" s="21">
        <f t="shared" si="17"/>
        <v>0.14895155459146792</v>
      </c>
    </row>
    <row r="85" spans="2:12" collapsed="1" x14ac:dyDescent="0.25">
      <c r="B85" s="33">
        <v>2007</v>
      </c>
      <c r="C85" s="91">
        <v>61.934017800105615</v>
      </c>
      <c r="D85" s="35">
        <f t="shared" si="11"/>
        <v>-4.782533547071699E-2</v>
      </c>
      <c r="E85" s="91">
        <v>64.189503599483345</v>
      </c>
      <c r="F85" s="35">
        <f>E85/E98-1</f>
        <v>-4.2822574517340728E-2</v>
      </c>
      <c r="G85" s="91">
        <v>63.166478987473681</v>
      </c>
      <c r="H85" s="35">
        <f>G85/G98-1</f>
        <v>-5.3994960589662244E-2</v>
      </c>
      <c r="I85" s="91">
        <v>64.619079632949976</v>
      </c>
      <c r="J85" s="35">
        <f>I85/I98-1</f>
        <v>-4.7618018101246662E-2</v>
      </c>
      <c r="K85" s="91">
        <v>51.168644894245226</v>
      </c>
      <c r="L85" s="35">
        <f>K85/K98-1</f>
        <v>5.062093020086289E-2</v>
      </c>
    </row>
    <row r="86" spans="2:12" ht="15" hidden="1" customHeight="1" outlineLevel="1" x14ac:dyDescent="0.25">
      <c r="B86" s="19" t="s">
        <v>33</v>
      </c>
      <c r="C86" s="86">
        <v>62.500496916329055</v>
      </c>
      <c r="D86" s="20"/>
      <c r="E86" s="87">
        <v>62.31</v>
      </c>
      <c r="F86" s="23"/>
      <c r="G86" s="86">
        <v>66.11</v>
      </c>
      <c r="H86" s="20"/>
      <c r="I86" s="87">
        <v>65.08</v>
      </c>
      <c r="J86" s="23"/>
      <c r="K86" s="86">
        <v>56.16</v>
      </c>
      <c r="L86" s="20"/>
    </row>
    <row r="87" spans="2:12" ht="15" hidden="1" customHeight="1" outlineLevel="1" x14ac:dyDescent="0.25">
      <c r="B87" s="19" t="s">
        <v>34</v>
      </c>
      <c r="C87" s="86">
        <v>64.607358801951591</v>
      </c>
      <c r="D87" s="20"/>
      <c r="E87" s="87">
        <v>65.040000000000006</v>
      </c>
      <c r="F87" s="23"/>
      <c r="G87" s="86">
        <v>66.84</v>
      </c>
      <c r="H87" s="20"/>
      <c r="I87" s="87">
        <v>66.430000000000007</v>
      </c>
      <c r="J87" s="23"/>
      <c r="K87" s="86">
        <v>58.06</v>
      </c>
      <c r="L87" s="20"/>
    </row>
    <row r="88" spans="2:12" ht="15" hidden="1" customHeight="1" outlineLevel="1" x14ac:dyDescent="0.25">
      <c r="B88" s="19" t="s">
        <v>35</v>
      </c>
      <c r="C88" s="86">
        <v>64.313578962271322</v>
      </c>
      <c r="D88" s="20"/>
      <c r="E88" s="87">
        <v>66.849999999999994</v>
      </c>
      <c r="F88" s="23"/>
      <c r="G88" s="86">
        <v>68.67</v>
      </c>
      <c r="H88" s="20"/>
      <c r="I88" s="87">
        <v>60.05</v>
      </c>
      <c r="J88" s="23"/>
      <c r="K88" s="86">
        <v>49.77</v>
      </c>
      <c r="L88" s="20"/>
    </row>
    <row r="89" spans="2:12" ht="15" hidden="1" customHeight="1" outlineLevel="1" x14ac:dyDescent="0.25">
      <c r="B89" s="19" t="s">
        <v>36</v>
      </c>
      <c r="C89" s="86">
        <v>62.828699399678577</v>
      </c>
      <c r="D89" s="20"/>
      <c r="E89" s="87">
        <v>64.66</v>
      </c>
      <c r="F89" s="23"/>
      <c r="G89" s="86">
        <v>63.63</v>
      </c>
      <c r="H89" s="20"/>
      <c r="I89" s="87">
        <v>68.17</v>
      </c>
      <c r="J89" s="23"/>
      <c r="K89" s="86">
        <v>48.3</v>
      </c>
      <c r="L89" s="20"/>
    </row>
    <row r="90" spans="2:12" ht="15" hidden="1" customHeight="1" outlineLevel="1" x14ac:dyDescent="0.25">
      <c r="B90" s="19" t="s">
        <v>37</v>
      </c>
      <c r="C90" s="86">
        <v>79.292589913958508</v>
      </c>
      <c r="D90" s="20"/>
      <c r="E90" s="87">
        <v>82.44</v>
      </c>
      <c r="F90" s="23"/>
      <c r="G90" s="86">
        <v>79.92</v>
      </c>
      <c r="H90" s="20"/>
      <c r="I90" s="87">
        <v>83.64</v>
      </c>
      <c r="J90" s="23"/>
      <c r="K90" s="86">
        <v>40.409999999999997</v>
      </c>
      <c r="L90" s="20"/>
    </row>
    <row r="91" spans="2:12" ht="15" hidden="1" customHeight="1" outlineLevel="1" x14ac:dyDescent="0.25">
      <c r="B91" s="19" t="s">
        <v>38</v>
      </c>
      <c r="C91" s="86">
        <v>70.232044233573689</v>
      </c>
      <c r="D91" s="20"/>
      <c r="E91" s="87">
        <v>72.569999999999993</v>
      </c>
      <c r="F91" s="23"/>
      <c r="G91" s="86">
        <v>71.22</v>
      </c>
      <c r="H91" s="20"/>
      <c r="I91" s="87">
        <v>75.81</v>
      </c>
      <c r="J91" s="23"/>
      <c r="K91" s="86">
        <v>44.65</v>
      </c>
      <c r="L91" s="20"/>
    </row>
    <row r="92" spans="2:12" ht="15" hidden="1" customHeight="1" outlineLevel="1" x14ac:dyDescent="0.25">
      <c r="B92" s="19" t="s">
        <v>39</v>
      </c>
      <c r="C92" s="86">
        <v>57.496661397088019</v>
      </c>
      <c r="D92" s="20"/>
      <c r="E92" s="87">
        <v>59.2</v>
      </c>
      <c r="F92" s="23"/>
      <c r="G92" s="86">
        <v>58.81</v>
      </c>
      <c r="H92" s="20"/>
      <c r="I92" s="87">
        <v>60.75</v>
      </c>
      <c r="J92" s="23"/>
      <c r="K92" s="86">
        <v>44.6</v>
      </c>
      <c r="L92" s="20"/>
    </row>
    <row r="93" spans="2:12" ht="15" hidden="1" customHeight="1" outlineLevel="1" x14ac:dyDescent="0.25">
      <c r="B93" s="19" t="s">
        <v>40</v>
      </c>
      <c r="C93" s="86">
        <v>52.210201699351792</v>
      </c>
      <c r="D93" s="20"/>
      <c r="E93" s="87">
        <v>53.9</v>
      </c>
      <c r="F93" s="23"/>
      <c r="G93" s="86">
        <v>52.8</v>
      </c>
      <c r="H93" s="20"/>
      <c r="I93" s="87">
        <v>54.45</v>
      </c>
      <c r="J93" s="23"/>
      <c r="K93" s="86">
        <v>42.41</v>
      </c>
      <c r="L93" s="20"/>
    </row>
    <row r="94" spans="2:12" ht="15" hidden="1" customHeight="1" outlineLevel="1" x14ac:dyDescent="0.25">
      <c r="B94" s="19" t="s">
        <v>41</v>
      </c>
      <c r="C94" s="86">
        <v>64.675072727403972</v>
      </c>
      <c r="D94" s="20"/>
      <c r="E94" s="87">
        <v>69.28</v>
      </c>
      <c r="F94" s="23"/>
      <c r="G94" s="86">
        <v>64.290000000000006</v>
      </c>
      <c r="H94" s="20"/>
      <c r="I94" s="87">
        <v>65.22</v>
      </c>
      <c r="J94" s="23"/>
      <c r="K94" s="86">
        <v>47.18</v>
      </c>
      <c r="L94" s="20"/>
    </row>
    <row r="95" spans="2:12" ht="15" hidden="1" customHeight="1" outlineLevel="1" x14ac:dyDescent="0.25">
      <c r="B95" s="19" t="s">
        <v>42</v>
      </c>
      <c r="C95" s="86">
        <v>67.585734274918323</v>
      </c>
      <c r="D95" s="20"/>
      <c r="E95" s="87">
        <v>68.63</v>
      </c>
      <c r="F95" s="23"/>
      <c r="G95" s="86">
        <v>69.349999999999994</v>
      </c>
      <c r="H95" s="20"/>
      <c r="I95" s="87">
        <v>73.37</v>
      </c>
      <c r="J95" s="23"/>
      <c r="K95" s="86">
        <v>53.79</v>
      </c>
      <c r="L95" s="20"/>
    </row>
    <row r="96" spans="2:12" ht="15" hidden="1" customHeight="1" outlineLevel="1" x14ac:dyDescent="0.25">
      <c r="B96" s="19" t="s">
        <v>43</v>
      </c>
      <c r="C96" s="86">
        <v>69.118109974353345</v>
      </c>
      <c r="D96" s="20"/>
      <c r="E96" s="87">
        <v>69.92</v>
      </c>
      <c r="F96" s="23"/>
      <c r="G96" s="86">
        <v>71.260000000000005</v>
      </c>
      <c r="H96" s="20"/>
      <c r="I96" s="87">
        <v>74.62</v>
      </c>
      <c r="J96" s="23"/>
      <c r="K96" s="86">
        <v>58.68</v>
      </c>
      <c r="L96" s="20"/>
    </row>
    <row r="97" spans="2:12" ht="15" hidden="1" customHeight="1" outlineLevel="1" x14ac:dyDescent="0.25">
      <c r="B97" s="19" t="s">
        <v>44</v>
      </c>
      <c r="C97" s="86">
        <v>65.707949146586728</v>
      </c>
      <c r="D97" s="20"/>
      <c r="E97" s="87">
        <v>69.849999999999994</v>
      </c>
      <c r="F97" s="23"/>
      <c r="G97" s="86">
        <v>68.349999999999994</v>
      </c>
      <c r="H97" s="20"/>
      <c r="I97" s="87">
        <v>66.91</v>
      </c>
      <c r="J97" s="23"/>
      <c r="K97" s="86">
        <v>41.49</v>
      </c>
      <c r="L97" s="20"/>
    </row>
    <row r="98" spans="2:12" collapsed="1" x14ac:dyDescent="0.25">
      <c r="B98" s="33">
        <v>2006</v>
      </c>
      <c r="C98" s="91">
        <v>65.044807541401354</v>
      </c>
      <c r="D98" s="34"/>
      <c r="E98" s="91">
        <v>67.06123848158623</v>
      </c>
      <c r="F98" s="35"/>
      <c r="G98" s="91">
        <v>66.771820821215186</v>
      </c>
      <c r="H98" s="35"/>
      <c r="I98" s="91">
        <v>67.849960269218485</v>
      </c>
      <c r="J98" s="35"/>
      <c r="K98" s="91">
        <v>48.703241505442456</v>
      </c>
      <c r="L98" s="35"/>
    </row>
    <row r="99" spans="2:12" ht="15" customHeight="1" x14ac:dyDescent="0.25">
      <c r="B99" s="225" t="s">
        <v>46</v>
      </c>
      <c r="C99" s="225"/>
      <c r="D99" s="225"/>
      <c r="E99" s="225"/>
      <c r="F99" s="225"/>
      <c r="G99" s="225"/>
      <c r="H99" s="225"/>
      <c r="I99" s="37"/>
      <c r="J99" s="37"/>
      <c r="K99" s="37"/>
      <c r="L99" s="37"/>
    </row>
  </sheetData>
  <mergeCells count="7">
    <mergeCell ref="B99:H99"/>
    <mergeCell ref="B5:L5"/>
    <mergeCell ref="C6:D6"/>
    <mergeCell ref="E6:F6"/>
    <mergeCell ref="G6:H6"/>
    <mergeCell ref="I6:J6"/>
    <mergeCell ref="K6:L6"/>
  </mergeCells>
  <hyperlinks>
    <hyperlink ref="N8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8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32" t="s">
        <v>94</v>
      </c>
      <c r="C5" s="232"/>
      <c r="D5" s="232"/>
      <c r="E5" s="232"/>
    </row>
    <row r="6" spans="2:6" ht="45.75" customHeight="1" x14ac:dyDescent="0.25">
      <c r="B6" s="93" t="s">
        <v>48</v>
      </c>
      <c r="C6" s="40" t="str">
        <f>actualizaciones!A3</f>
        <v>AÑO 2011</v>
      </c>
      <c r="D6" s="40" t="str">
        <f>actualizaciones!A2</f>
        <v>AÑO 2012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63.562077784569098</v>
      </c>
      <c r="D8" s="98">
        <v>63.155891332918948</v>
      </c>
      <c r="E8" s="99">
        <f>D8/C8-1</f>
        <v>-6.3903897702469736E-3</v>
      </c>
    </row>
    <row r="9" spans="2:6" ht="15" customHeight="1" x14ac:dyDescent="0.2">
      <c r="B9" s="100" t="s">
        <v>67</v>
      </c>
      <c r="C9" s="101">
        <v>73.81494750483823</v>
      </c>
      <c r="D9" s="101">
        <v>72.162002342558168</v>
      </c>
      <c r="E9" s="102">
        <f t="shared" ref="E9:E25" si="0">D9/C9-1</f>
        <v>-2.2393095411626707E-2</v>
      </c>
      <c r="F9" s="103"/>
    </row>
    <row r="10" spans="2:6" ht="15" customHeight="1" x14ac:dyDescent="0.2">
      <c r="B10" s="100" t="s">
        <v>73</v>
      </c>
      <c r="C10" s="101">
        <v>53.145335679768486</v>
      </c>
      <c r="D10" s="101">
        <v>52.745972242062152</v>
      </c>
      <c r="E10" s="102">
        <f t="shared" si="0"/>
        <v>-7.5145529254482257E-3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67.503988357350664</v>
      </c>
      <c r="D12" s="98">
        <v>66.336803100943641</v>
      </c>
      <c r="E12" s="99">
        <f t="shared" si="0"/>
        <v>-1.7290611781754506E-2</v>
      </c>
    </row>
    <row r="13" spans="2:6" ht="15" customHeight="1" x14ac:dyDescent="0.2">
      <c r="B13" s="100" t="s">
        <v>67</v>
      </c>
      <c r="C13" s="101">
        <v>81.775239859568501</v>
      </c>
      <c r="D13" s="101">
        <v>78.725042182283943</v>
      </c>
      <c r="E13" s="102">
        <f t="shared" si="0"/>
        <v>-3.7299770474811478E-2</v>
      </c>
      <c r="F13" s="103"/>
    </row>
    <row r="14" spans="2:6" ht="15" customHeight="1" x14ac:dyDescent="0.2">
      <c r="B14" s="100" t="s">
        <v>73</v>
      </c>
      <c r="C14" s="101">
        <v>51.199706906164764</v>
      </c>
      <c r="D14" s="101">
        <v>50.438055179131723</v>
      </c>
      <c r="E14" s="102">
        <f t="shared" si="0"/>
        <v>-1.4876095451658355E-2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67.262910727200278</v>
      </c>
      <c r="D16" s="98">
        <v>67.65053584464286</v>
      </c>
      <c r="E16" s="99">
        <f t="shared" si="0"/>
        <v>5.7628359113788274E-3</v>
      </c>
    </row>
    <row r="17" spans="2:12" ht="15" customHeight="1" x14ac:dyDescent="0.2">
      <c r="B17" s="100" t="s">
        <v>67</v>
      </c>
      <c r="C17" s="101">
        <v>78.705178722057084</v>
      </c>
      <c r="D17" s="101">
        <v>79.370368003736999</v>
      </c>
      <c r="E17" s="102">
        <f t="shared" si="0"/>
        <v>8.451658359470704E-3</v>
      </c>
      <c r="F17" s="103"/>
    </row>
    <row r="18" spans="2:12" ht="15" customHeight="1" x14ac:dyDescent="0.2">
      <c r="B18" s="100" t="s">
        <v>73</v>
      </c>
      <c r="C18" s="101">
        <v>59.792767639875251</v>
      </c>
      <c r="D18" s="101">
        <v>59.368443773941571</v>
      </c>
      <c r="E18" s="102">
        <f t="shared" si="0"/>
        <v>-7.0965750990041876E-3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59.114333669986991</v>
      </c>
      <c r="D20" s="98">
        <v>58.090430246996789</v>
      </c>
      <c r="E20" s="99">
        <f t="shared" si="0"/>
        <v>-1.7320730175295007E-2</v>
      </c>
    </row>
    <row r="21" spans="2:12" ht="15" customHeight="1" x14ac:dyDescent="0.2">
      <c r="B21" s="100" t="s">
        <v>67</v>
      </c>
      <c r="C21" s="101">
        <v>65.349483271827239</v>
      </c>
      <c r="D21" s="101">
        <v>64.385893691315999</v>
      </c>
      <c r="E21" s="102">
        <f t="shared" si="0"/>
        <v>-1.4745175206712813E-2</v>
      </c>
      <c r="F21" s="103"/>
    </row>
    <row r="22" spans="2:12" ht="15" customHeight="1" x14ac:dyDescent="0.2">
      <c r="B22" s="100" t="s">
        <v>73</v>
      </c>
      <c r="C22" s="101">
        <v>47.316091415192112</v>
      </c>
      <c r="D22" s="101">
        <v>45.364631376801043</v>
      </c>
      <c r="E22" s="102">
        <f t="shared" si="0"/>
        <v>-4.1243052416719661E-2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46.774626312643825</v>
      </c>
      <c r="D24" s="98">
        <v>40.656892929546444</v>
      </c>
      <c r="E24" s="99">
        <f t="shared" si="0"/>
        <v>-0.13079171049291038</v>
      </c>
    </row>
    <row r="25" spans="2:12" ht="15" customHeight="1" x14ac:dyDescent="0.2">
      <c r="B25" s="100" t="s">
        <v>67</v>
      </c>
      <c r="C25" s="101">
        <v>46.774626312643825</v>
      </c>
      <c r="D25" s="101">
        <v>40.656892929546444</v>
      </c>
      <c r="E25" s="102">
        <f t="shared" si="0"/>
        <v>-0.13079171049291038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33" t="s">
        <v>74</v>
      </c>
      <c r="C27" s="233"/>
      <c r="D27" s="233"/>
      <c r="E27" s="233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L26" sqref="L26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9" t="s">
        <v>97</v>
      </c>
      <c r="C5" s="229"/>
      <c r="D5" s="229"/>
      <c r="E5" s="229"/>
      <c r="G5" s="229" t="s">
        <v>98</v>
      </c>
      <c r="H5" s="229"/>
      <c r="I5" s="229"/>
      <c r="J5" s="229"/>
    </row>
    <row r="6" spans="2:10" ht="45" customHeight="1" x14ac:dyDescent="0.25">
      <c r="B6" s="59" t="s">
        <v>63</v>
      </c>
      <c r="C6" s="40" t="str">
        <f>actualizaciones!$A$3</f>
        <v>AÑO 2011</v>
      </c>
      <c r="D6" s="40" t="str">
        <f>actualizaciones!$A$2</f>
        <v>AÑO 2012</v>
      </c>
      <c r="E6" s="61" t="s">
        <v>50</v>
      </c>
      <c r="G6" s="59" t="s">
        <v>63</v>
      </c>
      <c r="H6" s="40" t="str">
        <f>actualizaciones!$A$3</f>
        <v>AÑO 2011</v>
      </c>
      <c r="I6" s="40" t="str">
        <f>actualizaciones!$A$2</f>
        <v>AÑO 2012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67.503988357350664</v>
      </c>
      <c r="D8" s="110">
        <v>66.336803100943641</v>
      </c>
      <c r="E8" s="47">
        <f>D8/C8-1</f>
        <v>-1.7290611781754506E-2</v>
      </c>
      <c r="G8" s="62" t="s">
        <v>99</v>
      </c>
      <c r="H8" s="110">
        <v>67.262910727200278</v>
      </c>
      <c r="I8" s="110">
        <v>67.65053584464286</v>
      </c>
      <c r="J8" s="47">
        <f>I8/H8-1</f>
        <v>5.7628359113788274E-3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81.775239859568501</v>
      </c>
      <c r="D10" s="112">
        <v>78.725042182283943</v>
      </c>
      <c r="E10" s="66">
        <f>D10/C10-1</f>
        <v>-3.7299770474811478E-2</v>
      </c>
      <c r="G10" s="64" t="s">
        <v>67</v>
      </c>
      <c r="H10" s="112">
        <v>78.705178722057084</v>
      </c>
      <c r="I10" s="112">
        <v>79.370368003736999</v>
      </c>
      <c r="J10" s="66">
        <f>I10/H10-1</f>
        <v>8.451658359470704E-3</v>
      </c>
    </row>
    <row r="11" spans="2:10" ht="15" customHeight="1" x14ac:dyDescent="0.2">
      <c r="B11" s="67" t="s">
        <v>68</v>
      </c>
      <c r="C11" s="113">
        <v>80.379591200249507</v>
      </c>
      <c r="D11" s="113">
        <v>75.40678086272257</v>
      </c>
      <c r="E11" s="54">
        <f>D11/C11-1</f>
        <v>-6.1866579106357844E-2</v>
      </c>
      <c r="G11" s="67" t="s">
        <v>68</v>
      </c>
      <c r="H11" s="113">
        <v>75.410158298962529</v>
      </c>
      <c r="I11" s="113">
        <v>74.592366466016045</v>
      </c>
      <c r="J11" s="54">
        <f>I11/H11-1</f>
        <v>-1.0844584488264308E-2</v>
      </c>
    </row>
    <row r="12" spans="2:10" ht="15" customHeight="1" x14ac:dyDescent="0.2">
      <c r="B12" s="67" t="s">
        <v>69</v>
      </c>
      <c r="C12" s="113">
        <v>84.835788008275586</v>
      </c>
      <c r="D12" s="113">
        <v>83.92327156438877</v>
      </c>
      <c r="E12" s="54">
        <f>D12/C12-1</f>
        <v>-1.075626767087734E-2</v>
      </c>
      <c r="G12" s="67" t="s">
        <v>69</v>
      </c>
      <c r="H12" s="113">
        <v>88.100677682509954</v>
      </c>
      <c r="I12" s="113">
        <v>87.455714832156147</v>
      </c>
      <c r="J12" s="54">
        <f>I12/H12-1</f>
        <v>-7.320747891157775E-3</v>
      </c>
    </row>
    <row r="13" spans="2:10" ht="15" customHeight="1" x14ac:dyDescent="0.2">
      <c r="B13" s="67" t="s">
        <v>70</v>
      </c>
      <c r="C13" s="113">
        <v>73.795289306868682</v>
      </c>
      <c r="D13" s="113">
        <v>64.963758842045848</v>
      </c>
      <c r="E13" s="54">
        <f>D13/C13-1</f>
        <v>-0.11967607346992015</v>
      </c>
      <c r="G13" s="67" t="s">
        <v>70</v>
      </c>
      <c r="H13" s="113">
        <v>66.226635154829566</v>
      </c>
      <c r="I13" s="113">
        <v>69.745081038887434</v>
      </c>
      <c r="J13" s="54">
        <f>I13/H13-1</f>
        <v>5.3127353908773767E-2</v>
      </c>
    </row>
    <row r="14" spans="2:10" ht="15" customHeight="1" x14ac:dyDescent="0.2">
      <c r="B14" s="67" t="s">
        <v>71</v>
      </c>
      <c r="C14" s="113">
        <v>63.104061523672193</v>
      </c>
      <c r="D14" s="113">
        <v>77.763851494238651</v>
      </c>
      <c r="E14" s="54">
        <f>D14/C14-1</f>
        <v>0.23231135392239599</v>
      </c>
      <c r="G14" s="67" t="s">
        <v>71</v>
      </c>
      <c r="H14" s="113">
        <v>56.763300414144631</v>
      </c>
      <c r="I14" s="113">
        <v>50.672534713099019</v>
      </c>
      <c r="J14" s="54">
        <f>I14/H14-1</f>
        <v>-0.10730111985398016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51.199706906164764</v>
      </c>
      <c r="D16" s="112">
        <v>50.438055179131723</v>
      </c>
      <c r="E16" s="66">
        <f>D16/C16-1</f>
        <v>-1.4876095451658355E-2</v>
      </c>
      <c r="G16" s="64" t="s">
        <v>73</v>
      </c>
      <c r="H16" s="112">
        <v>59.792767639875251</v>
      </c>
      <c r="I16" s="112">
        <v>59.368443773941571</v>
      </c>
      <c r="J16" s="66">
        <f>I16/H16-1</f>
        <v>-7.0965750990041876E-3</v>
      </c>
    </row>
    <row r="17" spans="2:12" ht="15" customHeight="1" x14ac:dyDescent="0.2">
      <c r="B17" s="231" t="s">
        <v>74</v>
      </c>
      <c r="C17" s="231"/>
      <c r="D17" s="231"/>
      <c r="E17" s="231"/>
      <c r="G17" s="231" t="s">
        <v>74</v>
      </c>
      <c r="H17" s="231"/>
      <c r="I17" s="231"/>
      <c r="J17" s="231"/>
    </row>
    <row r="18" spans="2:12" ht="20.100000000000001" customHeight="1" thickBot="1" x14ac:dyDescent="0.3"/>
    <row r="19" spans="2:12" ht="54" customHeight="1" thickBot="1" x14ac:dyDescent="0.3">
      <c r="B19" s="229" t="s">
        <v>100</v>
      </c>
      <c r="C19" s="229"/>
      <c r="D19" s="229"/>
      <c r="E19" s="229"/>
      <c r="G19" s="229" t="s">
        <v>101</v>
      </c>
      <c r="H19" s="229"/>
      <c r="I19" s="229"/>
      <c r="J19" s="229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AÑO 2011</v>
      </c>
      <c r="D20" s="40" t="str">
        <f>actualizaciones!$A$2</f>
        <v>AÑO 2012</v>
      </c>
      <c r="E20" s="61" t="s">
        <v>50</v>
      </c>
      <c r="G20" s="59" t="s">
        <v>63</v>
      </c>
      <c r="H20" s="40" t="str">
        <f>actualizaciones!$A$3</f>
        <v>AÑO 2011</v>
      </c>
      <c r="I20" s="40" t="str">
        <f>actualizaciones!$A$2</f>
        <v>AÑO 2012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59.114333669986991</v>
      </c>
      <c r="D22" s="110">
        <v>58.090430246996789</v>
      </c>
      <c r="E22" s="47">
        <f>D22/C22-1</f>
        <v>-1.7320730175295007E-2</v>
      </c>
      <c r="G22" s="62" t="s">
        <v>99</v>
      </c>
      <c r="H22" s="110">
        <v>46.774626312643825</v>
      </c>
      <c r="I22" s="110">
        <v>40.656892929546444</v>
      </c>
      <c r="J22" s="47">
        <f>I22/H22-1</f>
        <v>-0.13079171049291038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65.349483271827239</v>
      </c>
      <c r="D24" s="112">
        <v>64.385893691315999</v>
      </c>
      <c r="E24" s="66">
        <f>D24/C24-1</f>
        <v>-1.4745175206712813E-2</v>
      </c>
      <c r="G24" s="64" t="s">
        <v>67</v>
      </c>
      <c r="H24" s="112">
        <v>46.774626312643825</v>
      </c>
      <c r="I24" s="112">
        <v>40.656892929546444</v>
      </c>
      <c r="J24" s="66">
        <f>I24/H24-1</f>
        <v>-0.13079171049291038</v>
      </c>
    </row>
    <row r="25" spans="2:12" ht="15" customHeight="1" x14ac:dyDescent="0.2">
      <c r="B25" s="67" t="s">
        <v>77</v>
      </c>
      <c r="C25" s="113">
        <v>67.556341310597432</v>
      </c>
      <c r="D25" s="113">
        <v>66.751602392553394</v>
      </c>
      <c r="E25" s="54">
        <f>D25/C25-1</f>
        <v>-1.191211516834767E-2</v>
      </c>
      <c r="G25" s="67" t="s">
        <v>77</v>
      </c>
      <c r="H25" s="113">
        <v>45.8</v>
      </c>
      <c r="I25" s="113">
        <v>33.200000000000003</v>
      </c>
      <c r="J25" s="54">
        <f>I25/H25-1</f>
        <v>-0.27510917030567672</v>
      </c>
    </row>
    <row r="26" spans="2:12" ht="15" customHeight="1" x14ac:dyDescent="0.2">
      <c r="B26" s="67" t="s">
        <v>70</v>
      </c>
      <c r="C26" s="113">
        <v>60.026210602188584</v>
      </c>
      <c r="D26" s="113">
        <v>56.820943510646821</v>
      </c>
      <c r="E26" s="54">
        <f>D26/C26-1</f>
        <v>-5.339779172108694E-2</v>
      </c>
      <c r="G26" s="67" t="s">
        <v>70</v>
      </c>
      <c r="H26" s="113">
        <v>48.320736891828055</v>
      </c>
      <c r="I26" s="113">
        <v>45.265933526838644</v>
      </c>
      <c r="J26" s="54">
        <f>I26/H26-1</f>
        <v>-6.3219304205313853E-2</v>
      </c>
    </row>
    <row r="27" spans="2:12" ht="15" customHeight="1" x14ac:dyDescent="0.2">
      <c r="B27" s="67" t="s">
        <v>71</v>
      </c>
      <c r="C27" s="113">
        <v>20.797239922967677</v>
      </c>
      <c r="D27" s="113">
        <v>25.43085329970576</v>
      </c>
      <c r="E27" s="54">
        <f>D27/C27-1</f>
        <v>0.22279943847841555</v>
      </c>
      <c r="G27" s="67" t="s">
        <v>78</v>
      </c>
      <c r="H27" s="113">
        <v>47.408641925124996</v>
      </c>
      <c r="I27" s="113">
        <v>48.45191820179145</v>
      </c>
      <c r="J27" s="54">
        <f>I27/H27-1</f>
        <v>2.2006035910375976E-2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42.144612249790242</v>
      </c>
      <c r="I28" s="113">
        <v>43.947922838896567</v>
      </c>
      <c r="J28" s="54">
        <f>I28/H28-1</f>
        <v>4.278863875691008E-2</v>
      </c>
    </row>
    <row r="29" spans="2:12" ht="15" customHeight="1" x14ac:dyDescent="0.2">
      <c r="B29" s="64" t="s">
        <v>73</v>
      </c>
      <c r="C29" s="112">
        <v>47.316091415192112</v>
      </c>
      <c r="D29" s="112">
        <v>45.364631376801043</v>
      </c>
      <c r="E29" s="66">
        <f>D29/C29-1</f>
        <v>-4.1243052416719661E-2</v>
      </c>
      <c r="G29" s="43" t="s">
        <v>72</v>
      </c>
      <c r="H29" s="111"/>
      <c r="I29" s="111"/>
      <c r="J29" s="50"/>
    </row>
    <row r="30" spans="2:12" ht="15" customHeight="1" x14ac:dyDescent="0.2">
      <c r="B30" s="231" t="s">
        <v>74</v>
      </c>
      <c r="C30" s="231"/>
      <c r="D30" s="231"/>
      <c r="E30" s="231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31" t="s">
        <v>74</v>
      </c>
      <c r="H31" s="231"/>
      <c r="I31" s="231"/>
      <c r="J31" s="231"/>
    </row>
    <row r="34" spans="2:5" ht="36" customHeight="1" x14ac:dyDescent="0.25">
      <c r="B34" s="229" t="s">
        <v>102</v>
      </c>
      <c r="C34" s="229"/>
      <c r="D34" s="229"/>
      <c r="E34" s="229"/>
    </row>
    <row r="35" spans="2:5" ht="18" customHeight="1" x14ac:dyDescent="0.25">
      <c r="B35" s="234"/>
      <c r="C35" s="234"/>
      <c r="D35" s="234"/>
      <c r="E35" s="234"/>
    </row>
    <row r="36" spans="2:5" ht="41.25" customHeight="1" x14ac:dyDescent="0.25">
      <c r="B36" s="59" t="s">
        <v>63</v>
      </c>
      <c r="C36" s="40" t="str">
        <f>actualizaciones!$A$3</f>
        <v>AÑO 2011</v>
      </c>
      <c r="D36" s="40" t="str">
        <f>actualizaciones!$A$2</f>
        <v>AÑO 2012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63.562077784569098</v>
      </c>
      <c r="D38" s="110">
        <v>63.155891332918948</v>
      </c>
      <c r="E38" s="47">
        <f>D38/C38-1</f>
        <v>-6.3903897702469736E-3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73.81494750483823</v>
      </c>
      <c r="D40" s="112">
        <v>72.162002342558168</v>
      </c>
      <c r="E40" s="66">
        <f t="shared" ref="E40:E45" si="0">D40/C40-1</f>
        <v>-2.2393095411626707E-2</v>
      </c>
    </row>
    <row r="41" spans="2:5" ht="15" customHeight="1" x14ac:dyDescent="0.2">
      <c r="B41" s="67" t="s">
        <v>68</v>
      </c>
      <c r="C41" s="113">
        <v>71.020495255527905</v>
      </c>
      <c r="D41" s="113">
        <v>68.202764423654173</v>
      </c>
      <c r="E41" s="54">
        <f t="shared" si="0"/>
        <v>-3.9674896967920148E-2</v>
      </c>
    </row>
    <row r="42" spans="2:5" ht="15" customHeight="1" x14ac:dyDescent="0.2">
      <c r="B42" s="67" t="s">
        <v>69</v>
      </c>
      <c r="C42" s="113">
        <v>78.762218332062474</v>
      </c>
      <c r="D42" s="113">
        <v>77.653993873629204</v>
      </c>
      <c r="E42" s="54">
        <f t="shared" si="0"/>
        <v>-1.4070508448111307E-2</v>
      </c>
    </row>
    <row r="43" spans="2:5" ht="15" customHeight="1" x14ac:dyDescent="0.2">
      <c r="B43" s="67" t="s">
        <v>70</v>
      </c>
      <c r="C43" s="113">
        <v>65.64594506912951</v>
      </c>
      <c r="D43" s="113">
        <v>63.043707888872582</v>
      </c>
      <c r="E43" s="54">
        <f t="shared" si="0"/>
        <v>-3.9640486210025583E-2</v>
      </c>
    </row>
    <row r="44" spans="2:5" ht="15" customHeight="1" x14ac:dyDescent="0.2">
      <c r="B44" s="67" t="s">
        <v>78</v>
      </c>
      <c r="C44" s="113">
        <v>48.104281049537981</v>
      </c>
      <c r="D44" s="113">
        <v>46.699618016202827</v>
      </c>
      <c r="E44" s="54">
        <f t="shared" si="0"/>
        <v>-2.9200374741878532E-2</v>
      </c>
    </row>
    <row r="45" spans="2:5" ht="15" customHeight="1" x14ac:dyDescent="0.2">
      <c r="B45" s="67" t="s">
        <v>79</v>
      </c>
      <c r="C45" s="113">
        <v>53.714638560174926</v>
      </c>
      <c r="D45" s="113">
        <v>57.058584438268284</v>
      </c>
      <c r="E45" s="54">
        <f t="shared" si="0"/>
        <v>6.2253902618133239E-2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53.145335679768486</v>
      </c>
      <c r="D47" s="112">
        <v>52.745972242062152</v>
      </c>
      <c r="E47" s="66">
        <f>D47/C47-1</f>
        <v>-7.5145529254482257E-3</v>
      </c>
    </row>
    <row r="48" spans="2:5" ht="15" customHeight="1" x14ac:dyDescent="0.2">
      <c r="B48" s="231" t="s">
        <v>74</v>
      </c>
      <c r="C48" s="231"/>
      <c r="D48" s="231"/>
      <c r="E48" s="231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99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26" t="s">
        <v>103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2:16" ht="15" customHeight="1" x14ac:dyDescent="0.25">
      <c r="B6" s="71"/>
      <c r="C6" s="227" t="s">
        <v>26</v>
      </c>
      <c r="D6" s="227"/>
      <c r="E6" s="228" t="s">
        <v>27</v>
      </c>
      <c r="F6" s="228"/>
      <c r="G6" s="227" t="s">
        <v>28</v>
      </c>
      <c r="H6" s="227"/>
      <c r="I6" s="228" t="s">
        <v>29</v>
      </c>
      <c r="J6" s="228"/>
      <c r="K6" s="227" t="s">
        <v>30</v>
      </c>
      <c r="L6" s="227"/>
      <c r="N6" s="72"/>
      <c r="O6" s="72"/>
      <c r="P6" s="72"/>
    </row>
    <row r="7" spans="2:16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6" x14ac:dyDescent="0.25">
      <c r="B8" s="73" t="s">
        <v>33</v>
      </c>
      <c r="C8" s="114">
        <v>8.0706126104518088</v>
      </c>
      <c r="D8" s="115">
        <f t="shared" ref="D8:D17" si="0">C8/C21-1</f>
        <v>2.5394009474718926E-2</v>
      </c>
      <c r="E8" s="116">
        <v>8.5606227531021695</v>
      </c>
      <c r="F8" s="117">
        <f t="shared" ref="F8:F19" si="1">E8/E21-1</f>
        <v>5.8491181479599197E-2</v>
      </c>
      <c r="G8" s="114">
        <v>8.6929475389134439</v>
      </c>
      <c r="H8" s="115">
        <f t="shared" ref="H8:H19" si="2">G8/G21-1</f>
        <v>-1.1917788392154183E-2</v>
      </c>
      <c r="I8" s="116">
        <v>8.3763541740423424</v>
      </c>
      <c r="J8" s="117">
        <f t="shared" ref="J8:J19" si="3">I8/I21-1</f>
        <v>6.8962023665162242E-3</v>
      </c>
      <c r="K8" s="114">
        <v>2.3650490730643403</v>
      </c>
      <c r="L8" s="115">
        <f t="shared" ref="L8:L19" si="4">K8/K21-1</f>
        <v>2.3017400787065601E-2</v>
      </c>
    </row>
    <row r="9" spans="2:16" x14ac:dyDescent="0.25">
      <c r="B9" s="73" t="s">
        <v>34</v>
      </c>
      <c r="C9" s="114">
        <v>7.9861254203559326</v>
      </c>
      <c r="D9" s="115">
        <f t="shared" si="0"/>
        <v>-4.7906515429942509E-2</v>
      </c>
      <c r="E9" s="116">
        <v>8.4984289026059265</v>
      </c>
      <c r="F9" s="117">
        <f t="shared" si="1"/>
        <v>-5.2572028694991557E-2</v>
      </c>
      <c r="G9" s="114">
        <v>8.5984476587999552</v>
      </c>
      <c r="H9" s="115">
        <f t="shared" si="2"/>
        <v>-3.3882285528094913E-2</v>
      </c>
      <c r="I9" s="116">
        <v>7.9433235136086564</v>
      </c>
      <c r="J9" s="117">
        <f t="shared" si="3"/>
        <v>-4.8703770825310522E-2</v>
      </c>
      <c r="K9" s="114">
        <v>2.0786741941358589</v>
      </c>
      <c r="L9" s="115">
        <f t="shared" si="4"/>
        <v>4.9835451583767121E-2</v>
      </c>
    </row>
    <row r="10" spans="2:16" x14ac:dyDescent="0.25">
      <c r="B10" s="73" t="s">
        <v>35</v>
      </c>
      <c r="C10" s="114">
        <v>7.5192006831928442</v>
      </c>
      <c r="D10" s="115">
        <f t="shared" si="0"/>
        <v>3.144042293454663E-2</v>
      </c>
      <c r="E10" s="116">
        <v>8.1286316156213498</v>
      </c>
      <c r="F10" s="117">
        <f t="shared" si="1"/>
        <v>3.0244818202959545E-2</v>
      </c>
      <c r="G10" s="114">
        <v>7.9554662328133476</v>
      </c>
      <c r="H10" s="115">
        <f t="shared" si="2"/>
        <v>1.4727835818028945E-2</v>
      </c>
      <c r="I10" s="116">
        <v>6.8687967852634202</v>
      </c>
      <c r="J10" s="117">
        <f t="shared" si="3"/>
        <v>0.12973631336569413</v>
      </c>
      <c r="K10" s="114">
        <v>2.2410898582633823</v>
      </c>
      <c r="L10" s="115">
        <f t="shared" si="4"/>
        <v>9.3214565006527916E-2</v>
      </c>
    </row>
    <row r="11" spans="2:16" x14ac:dyDescent="0.25">
      <c r="B11" s="73" t="s">
        <v>36</v>
      </c>
      <c r="C11" s="114">
        <v>7.6010835214446955</v>
      </c>
      <c r="D11" s="115">
        <f t="shared" si="0"/>
        <v>3.7110060526106547E-3</v>
      </c>
      <c r="E11" s="116">
        <v>8.2983923536089641</v>
      </c>
      <c r="F11" s="117">
        <f t="shared" si="1"/>
        <v>-1.4102966379170301E-3</v>
      </c>
      <c r="G11" s="114">
        <v>8.3506962861740668</v>
      </c>
      <c r="H11" s="115">
        <f t="shared" si="2"/>
        <v>-4.2703532395188537E-3</v>
      </c>
      <c r="I11" s="116">
        <v>6.5903434544549526</v>
      </c>
      <c r="J11" s="117">
        <f t="shared" si="3"/>
        <v>-4.8038340832396664E-2</v>
      </c>
      <c r="K11" s="114">
        <v>2.2170127260549228</v>
      </c>
      <c r="L11" s="115">
        <f t="shared" si="4"/>
        <v>9.4548038312733729E-2</v>
      </c>
    </row>
    <row r="12" spans="2:16" x14ac:dyDescent="0.25">
      <c r="B12" s="73" t="s">
        <v>37</v>
      </c>
      <c r="C12" s="114">
        <v>7.78</v>
      </c>
      <c r="D12" s="115">
        <f t="shared" si="0"/>
        <v>-1.8436642957450622E-2</v>
      </c>
      <c r="E12" s="116">
        <v>8.2889323240723325</v>
      </c>
      <c r="F12" s="117">
        <f t="shared" si="1"/>
        <v>-4.1741927852909533E-2</v>
      </c>
      <c r="G12" s="114">
        <v>8.4132145585628351</v>
      </c>
      <c r="H12" s="115">
        <f t="shared" si="2"/>
        <v>-1.3691142020769598E-2</v>
      </c>
      <c r="I12" s="116">
        <v>6.6562037967946068</v>
      </c>
      <c r="J12" s="117">
        <f t="shared" si="3"/>
        <v>8.5157267870616948E-3</v>
      </c>
      <c r="K12" s="114">
        <v>2.6684638860630723</v>
      </c>
      <c r="L12" s="115">
        <f t="shared" si="4"/>
        <v>0.19662057670989785</v>
      </c>
    </row>
    <row r="13" spans="2:16" x14ac:dyDescent="0.25">
      <c r="B13" s="73" t="s">
        <v>38</v>
      </c>
      <c r="C13" s="114">
        <v>7.7829269800138716</v>
      </c>
      <c r="D13" s="115">
        <f t="shared" si="0"/>
        <v>7.3503923214164546E-2</v>
      </c>
      <c r="E13" s="116">
        <v>8.552586089692543</v>
      </c>
      <c r="F13" s="117">
        <f t="shared" si="1"/>
        <v>9.2284302642725802E-2</v>
      </c>
      <c r="G13" s="114">
        <v>8.6527656997329032</v>
      </c>
      <c r="H13" s="115">
        <f t="shared" si="2"/>
        <v>7.3544131480508979E-2</v>
      </c>
      <c r="I13" s="116">
        <v>6.1005733767240047</v>
      </c>
      <c r="J13" s="117">
        <f t="shared" si="3"/>
        <v>2.358613703422896E-2</v>
      </c>
      <c r="K13" s="114">
        <v>2.3590638297872339</v>
      </c>
      <c r="L13" s="115">
        <f t="shared" si="4"/>
        <v>0.18243002770662331</v>
      </c>
    </row>
    <row r="14" spans="2:16" x14ac:dyDescent="0.25">
      <c r="B14" s="73" t="s">
        <v>39</v>
      </c>
      <c r="C14" s="114">
        <v>7.0620928400448442</v>
      </c>
      <c r="D14" s="115">
        <f t="shared" si="0"/>
        <v>-5.9641432750353607E-2</v>
      </c>
      <c r="E14" s="116">
        <v>7.6825312986252872</v>
      </c>
      <c r="F14" s="117">
        <f t="shared" si="1"/>
        <v>-4.6832345083711369E-2</v>
      </c>
      <c r="G14" s="114">
        <v>7.7002699954416354</v>
      </c>
      <c r="H14" s="115">
        <f t="shared" si="2"/>
        <v>-4.9349383278810444E-2</v>
      </c>
      <c r="I14" s="116">
        <v>6.6908026252941069</v>
      </c>
      <c r="J14" s="117">
        <f t="shared" si="3"/>
        <v>1.2224300347066119E-2</v>
      </c>
      <c r="K14" s="114">
        <v>2.0717531515684549</v>
      </c>
      <c r="L14" s="115">
        <f t="shared" si="4"/>
        <v>-8.7305494887774948E-3</v>
      </c>
      <c r="N14" s="78"/>
      <c r="O14" s="78"/>
      <c r="P14" s="78"/>
    </row>
    <row r="15" spans="2:16" x14ac:dyDescent="0.25">
      <c r="B15" s="73" t="s">
        <v>40</v>
      </c>
      <c r="C15" s="114">
        <v>7.2538165886461794</v>
      </c>
      <c r="D15" s="115">
        <f t="shared" si="0"/>
        <v>-8.7883045827388262E-3</v>
      </c>
      <c r="E15" s="116">
        <v>7.7626774692539779</v>
      </c>
      <c r="F15" s="117">
        <f t="shared" si="1"/>
        <v>-2.4575366406418109E-2</v>
      </c>
      <c r="G15" s="114">
        <v>8.0063133136644034</v>
      </c>
      <c r="H15" s="115">
        <f t="shared" si="2"/>
        <v>-7.8023584166986293E-4</v>
      </c>
      <c r="I15" s="116">
        <v>6.9501982209423874</v>
      </c>
      <c r="J15" s="117">
        <f t="shared" si="3"/>
        <v>5.7774861890156348E-2</v>
      </c>
      <c r="K15" s="114">
        <v>2.3275345369490532</v>
      </c>
      <c r="L15" s="115">
        <f t="shared" si="4"/>
        <v>0.14978598277427713</v>
      </c>
    </row>
    <row r="16" spans="2:16" x14ac:dyDescent="0.25">
      <c r="B16" s="73" t="s">
        <v>41</v>
      </c>
      <c r="C16" s="114">
        <v>7.2269793752308384</v>
      </c>
      <c r="D16" s="115">
        <f t="shared" si="0"/>
        <v>1.2504641104247316E-2</v>
      </c>
      <c r="E16" s="116">
        <v>7.4654896813432448</v>
      </c>
      <c r="F16" s="117">
        <f t="shared" si="1"/>
        <v>-1.6482233302854699E-3</v>
      </c>
      <c r="G16" s="114">
        <v>7.8344990532080043</v>
      </c>
      <c r="H16" s="115">
        <f t="shared" si="2"/>
        <v>3.3889109038086396E-2</v>
      </c>
      <c r="I16" s="116">
        <v>7.1224518812092343</v>
      </c>
      <c r="J16" s="117">
        <f t="shared" si="3"/>
        <v>1.8188278741041009E-2</v>
      </c>
      <c r="K16" s="114">
        <v>2.1359664957758682</v>
      </c>
      <c r="L16" s="115">
        <f t="shared" si="4"/>
        <v>6.3596074058509533E-3</v>
      </c>
    </row>
    <row r="17" spans="2:18" x14ac:dyDescent="0.25">
      <c r="B17" s="73" t="s">
        <v>42</v>
      </c>
      <c r="C17" s="114">
        <v>7.6807559327541117</v>
      </c>
      <c r="D17" s="115">
        <f t="shared" si="0"/>
        <v>-4.5964996262934821E-2</v>
      </c>
      <c r="E17" s="116">
        <v>7.910190446935955</v>
      </c>
      <c r="F17" s="117">
        <f t="shared" si="1"/>
        <v>-5.8653877799738408E-2</v>
      </c>
      <c r="G17" s="114">
        <v>8.262214827376571</v>
      </c>
      <c r="H17" s="115">
        <f t="shared" si="2"/>
        <v>-6.4448394545727594E-2</v>
      </c>
      <c r="I17" s="116">
        <v>8.451241106210361</v>
      </c>
      <c r="J17" s="117">
        <f t="shared" si="3"/>
        <v>1.8221820025344559E-2</v>
      </c>
      <c r="K17" s="114">
        <v>2.0472462764114998</v>
      </c>
      <c r="L17" s="115">
        <f t="shared" si="4"/>
        <v>-4.888561347635545E-2</v>
      </c>
    </row>
    <row r="18" spans="2:18" x14ac:dyDescent="0.25">
      <c r="B18" s="73" t="s">
        <v>43</v>
      </c>
      <c r="C18" s="114">
        <v>8.7536530175908673</v>
      </c>
      <c r="D18" s="115">
        <f>C18/C31-1</f>
        <v>2.1429757011769857E-2</v>
      </c>
      <c r="E18" s="116">
        <v>9.2215567154388065</v>
      </c>
      <c r="F18" s="117">
        <f t="shared" si="1"/>
        <v>2.0083707460045064E-2</v>
      </c>
      <c r="G18" s="114">
        <v>9.4430883852942475</v>
      </c>
      <c r="H18" s="115">
        <f t="shared" si="2"/>
        <v>2.5308185156812879E-2</v>
      </c>
      <c r="I18" s="116">
        <v>9.8677029485401402</v>
      </c>
      <c r="J18" s="117">
        <f t="shared" si="3"/>
        <v>4.7526852286638999E-2</v>
      </c>
      <c r="K18" s="114">
        <v>2.312109310173148</v>
      </c>
      <c r="L18" s="115">
        <f t="shared" si="4"/>
        <v>-3.4011594081257979E-3</v>
      </c>
    </row>
    <row r="19" spans="2:18" x14ac:dyDescent="0.25">
      <c r="B19" s="73" t="s">
        <v>44</v>
      </c>
      <c r="C19" s="114">
        <v>8.9916721728398148</v>
      </c>
      <c r="D19" s="115">
        <f t="shared" ref="D19" si="5">C19/C32-1</f>
        <v>1.489992276196328E-2</v>
      </c>
      <c r="E19" s="116">
        <v>9.4989769294149955</v>
      </c>
      <c r="F19" s="117">
        <f t="shared" si="1"/>
        <v>1.1605636785409379E-2</v>
      </c>
      <c r="G19" s="114">
        <v>9.651594491514123</v>
      </c>
      <c r="H19" s="115">
        <f t="shared" si="2"/>
        <v>1.9175764679421503E-2</v>
      </c>
      <c r="I19" s="116">
        <v>9.6832405081082982</v>
      </c>
      <c r="J19" s="117">
        <f t="shared" si="3"/>
        <v>3.7860718982668518E-2</v>
      </c>
      <c r="K19" s="114">
        <v>2.1967892976588628</v>
      </c>
      <c r="L19" s="115">
        <f t="shared" si="4"/>
        <v>-3.6495922079446075E-2</v>
      </c>
    </row>
    <row r="20" spans="2:18" x14ac:dyDescent="0.25">
      <c r="B20" s="25" t="str">
        <f>actualizaciones!$A$2</f>
        <v>AÑO 2012</v>
      </c>
      <c r="C20" s="118">
        <v>7.8106950330934621</v>
      </c>
      <c r="D20" s="119">
        <v>1.8464837836533743E-3</v>
      </c>
      <c r="E20" s="120">
        <v>8.3185548849623743</v>
      </c>
      <c r="F20" s="121">
        <v>8.5667227795549472E-4</v>
      </c>
      <c r="G20" s="120">
        <v>8.4603867690139793</v>
      </c>
      <c r="H20" s="121">
        <v>2.7047774346478093E-5</v>
      </c>
      <c r="I20" s="120">
        <v>7.6077666015382386</v>
      </c>
      <c r="J20" s="121">
        <v>2.5716303976384358E-2</v>
      </c>
      <c r="K20" s="120">
        <v>2.2391994709215379</v>
      </c>
      <c r="L20" s="121">
        <v>5.2066273209502301E-2</v>
      </c>
      <c r="O20" s="72"/>
      <c r="P20" s="72"/>
      <c r="Q20" s="72"/>
      <c r="R20" s="72"/>
    </row>
    <row r="21" spans="2:18" outlineLevel="1" x14ac:dyDescent="0.25">
      <c r="B21" s="73" t="s">
        <v>33</v>
      </c>
      <c r="C21" s="114">
        <v>7.8707428909070387</v>
      </c>
      <c r="D21" s="115">
        <f t="shared" ref="D21:D32" si="6">C21/C34-1</f>
        <v>5.1336286854913427E-2</v>
      </c>
      <c r="E21" s="116">
        <v>8.0875711606173279</v>
      </c>
      <c r="F21" s="117">
        <f t="shared" ref="F21:F32" si="7">E21/E34-1</f>
        <v>9.6842897150222207E-3</v>
      </c>
      <c r="G21" s="114">
        <v>8.7977978317896657</v>
      </c>
      <c r="H21" s="115">
        <f t="shared" ref="H21:H32" si="8">G21/G34-1</f>
        <v>6.3820777725473565E-2</v>
      </c>
      <c r="I21" s="116">
        <v>8.3189847715736036</v>
      </c>
      <c r="J21" s="117">
        <f t="shared" ref="J21:J32" si="9">I21/I34-1</f>
        <v>7.4792158466266523E-2</v>
      </c>
      <c r="K21" s="114">
        <v>2.3118366034094566</v>
      </c>
      <c r="L21" s="115">
        <f t="shared" ref="L21:L32" si="10">K21/K34-1</f>
        <v>9.0488963872385142E-2</v>
      </c>
    </row>
    <row r="22" spans="2:18" outlineLevel="1" x14ac:dyDescent="0.25">
      <c r="B22" s="73" t="s">
        <v>34</v>
      </c>
      <c r="C22" s="114">
        <v>8.3879635243615542</v>
      </c>
      <c r="D22" s="115">
        <f t="shared" si="6"/>
        <v>3.2957354437717745E-2</v>
      </c>
      <c r="E22" s="116">
        <v>8.9700000000000006</v>
      </c>
      <c r="F22" s="117">
        <f t="shared" si="7"/>
        <v>1.5855039637599155E-2</v>
      </c>
      <c r="G22" s="114">
        <v>8.9</v>
      </c>
      <c r="H22" s="115">
        <f t="shared" si="8"/>
        <v>3.7296037296037365E-2</v>
      </c>
      <c r="I22" s="116">
        <v>8.35</v>
      </c>
      <c r="J22" s="117">
        <f t="shared" si="9"/>
        <v>5.1637279596977281E-2</v>
      </c>
      <c r="K22" s="114">
        <v>1.98</v>
      </c>
      <c r="L22" s="115">
        <f t="shared" si="10"/>
        <v>-1.980198019801982E-2</v>
      </c>
    </row>
    <row r="23" spans="2:18" outlineLevel="1" x14ac:dyDescent="0.25">
      <c r="B23" s="73" t="s">
        <v>35</v>
      </c>
      <c r="C23" s="114">
        <v>7.29</v>
      </c>
      <c r="D23" s="115">
        <f t="shared" si="6"/>
        <v>3.2613800851246211E-2</v>
      </c>
      <c r="E23" s="116">
        <v>7.89</v>
      </c>
      <c r="F23" s="117">
        <f t="shared" si="7"/>
        <v>4.503311258278142E-2</v>
      </c>
      <c r="G23" s="114">
        <v>7.84</v>
      </c>
      <c r="H23" s="115">
        <f t="shared" si="8"/>
        <v>3.8412291933418441E-3</v>
      </c>
      <c r="I23" s="116">
        <v>6.08</v>
      </c>
      <c r="J23" s="117">
        <f t="shared" si="9"/>
        <v>-2.7200000000000002E-2</v>
      </c>
      <c r="K23" s="114">
        <v>2.0499999999999998</v>
      </c>
      <c r="L23" s="115">
        <f t="shared" si="10"/>
        <v>1.4851485148514865E-2</v>
      </c>
    </row>
    <row r="24" spans="2:18" outlineLevel="1" x14ac:dyDescent="0.25">
      <c r="B24" s="73" t="s">
        <v>36</v>
      </c>
      <c r="C24" s="114">
        <v>7.5729801462855297</v>
      </c>
      <c r="D24" s="115">
        <f t="shared" si="6"/>
        <v>-5.9556257748452079E-3</v>
      </c>
      <c r="E24" s="116">
        <v>8.3101120767314924</v>
      </c>
      <c r="F24" s="117">
        <f t="shared" si="7"/>
        <v>1.8656367748736358E-2</v>
      </c>
      <c r="G24" s="114">
        <v>8.3865096448040113</v>
      </c>
      <c r="H24" s="115">
        <f t="shared" si="8"/>
        <v>-3.4019750627445777E-2</v>
      </c>
      <c r="I24" s="116">
        <v>6.922908492152466</v>
      </c>
      <c r="J24" s="117">
        <f t="shared" si="9"/>
        <v>0.12249654940521726</v>
      </c>
      <c r="K24" s="114">
        <v>2.025505184288201</v>
      </c>
      <c r="L24" s="115">
        <f t="shared" si="10"/>
        <v>-6.2392323051291387E-2</v>
      </c>
    </row>
    <row r="25" spans="2:18" outlineLevel="1" x14ac:dyDescent="0.25">
      <c r="B25" s="73" t="s">
        <v>37</v>
      </c>
      <c r="C25" s="114">
        <v>7.9261312519256446</v>
      </c>
      <c r="D25" s="115">
        <f t="shared" si="6"/>
        <v>2.316578766244759E-2</v>
      </c>
      <c r="E25" s="116">
        <v>8.65</v>
      </c>
      <c r="F25" s="117">
        <f t="shared" si="7"/>
        <v>2.9066938711449497E-2</v>
      </c>
      <c r="G25" s="114">
        <v>8.5299999999999994</v>
      </c>
      <c r="H25" s="115">
        <f t="shared" si="8"/>
        <v>1.3148130186951157E-2</v>
      </c>
      <c r="I25" s="116">
        <v>6.6</v>
      </c>
      <c r="J25" s="117">
        <f t="shared" si="9"/>
        <v>6.5819598710139537E-2</v>
      </c>
      <c r="K25" s="114">
        <v>2.23</v>
      </c>
      <c r="L25" s="115">
        <f t="shared" si="10"/>
        <v>-3.4632034632034681E-2</v>
      </c>
    </row>
    <row r="26" spans="2:18" outlineLevel="1" x14ac:dyDescent="0.25">
      <c r="B26" s="73" t="s">
        <v>38</v>
      </c>
      <c r="C26" s="114">
        <v>7.2500219251282365</v>
      </c>
      <c r="D26" s="115">
        <f t="shared" si="6"/>
        <v>5.589645678326427E-3</v>
      </c>
      <c r="E26" s="116">
        <v>7.83</v>
      </c>
      <c r="F26" s="117">
        <f t="shared" si="7"/>
        <v>-2.0784730243955107E-2</v>
      </c>
      <c r="G26" s="114">
        <v>8.06</v>
      </c>
      <c r="H26" s="115">
        <f t="shared" si="8"/>
        <v>2.1586392015431777E-2</v>
      </c>
      <c r="I26" s="116">
        <v>5.96</v>
      </c>
      <c r="J26" s="117">
        <f t="shared" si="9"/>
        <v>-5.3040035290446985E-3</v>
      </c>
      <c r="K26" s="114">
        <v>1.9950980392156863</v>
      </c>
      <c r="L26" s="115">
        <f t="shared" si="10"/>
        <v>-7.6343500363108219E-2</v>
      </c>
    </row>
    <row r="27" spans="2:18" outlineLevel="1" x14ac:dyDescent="0.25">
      <c r="B27" s="73" t="s">
        <v>39</v>
      </c>
      <c r="C27" s="114">
        <v>7.51</v>
      </c>
      <c r="D27" s="115">
        <f t="shared" si="6"/>
        <v>5.8073706858975616E-2</v>
      </c>
      <c r="E27" s="116">
        <v>8.06</v>
      </c>
      <c r="F27" s="117">
        <f t="shared" si="7"/>
        <v>4.2411279487799547E-2</v>
      </c>
      <c r="G27" s="114">
        <v>8.1</v>
      </c>
      <c r="H27" s="115">
        <f t="shared" si="8"/>
        <v>3.3344222723266093E-2</v>
      </c>
      <c r="I27" s="116">
        <v>6.61</v>
      </c>
      <c r="J27" s="117">
        <f t="shared" si="9"/>
        <v>3.9658066241914369E-2</v>
      </c>
      <c r="K27" s="114">
        <v>2.09</v>
      </c>
      <c r="L27" s="115">
        <f t="shared" si="10"/>
        <v>1.4482336280476016E-2</v>
      </c>
      <c r="N27" s="78"/>
      <c r="O27" s="78"/>
      <c r="P27" s="78"/>
    </row>
    <row r="28" spans="2:18" outlineLevel="1" x14ac:dyDescent="0.25">
      <c r="B28" s="73" t="s">
        <v>40</v>
      </c>
      <c r="C28" s="114">
        <v>7.3181305488860353</v>
      </c>
      <c r="D28" s="115">
        <f t="shared" si="6"/>
        <v>7.5415464935307819E-2</v>
      </c>
      <c r="E28" s="116">
        <v>7.9582544892836458</v>
      </c>
      <c r="F28" s="117">
        <f t="shared" si="7"/>
        <v>0.10715440309209967</v>
      </c>
      <c r="G28" s="114">
        <v>8.0125650040642835</v>
      </c>
      <c r="H28" s="115">
        <f t="shared" si="8"/>
        <v>7.4625693801092519E-2</v>
      </c>
      <c r="I28" s="116">
        <v>6.5705836575875489</v>
      </c>
      <c r="J28" s="117">
        <f t="shared" si="9"/>
        <v>-1.0218417147906167E-2</v>
      </c>
      <c r="K28" s="114">
        <v>2.0243198054415563</v>
      </c>
      <c r="L28" s="115">
        <f t="shared" si="10"/>
        <v>-7.9105772589118661E-3</v>
      </c>
    </row>
    <row r="29" spans="2:18" outlineLevel="1" x14ac:dyDescent="0.25">
      <c r="B29" s="73" t="s">
        <v>41</v>
      </c>
      <c r="C29" s="114">
        <v>7.1377246896853972</v>
      </c>
      <c r="D29" s="115">
        <f t="shared" si="6"/>
        <v>0.11513241655354345</v>
      </c>
      <c r="E29" s="116">
        <v>7.4778147901399068</v>
      </c>
      <c r="F29" s="117">
        <f t="shared" si="7"/>
        <v>0.10348640518864105</v>
      </c>
      <c r="G29" s="114">
        <v>7.5776976319028009</v>
      </c>
      <c r="H29" s="115">
        <f t="shared" si="8"/>
        <v>0.16119547365297238</v>
      </c>
      <c r="I29" s="116">
        <v>6.9952208544532946</v>
      </c>
      <c r="J29" s="117">
        <f t="shared" si="9"/>
        <v>0.11324540624574397</v>
      </c>
      <c r="K29" s="114">
        <v>2.1224684298308314</v>
      </c>
      <c r="L29" s="115">
        <f t="shared" si="10"/>
        <v>-2.9673688867651982E-2</v>
      </c>
    </row>
    <row r="30" spans="2:18" outlineLevel="1" x14ac:dyDescent="0.25">
      <c r="B30" s="73" t="s">
        <v>42</v>
      </c>
      <c r="C30" s="114">
        <v>8.0508114510135425</v>
      </c>
      <c r="D30" s="115">
        <f t="shared" si="6"/>
        <v>2.429832938717591E-2</v>
      </c>
      <c r="E30" s="116">
        <v>8.4030626571733453</v>
      </c>
      <c r="F30" s="117">
        <f t="shared" si="7"/>
        <v>3.5985935760497467E-2</v>
      </c>
      <c r="G30" s="114">
        <v>8.8313833028641078</v>
      </c>
      <c r="H30" s="115">
        <f t="shared" si="8"/>
        <v>4.6276287078209188E-2</v>
      </c>
      <c r="I30" s="116">
        <v>8.3000000000000007</v>
      </c>
      <c r="J30" s="117">
        <f t="shared" si="9"/>
        <v>8.7396806118598125E-3</v>
      </c>
      <c r="K30" s="114">
        <v>2.1524711490215753</v>
      </c>
      <c r="L30" s="115">
        <f t="shared" si="10"/>
        <v>0.10205917884561533</v>
      </c>
    </row>
    <row r="31" spans="2:18" outlineLevel="1" x14ac:dyDescent="0.25">
      <c r="B31" s="73" t="s">
        <v>43</v>
      </c>
      <c r="C31" s="114">
        <v>8.57</v>
      </c>
      <c r="D31" s="115">
        <f>C31/C44-1</f>
        <v>3.848634006285323E-2</v>
      </c>
      <c r="E31" s="116">
        <v>9.0399999999999991</v>
      </c>
      <c r="F31" s="117">
        <f t="shared" si="7"/>
        <v>4.8723897911832958E-2</v>
      </c>
      <c r="G31" s="114">
        <v>9.2100000000000009</v>
      </c>
      <c r="H31" s="115">
        <f t="shared" si="8"/>
        <v>7.0930232558139572E-2</v>
      </c>
      <c r="I31" s="116">
        <v>9.42</v>
      </c>
      <c r="J31" s="117">
        <f t="shared" si="9"/>
        <v>-1.0504201680672232E-2</v>
      </c>
      <c r="K31" s="114">
        <v>2.3199999999999998</v>
      </c>
      <c r="L31" s="115">
        <f t="shared" si="10"/>
        <v>0.12077294685990347</v>
      </c>
    </row>
    <row r="32" spans="2:18" outlineLevel="1" x14ac:dyDescent="0.25">
      <c r="B32" s="73" t="s">
        <v>44</v>
      </c>
      <c r="C32" s="114">
        <v>8.859663865546219</v>
      </c>
      <c r="D32" s="115">
        <f t="shared" si="6"/>
        <v>4.9216915339237444E-2</v>
      </c>
      <c r="E32" s="116">
        <v>9.39</v>
      </c>
      <c r="F32" s="117">
        <f t="shared" si="7"/>
        <v>6.2217194570135748E-2</v>
      </c>
      <c r="G32" s="114">
        <v>9.4700000000000006</v>
      </c>
      <c r="H32" s="115">
        <f t="shared" si="8"/>
        <v>8.7256027554534876E-2</v>
      </c>
      <c r="I32" s="116">
        <v>9.33</v>
      </c>
      <c r="J32" s="117">
        <f t="shared" si="9"/>
        <v>-1.2698412698412653E-2</v>
      </c>
      <c r="K32" s="114">
        <v>2.2799999999999998</v>
      </c>
      <c r="L32" s="115">
        <f t="shared" si="10"/>
        <v>5.0691244239631228E-2</v>
      </c>
    </row>
    <row r="33" spans="2:18" ht="15" customHeight="1" x14ac:dyDescent="0.25">
      <c r="B33" s="30">
        <v>2011</v>
      </c>
      <c r="C33" s="122">
        <v>7.7962992928766566</v>
      </c>
      <c r="D33" s="123">
        <f>C33/C46-1</f>
        <v>3.9665685837546372E-2</v>
      </c>
      <c r="E33" s="122">
        <v>8.3114347092569165</v>
      </c>
      <c r="F33" s="123">
        <f>E33/E46-1</f>
        <v>3.8689078806758648E-2</v>
      </c>
      <c r="G33" s="122">
        <v>8.460157940571067</v>
      </c>
      <c r="H33" s="123">
        <f>G33/G46-1</f>
        <v>4.5247557838667296E-2</v>
      </c>
      <c r="I33" s="122">
        <v>7.4170280535127349</v>
      </c>
      <c r="J33" s="123">
        <f>I33/I46-1</f>
        <v>3.1613255194842038E-2</v>
      </c>
      <c r="K33" s="122">
        <v>2.1283825248864687</v>
      </c>
      <c r="L33" s="123">
        <f>K33/K46-1</f>
        <v>1.5433573504666454E-2</v>
      </c>
      <c r="O33" s="72"/>
      <c r="P33" s="72"/>
      <c r="Q33" s="72"/>
      <c r="R33" s="72"/>
    </row>
    <row r="34" spans="2:18" hidden="1" outlineLevel="1" x14ac:dyDescent="0.25">
      <c r="B34" s="73" t="s">
        <v>33</v>
      </c>
      <c r="C34" s="114">
        <v>7.4864179894831473</v>
      </c>
      <c r="D34" s="115">
        <f>C34/C47-1</f>
        <v>-5.6742507769950601E-2</v>
      </c>
      <c r="E34" s="116">
        <v>8.01</v>
      </c>
      <c r="F34" s="117">
        <f>E34/E47-1</f>
        <v>-5.0509091431284459E-2</v>
      </c>
      <c r="G34" s="114">
        <v>8.27</v>
      </c>
      <c r="H34" s="115">
        <f>G34/G47-1</f>
        <v>-2.0601013876686558E-3</v>
      </c>
      <c r="I34" s="116">
        <v>7.7400869610407605</v>
      </c>
      <c r="J34" s="117">
        <f>I34/I47-1</f>
        <v>-3.8805256241661201E-2</v>
      </c>
      <c r="K34" s="114">
        <v>2.12</v>
      </c>
      <c r="L34" s="115">
        <f>K34/K47-1</f>
        <v>-0.23100343718815819</v>
      </c>
    </row>
    <row r="35" spans="2:18" hidden="1" outlineLevel="1" x14ac:dyDescent="0.25">
      <c r="B35" s="73" t="s">
        <v>34</v>
      </c>
      <c r="C35" s="114">
        <v>8.12033864546855</v>
      </c>
      <c r="D35" s="115">
        <f t="shared" ref="D35:F85" si="11">C35/C48-1</f>
        <v>7.1676117542205375E-3</v>
      </c>
      <c r="E35" s="116">
        <v>8.83</v>
      </c>
      <c r="F35" s="117">
        <f t="shared" si="11"/>
        <v>1.3316884628803871E-2</v>
      </c>
      <c r="G35" s="114">
        <v>8.58</v>
      </c>
      <c r="H35" s="115">
        <f t="shared" ref="H35:H45" si="12">G35/G48-1</f>
        <v>2.2717016978689442E-2</v>
      </c>
      <c r="I35" s="116">
        <v>7.94</v>
      </c>
      <c r="J35" s="117">
        <f t="shared" ref="J35:J45" si="13">I35/I48-1</f>
        <v>-5.2055294699249188E-3</v>
      </c>
      <c r="K35" s="114">
        <v>2.02</v>
      </c>
      <c r="L35" s="115">
        <f t="shared" ref="L35:L45" si="14">K35/K48-1</f>
        <v>2.0062084897487731E-2</v>
      </c>
    </row>
    <row r="36" spans="2:18" hidden="1" outlineLevel="1" x14ac:dyDescent="0.25">
      <c r="B36" s="73" t="s">
        <v>35</v>
      </c>
      <c r="C36" s="114">
        <v>7.0597545703828581</v>
      </c>
      <c r="D36" s="115">
        <f t="shared" si="11"/>
        <v>-6.661817712961926E-3</v>
      </c>
      <c r="E36" s="116">
        <v>7.55</v>
      </c>
      <c r="F36" s="117">
        <f t="shared" si="11"/>
        <v>-8.6862155831124443E-4</v>
      </c>
      <c r="G36" s="114">
        <v>7.81</v>
      </c>
      <c r="H36" s="115">
        <f t="shared" si="12"/>
        <v>1.7172011536862541E-2</v>
      </c>
      <c r="I36" s="116">
        <v>6.25</v>
      </c>
      <c r="J36" s="117">
        <f t="shared" si="13"/>
        <v>-2.3406230988440857E-2</v>
      </c>
      <c r="K36" s="114">
        <v>2.02</v>
      </c>
      <c r="L36" s="115">
        <f t="shared" si="14"/>
        <v>-0.10686296168450116</v>
      </c>
    </row>
    <row r="37" spans="2:18" hidden="1" outlineLevel="1" x14ac:dyDescent="0.25">
      <c r="B37" s="73" t="s">
        <v>36</v>
      </c>
      <c r="C37" s="114">
        <v>7.6183522010157478</v>
      </c>
      <c r="D37" s="115">
        <f t="shared" si="11"/>
        <v>-6.956202540417844E-3</v>
      </c>
      <c r="E37" s="116">
        <v>8.1579150141643062</v>
      </c>
      <c r="F37" s="117">
        <f t="shared" si="11"/>
        <v>-3.9114839321047534E-2</v>
      </c>
      <c r="G37" s="114">
        <v>8.6818645104301151</v>
      </c>
      <c r="H37" s="115">
        <f t="shared" si="12"/>
        <v>7.5819641936817117E-2</v>
      </c>
      <c r="I37" s="116">
        <v>6.1674207335610438</v>
      </c>
      <c r="J37" s="117">
        <f t="shared" si="13"/>
        <v>-0.10095907674037263</v>
      </c>
      <c r="K37" s="114">
        <v>2.160290742157613</v>
      </c>
      <c r="L37" s="115">
        <f t="shared" si="14"/>
        <v>-7.2836591348663937E-2</v>
      </c>
    </row>
    <row r="38" spans="2:18" hidden="1" outlineLevel="1" x14ac:dyDescent="0.25">
      <c r="B38" s="73" t="s">
        <v>37</v>
      </c>
      <c r="C38" s="114">
        <v>7.746673459473171</v>
      </c>
      <c r="D38" s="115">
        <f t="shared" si="11"/>
        <v>1.5090239408137363E-2</v>
      </c>
      <c r="E38" s="116">
        <v>8.4056728232189979</v>
      </c>
      <c r="F38" s="117">
        <f t="shared" si="11"/>
        <v>2.5082051612073109E-2</v>
      </c>
      <c r="G38" s="114">
        <v>8.4193019222430987</v>
      </c>
      <c r="H38" s="115">
        <f t="shared" si="12"/>
        <v>3.6859842640775797E-2</v>
      </c>
      <c r="I38" s="116">
        <v>6.1924175610838397</v>
      </c>
      <c r="J38" s="117">
        <f t="shared" si="13"/>
        <v>-4.2903004469267425E-2</v>
      </c>
      <c r="K38" s="114">
        <v>2.31</v>
      </c>
      <c r="L38" s="115">
        <f t="shared" si="14"/>
        <v>-0.16000000000000003</v>
      </c>
    </row>
    <row r="39" spans="2:18" hidden="1" outlineLevel="1" x14ac:dyDescent="0.25">
      <c r="B39" s="73" t="s">
        <v>38</v>
      </c>
      <c r="C39" s="114">
        <v>7.2097221329657692</v>
      </c>
      <c r="D39" s="115">
        <f t="shared" si="11"/>
        <v>-1.53210634713703E-2</v>
      </c>
      <c r="E39" s="116">
        <v>7.9961988357786877</v>
      </c>
      <c r="F39" s="117">
        <f t="shared" si="11"/>
        <v>-9.145125677981758E-3</v>
      </c>
      <c r="G39" s="114">
        <v>7.8896900575377362</v>
      </c>
      <c r="H39" s="115">
        <f t="shared" si="12"/>
        <v>-2.5676286298690343E-3</v>
      </c>
      <c r="I39" s="116">
        <v>5.9917804245168984</v>
      </c>
      <c r="J39" s="117">
        <f t="shared" si="13"/>
        <v>-3.8237492051862332E-2</v>
      </c>
      <c r="K39" s="114">
        <v>2.16</v>
      </c>
      <c r="L39" s="115">
        <f t="shared" si="14"/>
        <v>-5.6768558951964976E-2</v>
      </c>
    </row>
    <row r="40" spans="2:18" hidden="1" outlineLevel="1" x14ac:dyDescent="0.25">
      <c r="B40" s="73" t="s">
        <v>39</v>
      </c>
      <c r="C40" s="114">
        <v>7.0978041995716685</v>
      </c>
      <c r="D40" s="115">
        <f t="shared" si="11"/>
        <v>-3.3241513826265168E-2</v>
      </c>
      <c r="E40" s="116">
        <v>7.7320728954126166</v>
      </c>
      <c r="F40" s="117">
        <f t="shared" si="11"/>
        <v>-3.1593157858701759E-2</v>
      </c>
      <c r="G40" s="114">
        <v>7.8386270730321908</v>
      </c>
      <c r="H40" s="115">
        <f t="shared" si="12"/>
        <v>-2.0412479793293414E-2</v>
      </c>
      <c r="I40" s="116">
        <v>6.3578595834815008</v>
      </c>
      <c r="J40" s="117">
        <f t="shared" si="13"/>
        <v>-2.3214425449739617E-2</v>
      </c>
      <c r="K40" s="114">
        <v>2.0601640119854912</v>
      </c>
      <c r="L40" s="115">
        <f t="shared" si="14"/>
        <v>-6.5294599928296559E-2</v>
      </c>
      <c r="N40" s="78"/>
      <c r="O40" s="78"/>
      <c r="P40" s="78"/>
    </row>
    <row r="41" spans="2:18" hidden="1" outlineLevel="1" x14ac:dyDescent="0.25">
      <c r="B41" s="73" t="s">
        <v>40</v>
      </c>
      <c r="C41" s="114">
        <v>6.8049333373927823</v>
      </c>
      <c r="D41" s="115">
        <f t="shared" si="11"/>
        <v>-1.6254944659779946E-2</v>
      </c>
      <c r="E41" s="116">
        <v>7.188025867988741</v>
      </c>
      <c r="F41" s="117">
        <f t="shared" si="11"/>
        <v>-1.2633809342205926E-2</v>
      </c>
      <c r="G41" s="114">
        <v>7.4561450096384592</v>
      </c>
      <c r="H41" s="115">
        <f t="shared" si="12"/>
        <v>2.1700281772121244E-3</v>
      </c>
      <c r="I41" s="116">
        <v>6.6384177796622144</v>
      </c>
      <c r="J41" s="117">
        <f t="shared" si="13"/>
        <v>-1.5071546044181927E-2</v>
      </c>
      <c r="K41" s="114">
        <v>2.0404610300636739</v>
      </c>
      <c r="L41" s="115">
        <f t="shared" si="14"/>
        <v>-8.9079897293002808E-2</v>
      </c>
    </row>
    <row r="42" spans="2:18" hidden="1" outlineLevel="1" x14ac:dyDescent="0.25">
      <c r="B42" s="73" t="s">
        <v>41</v>
      </c>
      <c r="C42" s="114">
        <v>6.4007866543288472</v>
      </c>
      <c r="D42" s="115">
        <f t="shared" si="11"/>
        <v>-8.2291084742508458E-2</v>
      </c>
      <c r="E42" s="116">
        <v>6.7765354923983629</v>
      </c>
      <c r="F42" s="117">
        <f t="shared" si="11"/>
        <v>-0.11985141615146566</v>
      </c>
      <c r="G42" s="114">
        <v>6.5257726229885602</v>
      </c>
      <c r="H42" s="115">
        <f t="shared" si="12"/>
        <v>-0.10113324752223685</v>
      </c>
      <c r="I42" s="116">
        <v>6.2836287625418059</v>
      </c>
      <c r="J42" s="117">
        <f t="shared" si="13"/>
        <v>-1.8183005852842826E-2</v>
      </c>
      <c r="K42" s="114">
        <v>2.1873759430000002</v>
      </c>
      <c r="L42" s="115">
        <f t="shared" si="14"/>
        <v>-4.0624586403508633E-2</v>
      </c>
    </row>
    <row r="43" spans="2:18" hidden="1" outlineLevel="1" x14ac:dyDescent="0.25">
      <c r="B43" s="73" t="s">
        <v>42</v>
      </c>
      <c r="C43" s="114">
        <v>7.8598306958386193</v>
      </c>
      <c r="D43" s="115">
        <f t="shared" si="11"/>
        <v>-2.0334208218096728E-2</v>
      </c>
      <c r="E43" s="116">
        <v>8.1111744543180677</v>
      </c>
      <c r="F43" s="117">
        <f t="shared" si="11"/>
        <v>-5.3538570091240634E-2</v>
      </c>
      <c r="G43" s="114">
        <v>8.4407755503341164</v>
      </c>
      <c r="H43" s="115">
        <f t="shared" si="12"/>
        <v>2.065000608635037E-2</v>
      </c>
      <c r="I43" s="116">
        <v>8.2280891289669142</v>
      </c>
      <c r="J43" s="117">
        <f t="shared" si="13"/>
        <v>-2.0465579884891172E-2</v>
      </c>
      <c r="K43" s="114">
        <v>1.9531357211472484</v>
      </c>
      <c r="L43" s="115">
        <f t="shared" si="14"/>
        <v>-0.1653266148943382</v>
      </c>
    </row>
    <row r="44" spans="2:18" hidden="1" outlineLevel="1" x14ac:dyDescent="0.25">
      <c r="B44" s="73" t="s">
        <v>43</v>
      </c>
      <c r="C44" s="114">
        <v>8.2523955004370215</v>
      </c>
      <c r="D44" s="115">
        <f t="shared" si="11"/>
        <v>1.1151403420307515E-2</v>
      </c>
      <c r="E44" s="116">
        <v>8.6199999999999992</v>
      </c>
      <c r="F44" s="117">
        <f t="shared" si="11"/>
        <v>3.9806996381182236E-2</v>
      </c>
      <c r="G44" s="114">
        <v>8.6</v>
      </c>
      <c r="H44" s="115">
        <f t="shared" si="12"/>
        <v>-1.3761467889908396E-2</v>
      </c>
      <c r="I44" s="116">
        <v>9.52</v>
      </c>
      <c r="J44" s="117">
        <f t="shared" si="13"/>
        <v>5.8954393770856539E-2</v>
      </c>
      <c r="K44" s="114">
        <v>2.0699999999999998</v>
      </c>
      <c r="L44" s="115">
        <f t="shared" si="14"/>
        <v>-0.20077220077220082</v>
      </c>
    </row>
    <row r="45" spans="2:18" hidden="1" outlineLevel="1" x14ac:dyDescent="0.25">
      <c r="B45" s="73" t="s">
        <v>44</v>
      </c>
      <c r="C45" s="114">
        <v>8.4440726564932227</v>
      </c>
      <c r="D45" s="115">
        <f t="shared" si="11"/>
        <v>-6.0115443061264817E-2</v>
      </c>
      <c r="E45" s="116">
        <v>8.84</v>
      </c>
      <c r="F45" s="117">
        <f t="shared" si="11"/>
        <v>-3.0701754385964897E-2</v>
      </c>
      <c r="G45" s="114">
        <v>8.7100000000000009</v>
      </c>
      <c r="H45" s="115">
        <f t="shared" si="12"/>
        <v>-7.7330508474576121E-2</v>
      </c>
      <c r="I45" s="116">
        <v>9.4499999999999993</v>
      </c>
      <c r="J45" s="117">
        <f t="shared" si="13"/>
        <v>-8.252427184466038E-2</v>
      </c>
      <c r="K45" s="114">
        <v>2.17</v>
      </c>
      <c r="L45" s="115">
        <f t="shared" si="14"/>
        <v>-0.10699588477366262</v>
      </c>
    </row>
    <row r="46" spans="2:18" collapsed="1" x14ac:dyDescent="0.25">
      <c r="B46" s="33">
        <v>2010</v>
      </c>
      <c r="C46" s="124">
        <v>7.4988521782326796</v>
      </c>
      <c r="D46" s="125">
        <f>C46/C59-1</f>
        <v>-2.2747443111520327E-2</v>
      </c>
      <c r="E46" s="124">
        <v>8.0018504852338062</v>
      </c>
      <c r="F46" s="125">
        <f>E46/E59-1</f>
        <v>-2.3979058112307605E-2</v>
      </c>
      <c r="G46" s="124">
        <v>8.0939274883978083</v>
      </c>
      <c r="H46" s="125">
        <f>G46/G59-1</f>
        <v>-4.3738920378029178E-3</v>
      </c>
      <c r="I46" s="124">
        <v>7.1897370610189304</v>
      </c>
      <c r="J46" s="125">
        <f>I46/I59-1</f>
        <v>-2.5714724382263077E-2</v>
      </c>
      <c r="K46" s="124">
        <v>2.096033241781214</v>
      </c>
      <c r="L46" s="125">
        <f>K46/K59-1</f>
        <v>-0.11168139652741826</v>
      </c>
    </row>
    <row r="47" spans="2:18" ht="15" hidden="1" customHeight="1" outlineLevel="1" x14ac:dyDescent="0.25">
      <c r="B47" s="73" t="s">
        <v>33</v>
      </c>
      <c r="C47" s="114">
        <v>7.9367702362837926</v>
      </c>
      <c r="D47" s="115">
        <f t="shared" si="11"/>
        <v>-3.0459494642648299E-2</v>
      </c>
      <c r="E47" s="116">
        <v>8.4360997327235694</v>
      </c>
      <c r="F47" s="117">
        <f t="shared" si="11"/>
        <v>-2.4728354598431368E-2</v>
      </c>
      <c r="G47" s="114">
        <v>8.2870722089573832</v>
      </c>
      <c r="H47" s="115">
        <f t="shared" ref="H47:H84" si="15">G47/G60-1</f>
        <v>-5.7215903417817571E-2</v>
      </c>
      <c r="I47" s="116">
        <v>8.0525689630557888</v>
      </c>
      <c r="J47" s="117">
        <f t="shared" ref="J47:J84" si="16">I47/I60-1</f>
        <v>-3.6774047481364924E-2</v>
      </c>
      <c r="K47" s="114">
        <v>2.7568393703194252</v>
      </c>
      <c r="L47" s="115">
        <f t="shared" ref="L47:L84" si="17">K47/K60-1</f>
        <v>0.16322336300397677</v>
      </c>
      <c r="N47" s="78"/>
      <c r="O47" s="78"/>
      <c r="P47" s="78"/>
    </row>
    <row r="48" spans="2:18" ht="15" hidden="1" customHeight="1" outlineLevel="1" x14ac:dyDescent="0.25">
      <c r="B48" s="73" t="s">
        <v>34</v>
      </c>
      <c r="C48" s="114">
        <v>8.0625494214662652</v>
      </c>
      <c r="D48" s="115">
        <f t="shared" si="11"/>
        <v>2.3196004959372685E-2</v>
      </c>
      <c r="E48" s="116">
        <v>8.7139572368169773</v>
      </c>
      <c r="F48" s="117">
        <f t="shared" si="11"/>
        <v>3.3684132481254681E-2</v>
      </c>
      <c r="G48" s="114">
        <v>8.3894174610949914</v>
      </c>
      <c r="H48" s="115">
        <f t="shared" si="15"/>
        <v>3.3179490282634561E-2</v>
      </c>
      <c r="I48" s="116">
        <v>7.9815481842889424</v>
      </c>
      <c r="J48" s="117">
        <f t="shared" si="16"/>
        <v>-3.5520369177349798E-3</v>
      </c>
      <c r="K48" s="114">
        <v>1.9802716225875625</v>
      </c>
      <c r="L48" s="115">
        <f t="shared" si="17"/>
        <v>-0.167953099753125</v>
      </c>
      <c r="O48" s="78"/>
      <c r="P48" s="78"/>
      <c r="Q48" s="78"/>
    </row>
    <row r="49" spans="2:17" ht="15" hidden="1" customHeight="1" outlineLevel="1" x14ac:dyDescent="0.25">
      <c r="B49" s="73" t="s">
        <v>35</v>
      </c>
      <c r="C49" s="114">
        <v>7.1071007802485235</v>
      </c>
      <c r="D49" s="115">
        <f t="shared" si="11"/>
        <v>-4.5850611501949912E-2</v>
      </c>
      <c r="E49" s="116">
        <v>7.5565637942184125</v>
      </c>
      <c r="F49" s="117">
        <f t="shared" si="11"/>
        <v>-5.7785063065035835E-2</v>
      </c>
      <c r="G49" s="114">
        <v>7.6781507074695625</v>
      </c>
      <c r="H49" s="115">
        <f t="shared" si="15"/>
        <v>-2.6850353932881821E-2</v>
      </c>
      <c r="I49" s="116">
        <v>6.3997950819672127</v>
      </c>
      <c r="J49" s="117">
        <f t="shared" si="16"/>
        <v>-0.10866363760902331</v>
      </c>
      <c r="K49" s="114">
        <v>2.2616909985166678</v>
      </c>
      <c r="L49" s="115">
        <f t="shared" si="17"/>
        <v>-1.6656087601448766E-2</v>
      </c>
    </row>
    <row r="50" spans="2:17" ht="15" hidden="1" customHeight="1" outlineLevel="1" x14ac:dyDescent="0.25">
      <c r="B50" s="73" t="s">
        <v>36</v>
      </c>
      <c r="C50" s="114">
        <v>7.6717182268346251</v>
      </c>
      <c r="D50" s="115">
        <f t="shared" si="11"/>
        <v>-2.7510196180655866E-2</v>
      </c>
      <c r="E50" s="116">
        <v>8.49</v>
      </c>
      <c r="F50" s="117">
        <f t="shared" si="11"/>
        <v>-2.1889400921658919E-2</v>
      </c>
      <c r="G50" s="114">
        <v>8.07</v>
      </c>
      <c r="H50" s="115">
        <f t="shared" si="15"/>
        <v>-6.380510440835252E-2</v>
      </c>
      <c r="I50" s="116">
        <v>6.86</v>
      </c>
      <c r="J50" s="117">
        <f t="shared" si="16"/>
        <v>-4.9861495844875314E-2</v>
      </c>
      <c r="K50" s="114">
        <v>2.33</v>
      </c>
      <c r="L50" s="115">
        <f t="shared" si="17"/>
        <v>3.0973451327433787E-2</v>
      </c>
    </row>
    <row r="51" spans="2:17" ht="15" hidden="1" customHeight="1" outlineLevel="1" x14ac:dyDescent="0.25">
      <c r="B51" s="73" t="s">
        <v>37</v>
      </c>
      <c r="C51" s="114">
        <v>7.6315121146174931</v>
      </c>
      <c r="D51" s="115">
        <f t="shared" si="11"/>
        <v>-2.3677343140679041E-2</v>
      </c>
      <c r="E51" s="116">
        <v>8.1999999999999993</v>
      </c>
      <c r="F51" s="117">
        <f t="shared" si="11"/>
        <v>-3.6427732079906017E-2</v>
      </c>
      <c r="G51" s="114">
        <v>8.1199999999999992</v>
      </c>
      <c r="H51" s="115">
        <f t="shared" si="15"/>
        <v>-4.4705882352941262E-2</v>
      </c>
      <c r="I51" s="116">
        <v>6.47</v>
      </c>
      <c r="J51" s="117">
        <f t="shared" si="16"/>
        <v>-7.0402298850574696E-2</v>
      </c>
      <c r="K51" s="114">
        <v>2.75</v>
      </c>
      <c r="L51" s="115">
        <f t="shared" si="17"/>
        <v>6.1776061776061875E-2</v>
      </c>
    </row>
    <row r="52" spans="2:17" ht="15" hidden="1" customHeight="1" outlineLevel="1" x14ac:dyDescent="0.25">
      <c r="B52" s="73" t="s">
        <v>38</v>
      </c>
      <c r="C52" s="114">
        <v>7.3219014498094177</v>
      </c>
      <c r="D52" s="115">
        <f t="shared" si="11"/>
        <v>-9.9666139594407621E-2</v>
      </c>
      <c r="E52" s="116">
        <v>8.07</v>
      </c>
      <c r="F52" s="117">
        <f t="shared" si="11"/>
        <v>-0.12944983818770217</v>
      </c>
      <c r="G52" s="114">
        <v>7.91</v>
      </c>
      <c r="H52" s="115">
        <f t="shared" si="15"/>
        <v>-0.10419026047565116</v>
      </c>
      <c r="I52" s="116">
        <v>6.23</v>
      </c>
      <c r="J52" s="117">
        <f t="shared" si="16"/>
        <v>-8.247422680412364E-2</v>
      </c>
      <c r="K52" s="114">
        <v>2.29</v>
      </c>
      <c r="L52" s="115">
        <f t="shared" si="17"/>
        <v>-0.11583011583011582</v>
      </c>
      <c r="O52" s="72"/>
      <c r="P52" s="72"/>
      <c r="Q52" s="72"/>
    </row>
    <row r="53" spans="2:17" ht="15" hidden="1" customHeight="1" outlineLevel="1" x14ac:dyDescent="0.25">
      <c r="B53" s="73" t="s">
        <v>39</v>
      </c>
      <c r="C53" s="114">
        <v>7.3418586969570514</v>
      </c>
      <c r="D53" s="115">
        <f t="shared" si="11"/>
        <v>-4.3003571248072192E-2</v>
      </c>
      <c r="E53" s="116">
        <v>7.9843228681819305</v>
      </c>
      <c r="F53" s="117">
        <f t="shared" si="11"/>
        <v>-3.9190990591825514E-2</v>
      </c>
      <c r="G53" s="114">
        <v>8.0019670640333711</v>
      </c>
      <c r="H53" s="115">
        <f t="shared" si="15"/>
        <v>-2.1764417599832386E-2</v>
      </c>
      <c r="I53" s="116">
        <v>6.5089613822448582</v>
      </c>
      <c r="J53" s="117">
        <f t="shared" si="16"/>
        <v>-6.075593329800022E-2</v>
      </c>
      <c r="K53" s="114">
        <v>2.2040784313725492</v>
      </c>
      <c r="L53" s="115">
        <f t="shared" si="17"/>
        <v>-0.12882275439820179</v>
      </c>
    </row>
    <row r="54" spans="2:17" ht="15" hidden="1" customHeight="1" outlineLevel="1" x14ac:dyDescent="0.25">
      <c r="B54" s="73" t="s">
        <v>40</v>
      </c>
      <c r="C54" s="114">
        <v>6.9173748833119699</v>
      </c>
      <c r="D54" s="115">
        <f t="shared" si="11"/>
        <v>-3.7277840318329036E-2</v>
      </c>
      <c r="E54" s="116">
        <v>7.28</v>
      </c>
      <c r="F54" s="117">
        <f t="shared" si="11"/>
        <v>-6.9053708439897665E-2</v>
      </c>
      <c r="G54" s="114">
        <v>7.44</v>
      </c>
      <c r="H54" s="115">
        <f t="shared" si="15"/>
        <v>-3.8759689922480578E-2</v>
      </c>
      <c r="I54" s="116">
        <v>6.74</v>
      </c>
      <c r="J54" s="117">
        <f t="shared" si="16"/>
        <v>-1.6058394160583855E-2</v>
      </c>
      <c r="K54" s="114">
        <v>2.2400000000000002</v>
      </c>
      <c r="L54" s="115">
        <f t="shared" si="17"/>
        <v>-0.17647058823529405</v>
      </c>
    </row>
    <row r="55" spans="2:17" ht="15" hidden="1" customHeight="1" outlineLevel="1" x14ac:dyDescent="0.25">
      <c r="B55" s="73" t="s">
        <v>41</v>
      </c>
      <c r="C55" s="114">
        <v>6.9747460746122414</v>
      </c>
      <c r="D55" s="115">
        <f t="shared" si="11"/>
        <v>-0.12327190501039598</v>
      </c>
      <c r="E55" s="116">
        <v>7.6993085221671436</v>
      </c>
      <c r="F55" s="117">
        <f t="shared" si="11"/>
        <v>-9.9496079278696747E-2</v>
      </c>
      <c r="G55" s="114">
        <v>7.26</v>
      </c>
      <c r="H55" s="115">
        <f t="shared" si="15"/>
        <v>-0.12</v>
      </c>
      <c r="I55" s="116">
        <v>6.4</v>
      </c>
      <c r="J55" s="117">
        <f t="shared" si="16"/>
        <v>-0.19799498746867172</v>
      </c>
      <c r="K55" s="114">
        <v>2.2799999999999998</v>
      </c>
      <c r="L55" s="115">
        <f t="shared" si="17"/>
        <v>-5.0000000000000044E-2</v>
      </c>
    </row>
    <row r="56" spans="2:17" ht="15" hidden="1" customHeight="1" outlineLevel="1" x14ac:dyDescent="0.25">
      <c r="B56" s="73" t="s">
        <v>42</v>
      </c>
      <c r="C56" s="114">
        <v>8.0229714682008648</v>
      </c>
      <c r="D56" s="115">
        <f t="shared" si="11"/>
        <v>2.3368184021882454E-2</v>
      </c>
      <c r="E56" s="116">
        <v>8.57</v>
      </c>
      <c r="F56" s="117">
        <f t="shared" si="11"/>
        <v>4.1312272174969689E-2</v>
      </c>
      <c r="G56" s="114">
        <v>8.27</v>
      </c>
      <c r="H56" s="115">
        <f t="shared" si="15"/>
        <v>-1.4302741358760529E-2</v>
      </c>
      <c r="I56" s="116">
        <v>8.4</v>
      </c>
      <c r="J56" s="117">
        <f t="shared" si="16"/>
        <v>0.12299465240641716</v>
      </c>
      <c r="K56" s="114">
        <v>2.34</v>
      </c>
      <c r="L56" s="115">
        <f t="shared" si="17"/>
        <v>-0.19310344827586212</v>
      </c>
    </row>
    <row r="57" spans="2:17" ht="15" hidden="1" customHeight="1" outlineLevel="1" x14ac:dyDescent="0.25">
      <c r="B57" s="73" t="s">
        <v>43</v>
      </c>
      <c r="C57" s="114">
        <v>8.1613846082026651</v>
      </c>
      <c r="D57" s="115">
        <f t="shared" si="11"/>
        <v>1.3770349944357552E-3</v>
      </c>
      <c r="E57" s="116">
        <v>8.2899999999999991</v>
      </c>
      <c r="F57" s="117">
        <f t="shared" si="11"/>
        <v>-1.2048192771085819E-3</v>
      </c>
      <c r="G57" s="114">
        <v>8.7200000000000006</v>
      </c>
      <c r="H57" s="115">
        <f t="shared" si="15"/>
        <v>-4.5662100456620447E-3</v>
      </c>
      <c r="I57" s="116">
        <v>8.99</v>
      </c>
      <c r="J57" s="117">
        <f t="shared" si="16"/>
        <v>-2.4945770065075923E-2</v>
      </c>
      <c r="K57" s="114">
        <v>2.59</v>
      </c>
      <c r="L57" s="115">
        <f t="shared" si="17"/>
        <v>3.1872509960159334E-2</v>
      </c>
    </row>
    <row r="58" spans="2:17" ht="15" hidden="1" customHeight="1" outlineLevel="1" x14ac:dyDescent="0.25">
      <c r="B58" s="73" t="s">
        <v>44</v>
      </c>
      <c r="C58" s="114">
        <v>8.9841593780369298</v>
      </c>
      <c r="D58" s="115">
        <f t="shared" si="11"/>
        <v>-3.1204164671607137E-2</v>
      </c>
      <c r="E58" s="116">
        <v>9.1199999999999992</v>
      </c>
      <c r="F58" s="117">
        <f t="shared" si="11"/>
        <v>-7.5050709939148086E-2</v>
      </c>
      <c r="G58" s="114">
        <v>9.44</v>
      </c>
      <c r="H58" s="115">
        <f t="shared" si="15"/>
        <v>-1.8711018711018657E-2</v>
      </c>
      <c r="I58" s="116">
        <v>10.3</v>
      </c>
      <c r="J58" s="117">
        <f t="shared" si="16"/>
        <v>6.4049586776859568E-2</v>
      </c>
      <c r="K58" s="114">
        <v>2.4300000000000002</v>
      </c>
      <c r="L58" s="115">
        <f t="shared" si="17"/>
        <v>-4.0854871699516515E-2</v>
      </c>
    </row>
    <row r="59" spans="2:17" collapsed="1" x14ac:dyDescent="0.25">
      <c r="B59" s="33">
        <v>2009</v>
      </c>
      <c r="C59" s="124">
        <v>7.6734024642602394</v>
      </c>
      <c r="D59" s="125">
        <f t="shared" si="11"/>
        <v>-3.4518551153073118E-2</v>
      </c>
      <c r="E59" s="124">
        <v>8.1984413876998072</v>
      </c>
      <c r="F59" s="125">
        <f>E59/E72-1</f>
        <v>-4.0012751276043534E-2</v>
      </c>
      <c r="G59" s="124">
        <v>8.1294849780145846</v>
      </c>
      <c r="H59" s="125">
        <f>G59/G72-1</f>
        <v>-4.120265966729908E-2</v>
      </c>
      <c r="I59" s="124">
        <v>7.3794988397626575</v>
      </c>
      <c r="J59" s="125">
        <f>I59/I72-1</f>
        <v>-3.5646521201894044E-2</v>
      </c>
      <c r="K59" s="124">
        <v>2.3595512168578701</v>
      </c>
      <c r="L59" s="125">
        <f>K59/K72-1</f>
        <v>-5.7876879477053667E-2</v>
      </c>
    </row>
    <row r="60" spans="2:17" ht="15" hidden="1" customHeight="1" outlineLevel="1" x14ac:dyDescent="0.25">
      <c r="B60" s="73" t="s">
        <v>33</v>
      </c>
      <c r="C60" s="114">
        <v>8.1861151673683512</v>
      </c>
      <c r="D60" s="115">
        <f t="shared" si="11"/>
        <v>-9.5168201128168484E-3</v>
      </c>
      <c r="E60" s="116">
        <v>8.65</v>
      </c>
      <c r="F60" s="117">
        <f t="shared" si="11"/>
        <v>-4.8404840484048361E-2</v>
      </c>
      <c r="G60" s="114">
        <v>8.7899999999999991</v>
      </c>
      <c r="H60" s="115">
        <f t="shared" si="15"/>
        <v>1.0344827586206806E-2</v>
      </c>
      <c r="I60" s="116">
        <v>8.36</v>
      </c>
      <c r="J60" s="117">
        <f t="shared" si="16"/>
        <v>4.761904761904745E-2</v>
      </c>
      <c r="K60" s="114">
        <v>2.37</v>
      </c>
      <c r="L60" s="115">
        <f t="shared" si="17"/>
        <v>-4.0485829959514219E-2</v>
      </c>
    </row>
    <row r="61" spans="2:17" ht="15" hidden="1" customHeight="1" outlineLevel="1" x14ac:dyDescent="0.25">
      <c r="B61" s="73" t="s">
        <v>34</v>
      </c>
      <c r="C61" s="114">
        <v>7.879770232084125</v>
      </c>
      <c r="D61" s="115">
        <f t="shared" si="11"/>
        <v>-1.2075668700906816E-2</v>
      </c>
      <c r="E61" s="116">
        <v>8.43</v>
      </c>
      <c r="F61" s="117">
        <f t="shared" si="11"/>
        <v>9.5808383233533245E-3</v>
      </c>
      <c r="G61" s="114">
        <v>8.1199999999999992</v>
      </c>
      <c r="H61" s="115">
        <f t="shared" si="15"/>
        <v>-5.2508751458576586E-2</v>
      </c>
      <c r="I61" s="116">
        <v>8.01</v>
      </c>
      <c r="J61" s="117">
        <f t="shared" si="16"/>
        <v>3.759398496240518E-3</v>
      </c>
      <c r="K61" s="114">
        <v>2.38</v>
      </c>
      <c r="L61" s="115">
        <f t="shared" si="17"/>
        <v>3.9301310043668103E-2</v>
      </c>
    </row>
    <row r="62" spans="2:17" ht="15" hidden="1" customHeight="1" outlineLevel="1" x14ac:dyDescent="0.25">
      <c r="B62" s="73" t="s">
        <v>35</v>
      </c>
      <c r="C62" s="114">
        <v>7.4486247813206532</v>
      </c>
      <c r="D62" s="115">
        <f t="shared" si="11"/>
        <v>9.8106738963672502E-3</v>
      </c>
      <c r="E62" s="116">
        <v>8.02</v>
      </c>
      <c r="F62" s="117">
        <f t="shared" si="11"/>
        <v>-3.7267080745343462E-3</v>
      </c>
      <c r="G62" s="114">
        <v>7.89</v>
      </c>
      <c r="H62" s="115">
        <f t="shared" si="15"/>
        <v>1.1538461538461497E-2</v>
      </c>
      <c r="I62" s="116">
        <v>7.18</v>
      </c>
      <c r="J62" s="117">
        <f t="shared" si="16"/>
        <v>9.4512195121951192E-2</v>
      </c>
      <c r="K62" s="114">
        <v>2.2999999999999998</v>
      </c>
      <c r="L62" s="115">
        <f t="shared" si="17"/>
        <v>-8.7301587301587324E-2</v>
      </c>
    </row>
    <row r="63" spans="2:17" ht="15" hidden="1" customHeight="1" outlineLevel="1" x14ac:dyDescent="0.25">
      <c r="B63" s="73" t="s">
        <v>36</v>
      </c>
      <c r="C63" s="114">
        <v>7.8887389838996933</v>
      </c>
      <c r="D63" s="115">
        <f t="shared" si="11"/>
        <v>3.8379578828873218E-3</v>
      </c>
      <c r="E63" s="116">
        <v>8.68</v>
      </c>
      <c r="F63" s="117">
        <f t="shared" si="11"/>
        <v>-5.7273768613975706E-3</v>
      </c>
      <c r="G63" s="114">
        <v>8.6199999999999992</v>
      </c>
      <c r="H63" s="115">
        <f t="shared" si="15"/>
        <v>0</v>
      </c>
      <c r="I63" s="116">
        <v>7.22</v>
      </c>
      <c r="J63" s="117">
        <f t="shared" si="16"/>
        <v>5.0946142649199277E-2</v>
      </c>
      <c r="K63" s="114">
        <v>2.2599999999999998</v>
      </c>
      <c r="L63" s="115">
        <f t="shared" si="17"/>
        <v>-0.13740458015267187</v>
      </c>
    </row>
    <row r="64" spans="2:17" ht="13.5" hidden="1" customHeight="1" outlineLevel="1" x14ac:dyDescent="0.25">
      <c r="B64" s="73" t="s">
        <v>37</v>
      </c>
      <c r="C64" s="114">
        <v>7.8165881545419502</v>
      </c>
      <c r="D64" s="115">
        <f t="shared" si="11"/>
        <v>-2.3302494587785327E-2</v>
      </c>
      <c r="E64" s="116">
        <v>8.51</v>
      </c>
      <c r="F64" s="117">
        <f t="shared" si="11"/>
        <v>-3.5147392290249435E-2</v>
      </c>
      <c r="G64" s="114">
        <v>8.5</v>
      </c>
      <c r="H64" s="115">
        <f t="shared" si="15"/>
        <v>-3.0786773090079822E-2</v>
      </c>
      <c r="I64" s="116">
        <v>6.96</v>
      </c>
      <c r="J64" s="117">
        <f t="shared" si="16"/>
        <v>2.9585798816567976E-2</v>
      </c>
      <c r="K64" s="114">
        <v>2.59</v>
      </c>
      <c r="L64" s="115">
        <f t="shared" si="17"/>
        <v>-4.7794117647058987E-2</v>
      </c>
    </row>
    <row r="65" spans="2:14" ht="13.5" hidden="1" customHeight="1" outlineLevel="1" x14ac:dyDescent="0.25">
      <c r="B65" s="73" t="s">
        <v>38</v>
      </c>
      <c r="C65" s="114">
        <v>8.1324292818565844</v>
      </c>
      <c r="D65" s="115">
        <f t="shared" si="11"/>
        <v>2.9442140956630336E-2</v>
      </c>
      <c r="E65" s="116">
        <v>9.27</v>
      </c>
      <c r="F65" s="117">
        <f t="shared" si="11"/>
        <v>5.2213393870601532E-2</v>
      </c>
      <c r="G65" s="114">
        <v>8.83</v>
      </c>
      <c r="H65" s="115">
        <f t="shared" si="15"/>
        <v>-2.2598870056497189E-3</v>
      </c>
      <c r="I65" s="116">
        <v>6.79</v>
      </c>
      <c r="J65" s="117">
        <f t="shared" si="16"/>
        <v>3.348554033485529E-2</v>
      </c>
      <c r="K65" s="114">
        <v>2.59</v>
      </c>
      <c r="L65" s="115">
        <f t="shared" si="17"/>
        <v>-0.11301369863013699</v>
      </c>
    </row>
    <row r="66" spans="2:14" ht="15" hidden="1" customHeight="1" outlineLevel="1" x14ac:dyDescent="0.25">
      <c r="B66" s="73" t="s">
        <v>39</v>
      </c>
      <c r="C66" s="114">
        <v>7.6717723038235128</v>
      </c>
      <c r="D66" s="115">
        <f t="shared" si="11"/>
        <v>7.688078932529252E-2</v>
      </c>
      <c r="E66" s="116">
        <v>8.31</v>
      </c>
      <c r="F66" s="117">
        <f t="shared" si="11"/>
        <v>9.3421052631579071E-2</v>
      </c>
      <c r="G66" s="114">
        <v>8.18</v>
      </c>
      <c r="H66" s="115">
        <f t="shared" si="15"/>
        <v>4.7375160051216447E-2</v>
      </c>
      <c r="I66" s="116">
        <v>6.93</v>
      </c>
      <c r="J66" s="117">
        <f t="shared" si="16"/>
        <v>0.10000000000000009</v>
      </c>
      <c r="K66" s="114">
        <v>2.5299999999999998</v>
      </c>
      <c r="L66" s="115">
        <f t="shared" si="17"/>
        <v>-0.21183800623052962</v>
      </c>
    </row>
    <row r="67" spans="2:14" ht="15" hidden="1" customHeight="1" outlineLevel="1" x14ac:dyDescent="0.25">
      <c r="B67" s="73" t="s">
        <v>40</v>
      </c>
      <c r="C67" s="114">
        <v>7.1852245362246938</v>
      </c>
      <c r="D67" s="115">
        <f t="shared" si="11"/>
        <v>-9.4261389010255381E-2</v>
      </c>
      <c r="E67" s="116">
        <v>7.82</v>
      </c>
      <c r="F67" s="117">
        <f t="shared" si="11"/>
        <v>-9.6997690531177794E-2</v>
      </c>
      <c r="G67" s="114">
        <v>7.74</v>
      </c>
      <c r="H67" s="115">
        <f t="shared" si="15"/>
        <v>-0.10623556581986138</v>
      </c>
      <c r="I67" s="116">
        <v>6.85</v>
      </c>
      <c r="J67" s="117">
        <f t="shared" si="16"/>
        <v>-1.1544011544011523E-2</v>
      </c>
      <c r="K67" s="114">
        <v>2.72</v>
      </c>
      <c r="L67" s="115">
        <f t="shared" si="17"/>
        <v>-8.7248322147650881E-2</v>
      </c>
    </row>
    <row r="68" spans="2:14" ht="15" hidden="1" customHeight="1" outlineLevel="1" x14ac:dyDescent="0.25">
      <c r="B68" s="73" t="s">
        <v>41</v>
      </c>
      <c r="C68" s="114">
        <v>7.9554266761520234</v>
      </c>
      <c r="D68" s="115">
        <f t="shared" si="11"/>
        <v>5.6064765324701282E-2</v>
      </c>
      <c r="E68" s="116">
        <v>8.5500000000000007</v>
      </c>
      <c r="F68" s="117">
        <f t="shared" si="11"/>
        <v>6.079404466501237E-2</v>
      </c>
      <c r="G68" s="114">
        <v>8.25</v>
      </c>
      <c r="H68" s="115">
        <f t="shared" si="15"/>
        <v>1.977750309023496E-2</v>
      </c>
      <c r="I68" s="116">
        <v>7.98</v>
      </c>
      <c r="J68" s="117">
        <f t="shared" si="16"/>
        <v>0.16157205240174677</v>
      </c>
      <c r="K68" s="114">
        <v>2.4</v>
      </c>
      <c r="L68" s="115">
        <f t="shared" si="17"/>
        <v>-0.16376306620209069</v>
      </c>
    </row>
    <row r="69" spans="2:14" ht="15" hidden="1" customHeight="1" outlineLevel="1" x14ac:dyDescent="0.25">
      <c r="B69" s="73" t="s">
        <v>42</v>
      </c>
      <c r="C69" s="114">
        <v>7.8397702737544854</v>
      </c>
      <c r="D69" s="115">
        <f t="shared" si="11"/>
        <v>-7.7829677822055521E-3</v>
      </c>
      <c r="E69" s="116">
        <v>8.23</v>
      </c>
      <c r="F69" s="117">
        <f t="shared" si="11"/>
        <v>1.2300123001230068E-2</v>
      </c>
      <c r="G69" s="114">
        <v>8.39</v>
      </c>
      <c r="H69" s="115">
        <f t="shared" si="15"/>
        <v>-1.1904761904761862E-3</v>
      </c>
      <c r="I69" s="116">
        <v>7.48</v>
      </c>
      <c r="J69" s="117">
        <f t="shared" si="16"/>
        <v>-0.12</v>
      </c>
      <c r="K69" s="114">
        <v>2.9</v>
      </c>
      <c r="L69" s="115">
        <f t="shared" si="17"/>
        <v>0.11111111111111116</v>
      </c>
    </row>
    <row r="70" spans="2:14" ht="15" hidden="1" customHeight="1" outlineLevel="1" x14ac:dyDescent="0.25">
      <c r="B70" s="73" t="s">
        <v>43</v>
      </c>
      <c r="C70" s="114">
        <v>8.1501615505372698</v>
      </c>
      <c r="D70" s="115">
        <f t="shared" si="11"/>
        <v>-2.3749576405047379E-2</v>
      </c>
      <c r="E70" s="116">
        <v>8.3000000000000007</v>
      </c>
      <c r="F70" s="117">
        <f t="shared" si="11"/>
        <v>-2.4676850763807212E-2</v>
      </c>
      <c r="G70" s="114">
        <v>8.76</v>
      </c>
      <c r="H70" s="115">
        <f t="shared" si="15"/>
        <v>4.5871559633026138E-3</v>
      </c>
      <c r="I70" s="116">
        <v>9.2200000000000006</v>
      </c>
      <c r="J70" s="117">
        <f t="shared" si="16"/>
        <v>9.8576122672509037E-3</v>
      </c>
      <c r="K70" s="114">
        <v>2.5099999999999998</v>
      </c>
      <c r="L70" s="115">
        <f t="shared" si="17"/>
        <v>-4.9242424242424421E-2</v>
      </c>
    </row>
    <row r="71" spans="2:14" ht="15" hidden="1" customHeight="1" outlineLevel="1" x14ac:dyDescent="0.25">
      <c r="B71" s="73" t="s">
        <v>44</v>
      </c>
      <c r="C71" s="114">
        <v>9.2735322040185775</v>
      </c>
      <c r="D71" s="115">
        <f t="shared" si="11"/>
        <v>8.5139641714102599E-3</v>
      </c>
      <c r="E71" s="116">
        <v>9.86</v>
      </c>
      <c r="F71" s="117">
        <f t="shared" si="11"/>
        <v>2.7083333333333348E-2</v>
      </c>
      <c r="G71" s="114">
        <v>9.6199999999999992</v>
      </c>
      <c r="H71" s="115">
        <f t="shared" si="15"/>
        <v>2.4494142705005162E-2</v>
      </c>
      <c r="I71" s="116">
        <v>9.68</v>
      </c>
      <c r="J71" s="117">
        <f t="shared" si="16"/>
        <v>-2.0618556701030855E-3</v>
      </c>
      <c r="K71" s="114">
        <v>2.5335060652455543</v>
      </c>
      <c r="L71" s="115">
        <f t="shared" si="17"/>
        <v>-5.4661915953151397E-2</v>
      </c>
    </row>
    <row r="72" spans="2:14" collapsed="1" x14ac:dyDescent="0.25">
      <c r="B72" s="33">
        <v>2008</v>
      </c>
      <c r="C72" s="124">
        <v>7.9477471819107173</v>
      </c>
      <c r="D72" s="125">
        <f t="shared" si="11"/>
        <v>3.6573648895443789E-4</v>
      </c>
      <c r="E72" s="124">
        <v>8.5401565474931243</v>
      </c>
      <c r="F72" s="125">
        <f>E72/E85-1</f>
        <v>1.9839720419601026E-3</v>
      </c>
      <c r="G72" s="124">
        <v>8.4788355537090538</v>
      </c>
      <c r="H72" s="125">
        <f>G72/G85-1</f>
        <v>-6.5037628434604366E-3</v>
      </c>
      <c r="I72" s="124">
        <v>7.6522758532067332</v>
      </c>
      <c r="J72" s="125">
        <f>I72/I85-1</f>
        <v>3.1317011287776308E-2</v>
      </c>
      <c r="K72" s="124">
        <v>2.5045040987298441</v>
      </c>
      <c r="L72" s="125">
        <f>K72/K85-1</f>
        <v>-6.835066990479377E-2</v>
      </c>
    </row>
    <row r="73" spans="2:14" ht="15" hidden="1" customHeight="1" outlineLevel="1" x14ac:dyDescent="0.25">
      <c r="B73" s="73" t="s">
        <v>33</v>
      </c>
      <c r="C73" s="114">
        <v>8.2647694918966277</v>
      </c>
      <c r="D73" s="115">
        <f t="shared" si="11"/>
        <v>5.235609236052241E-2</v>
      </c>
      <c r="E73" s="116">
        <v>9.09</v>
      </c>
      <c r="F73" s="117">
        <f t="shared" si="11"/>
        <v>0.10853658536585375</v>
      </c>
      <c r="G73" s="114">
        <v>8.6999999999999993</v>
      </c>
      <c r="H73" s="115">
        <f t="shared" si="15"/>
        <v>3.2028469750889688E-2</v>
      </c>
      <c r="I73" s="116">
        <v>7.98</v>
      </c>
      <c r="J73" s="117">
        <f t="shared" si="16"/>
        <v>-3.7453183520598232E-3</v>
      </c>
      <c r="K73" s="114">
        <v>2.4700000000000002</v>
      </c>
      <c r="L73" s="115">
        <f t="shared" si="17"/>
        <v>-9.1911764705882359E-2</v>
      </c>
    </row>
    <row r="74" spans="2:14" ht="15" hidden="1" customHeight="1" outlineLevel="1" x14ac:dyDescent="0.25">
      <c r="B74" s="73" t="s">
        <v>34</v>
      </c>
      <c r="C74" s="114">
        <v>7.9760868139794114</v>
      </c>
      <c r="D74" s="115">
        <f t="shared" si="11"/>
        <v>-3.7922636691955391E-2</v>
      </c>
      <c r="E74" s="116">
        <v>8.35</v>
      </c>
      <c r="F74" s="117">
        <f t="shared" si="11"/>
        <v>-4.0229885057471271E-2</v>
      </c>
      <c r="G74" s="114">
        <v>8.57</v>
      </c>
      <c r="H74" s="115">
        <f t="shared" si="15"/>
        <v>-3.8159371492704763E-2</v>
      </c>
      <c r="I74" s="116">
        <v>7.98</v>
      </c>
      <c r="J74" s="117">
        <f t="shared" si="16"/>
        <v>-2.682926829268284E-2</v>
      </c>
      <c r="K74" s="114">
        <v>2.29</v>
      </c>
      <c r="L74" s="115">
        <f t="shared" si="17"/>
        <v>-9.486166007905128E-2</v>
      </c>
    </row>
    <row r="75" spans="2:14" ht="15" hidden="1" customHeight="1" outlineLevel="1" x14ac:dyDescent="0.25">
      <c r="B75" s="73" t="s">
        <v>35</v>
      </c>
      <c r="C75" s="114">
        <v>7.3762587125169112</v>
      </c>
      <c r="D75" s="115">
        <f t="shared" si="11"/>
        <v>-2.4500567326496414E-2</v>
      </c>
      <c r="E75" s="116">
        <v>8.0500000000000007</v>
      </c>
      <c r="F75" s="117">
        <f t="shared" si="11"/>
        <v>1.1306532663316604E-2</v>
      </c>
      <c r="G75" s="114">
        <v>7.8</v>
      </c>
      <c r="H75" s="115">
        <f t="shared" si="15"/>
        <v>-2.3779724655819789E-2</v>
      </c>
      <c r="I75" s="116">
        <v>6.56</v>
      </c>
      <c r="J75" s="117">
        <f t="shared" si="16"/>
        <v>-7.9943899018232845E-2</v>
      </c>
      <c r="K75" s="114">
        <v>2.52</v>
      </c>
      <c r="L75" s="115">
        <f t="shared" si="17"/>
        <v>-2.3255813953488413E-2</v>
      </c>
    </row>
    <row r="76" spans="2:14" ht="15" hidden="1" customHeight="1" outlineLevel="1" x14ac:dyDescent="0.25">
      <c r="B76" s="73" t="s">
        <v>36</v>
      </c>
      <c r="C76" s="114">
        <v>7.8585780921625918</v>
      </c>
      <c r="D76" s="115">
        <f t="shared" si="11"/>
        <v>4.5474545758274143E-2</v>
      </c>
      <c r="E76" s="116">
        <v>8.73</v>
      </c>
      <c r="F76" s="117">
        <f t="shared" si="11"/>
        <v>8.4472049689440887E-2</v>
      </c>
      <c r="G76" s="114">
        <v>8.6199999999999992</v>
      </c>
      <c r="H76" s="115">
        <f t="shared" si="15"/>
        <v>4.106280193236711E-2</v>
      </c>
      <c r="I76" s="116">
        <v>6.87</v>
      </c>
      <c r="J76" s="117">
        <f t="shared" si="16"/>
        <v>1.178203240058906E-2</v>
      </c>
      <c r="K76" s="114">
        <v>2.62</v>
      </c>
      <c r="L76" s="115">
        <f t="shared" si="17"/>
        <v>-1.1320754716981019E-2</v>
      </c>
    </row>
    <row r="77" spans="2:14" ht="15" hidden="1" customHeight="1" outlineLevel="1" x14ac:dyDescent="0.25">
      <c r="B77" s="73" t="s">
        <v>37</v>
      </c>
      <c r="C77" s="114">
        <v>8.0030798801343952</v>
      </c>
      <c r="D77" s="115">
        <f t="shared" si="11"/>
        <v>-6.2029130382388442E-2</v>
      </c>
      <c r="E77" s="116">
        <v>8.82</v>
      </c>
      <c r="F77" s="117">
        <f t="shared" si="11"/>
        <v>-7.3529411764705843E-2</v>
      </c>
      <c r="G77" s="114">
        <v>8.77</v>
      </c>
      <c r="H77" s="115">
        <f t="shared" si="15"/>
        <v>-6.4034151547491924E-2</v>
      </c>
      <c r="I77" s="116">
        <v>6.76</v>
      </c>
      <c r="J77" s="117">
        <f t="shared" si="16"/>
        <v>-2.7338129496402908E-2</v>
      </c>
      <c r="K77" s="114">
        <v>2.72</v>
      </c>
      <c r="L77" s="115">
        <f t="shared" si="17"/>
        <v>-7.1672354948805417E-2</v>
      </c>
    </row>
    <row r="78" spans="2:14" ht="15" hidden="1" customHeight="1" outlineLevel="1" x14ac:dyDescent="0.25">
      <c r="B78" s="73" t="s">
        <v>38</v>
      </c>
      <c r="C78" s="114">
        <v>7.8998410481810639</v>
      </c>
      <c r="D78" s="115">
        <f t="shared" si="11"/>
        <v>-4.6571415184538445E-2</v>
      </c>
      <c r="E78" s="116">
        <v>8.81</v>
      </c>
      <c r="F78" s="117">
        <f t="shared" si="11"/>
        <v>-3.0803080308030695E-2</v>
      </c>
      <c r="G78" s="114">
        <v>8.85</v>
      </c>
      <c r="H78" s="115">
        <f t="shared" si="15"/>
        <v>-6.25E-2</v>
      </c>
      <c r="I78" s="116">
        <v>6.57</v>
      </c>
      <c r="J78" s="117">
        <f t="shared" si="16"/>
        <v>-4.6444121915819925E-2</v>
      </c>
      <c r="K78" s="114">
        <v>2.92</v>
      </c>
      <c r="L78" s="115">
        <f t="shared" si="17"/>
        <v>0.1821862348178136</v>
      </c>
    </row>
    <row r="79" spans="2:14" ht="15" hidden="1" customHeight="1" outlineLevel="1" thickBot="1" x14ac:dyDescent="0.3">
      <c r="B79" s="73" t="s">
        <v>39</v>
      </c>
      <c r="C79" s="114">
        <v>7.1240683090188419</v>
      </c>
      <c r="D79" s="115">
        <f t="shared" si="11"/>
        <v>-4.9419278342255346E-2</v>
      </c>
      <c r="E79" s="116">
        <v>7.6</v>
      </c>
      <c r="F79" s="117">
        <f t="shared" si="11"/>
        <v>-4.4025157232704504E-2</v>
      </c>
      <c r="G79" s="114">
        <v>7.81</v>
      </c>
      <c r="H79" s="115">
        <f t="shared" si="15"/>
        <v>-7.1343638525564912E-2</v>
      </c>
      <c r="I79" s="116">
        <v>6.3</v>
      </c>
      <c r="J79" s="117">
        <f t="shared" si="16"/>
        <v>-8.4302325581395388E-2</v>
      </c>
      <c r="K79" s="114">
        <v>3.21</v>
      </c>
      <c r="L79" s="115">
        <f t="shared" si="17"/>
        <v>0.43946188340807169</v>
      </c>
    </row>
    <row r="80" spans="2:14" ht="16.5" hidden="1" customHeight="1" outlineLevel="1" thickBot="1" x14ac:dyDescent="0.3">
      <c r="B80" s="73" t="s">
        <v>40</v>
      </c>
      <c r="C80" s="114">
        <v>7.9330001493179685</v>
      </c>
      <c r="D80" s="115">
        <f t="shared" si="11"/>
        <v>-1.1920305161834399E-3</v>
      </c>
      <c r="E80" s="116">
        <v>8.66</v>
      </c>
      <c r="F80" s="117">
        <f t="shared" si="11"/>
        <v>1.4051522248243575E-2</v>
      </c>
      <c r="G80" s="114">
        <v>8.66</v>
      </c>
      <c r="H80" s="115">
        <f t="shared" si="15"/>
        <v>-2.3041474654377225E-3</v>
      </c>
      <c r="I80" s="116">
        <v>6.93</v>
      </c>
      <c r="J80" s="117">
        <f t="shared" si="16"/>
        <v>-5.7142857142857162E-2</v>
      </c>
      <c r="K80" s="114">
        <v>2.98</v>
      </c>
      <c r="L80" s="115">
        <f t="shared" si="17"/>
        <v>0.27350427350427364</v>
      </c>
      <c r="N80" s="36" t="s">
        <v>45</v>
      </c>
    </row>
    <row r="81" spans="2:12" ht="15" hidden="1" customHeight="1" outlineLevel="1" x14ac:dyDescent="0.25">
      <c r="B81" s="73" t="s">
        <v>41</v>
      </c>
      <c r="C81" s="114">
        <v>7.533085978591493</v>
      </c>
      <c r="D81" s="115">
        <f t="shared" si="11"/>
        <v>1.7731958630031741E-3</v>
      </c>
      <c r="E81" s="116">
        <v>8.06</v>
      </c>
      <c r="F81" s="117">
        <f t="shared" si="11"/>
        <v>-2.4752475247524774E-3</v>
      </c>
      <c r="G81" s="114">
        <v>8.09</v>
      </c>
      <c r="H81" s="115">
        <f t="shared" si="15"/>
        <v>1.8891687657430767E-2</v>
      </c>
      <c r="I81" s="116">
        <v>6.87</v>
      </c>
      <c r="J81" s="117">
        <f t="shared" si="16"/>
        <v>-1.151079136690647E-2</v>
      </c>
      <c r="K81" s="114">
        <v>2.87</v>
      </c>
      <c r="L81" s="115">
        <f t="shared" si="17"/>
        <v>6.6914498141263934E-2</v>
      </c>
    </row>
    <row r="82" spans="2:12" ht="15" hidden="1" customHeight="1" outlineLevel="1" x14ac:dyDescent="0.25">
      <c r="B82" s="73" t="s">
        <v>42</v>
      </c>
      <c r="C82" s="114">
        <v>7.9012655691175775</v>
      </c>
      <c r="D82" s="115">
        <f t="shared" si="11"/>
        <v>-4.093494255313157E-2</v>
      </c>
      <c r="E82" s="116">
        <v>8.1300000000000008</v>
      </c>
      <c r="F82" s="117">
        <f t="shared" si="11"/>
        <v>-5.2447552447552392E-2</v>
      </c>
      <c r="G82" s="114">
        <v>8.4</v>
      </c>
      <c r="H82" s="115">
        <f t="shared" si="15"/>
        <v>-3.4482758620689502E-2</v>
      </c>
      <c r="I82" s="116">
        <v>8.5</v>
      </c>
      <c r="J82" s="117">
        <f t="shared" si="16"/>
        <v>-3.0786773090079822E-2</v>
      </c>
      <c r="K82" s="114">
        <v>2.61</v>
      </c>
      <c r="L82" s="115">
        <f t="shared" si="17"/>
        <v>3.5714285714285587E-2</v>
      </c>
    </row>
    <row r="83" spans="2:12" ht="15" hidden="1" customHeight="1" outlineLevel="1" x14ac:dyDescent="0.25">
      <c r="B83" s="73" t="s">
        <v>43</v>
      </c>
      <c r="C83" s="114">
        <v>8.3484333051811106</v>
      </c>
      <c r="D83" s="115">
        <f t="shared" si="11"/>
        <v>-1.53466012086374E-2</v>
      </c>
      <c r="E83" s="116">
        <v>8.51</v>
      </c>
      <c r="F83" s="117">
        <f t="shared" si="11"/>
        <v>-3.0751708428245927E-2</v>
      </c>
      <c r="G83" s="114">
        <v>8.7200000000000006</v>
      </c>
      <c r="H83" s="115">
        <f t="shared" si="15"/>
        <v>-4.8034934497816484E-2</v>
      </c>
      <c r="I83" s="116">
        <v>9.1300000000000008</v>
      </c>
      <c r="J83" s="117">
        <f t="shared" si="16"/>
        <v>2.2396416573348343E-2</v>
      </c>
      <c r="K83" s="114">
        <v>2.64</v>
      </c>
      <c r="L83" s="115">
        <f t="shared" si="17"/>
        <v>-3.9999999999999925E-2</v>
      </c>
    </row>
    <row r="84" spans="2:12" ht="15" hidden="1" customHeight="1" outlineLevel="1" x14ac:dyDescent="0.25">
      <c r="B84" s="73" t="s">
        <v>44</v>
      </c>
      <c r="C84" s="114">
        <v>9.1952442241468244</v>
      </c>
      <c r="D84" s="115">
        <f t="shared" si="11"/>
        <v>3.0641762933970806E-2</v>
      </c>
      <c r="E84" s="116">
        <v>9.6</v>
      </c>
      <c r="F84" s="117">
        <f t="shared" si="11"/>
        <v>1.0427528675702735E-3</v>
      </c>
      <c r="G84" s="114">
        <v>9.39</v>
      </c>
      <c r="H84" s="115">
        <f t="shared" si="15"/>
        <v>5.3872053872053849E-2</v>
      </c>
      <c r="I84" s="116">
        <v>9.6999999999999993</v>
      </c>
      <c r="J84" s="117">
        <f t="shared" si="16"/>
        <v>2.5369978858350795E-2</v>
      </c>
      <c r="K84" s="114">
        <v>2.68</v>
      </c>
      <c r="L84" s="115">
        <f t="shared" si="17"/>
        <v>0.13080168776371304</v>
      </c>
    </row>
    <row r="85" spans="2:12" collapsed="1" x14ac:dyDescent="0.25">
      <c r="B85" s="33">
        <v>2007</v>
      </c>
      <c r="C85" s="124">
        <v>7.9448414634885607</v>
      </c>
      <c r="D85" s="125">
        <f t="shared" si="11"/>
        <v>-1.3241054921363515E-2</v>
      </c>
      <c r="E85" s="124">
        <v>8.5232466644042173</v>
      </c>
      <c r="F85" s="125">
        <f>E85/E98-1</f>
        <v>-7.4418794498477547E-3</v>
      </c>
      <c r="G85" s="124">
        <v>8.5343408828362701</v>
      </c>
      <c r="H85" s="125">
        <f>G85/G98-1</f>
        <v>-1.6957846730931703E-2</v>
      </c>
      <c r="I85" s="124">
        <v>7.4199065558431485</v>
      </c>
      <c r="J85" s="125">
        <f>I85/I98-1</f>
        <v>-2.3120630858002311E-2</v>
      </c>
      <c r="K85" s="124">
        <v>2.6882476247515856</v>
      </c>
      <c r="L85" s="125">
        <f>K85/K98-1</f>
        <v>5.1332265862816806E-2</v>
      </c>
    </row>
    <row r="86" spans="2:12" ht="15" hidden="1" customHeight="1" outlineLevel="1" x14ac:dyDescent="0.25">
      <c r="B86" s="73" t="s">
        <v>33</v>
      </c>
      <c r="C86" s="114">
        <v>7.8535863971272892</v>
      </c>
      <c r="D86" s="126"/>
      <c r="E86" s="116">
        <v>8.1999999999999993</v>
      </c>
      <c r="F86" s="117"/>
      <c r="G86" s="114">
        <v>8.43</v>
      </c>
      <c r="H86" s="126"/>
      <c r="I86" s="116">
        <v>8.01</v>
      </c>
      <c r="J86" s="117"/>
      <c r="K86" s="114">
        <v>2.72</v>
      </c>
      <c r="L86" s="126"/>
    </row>
    <row r="87" spans="2:12" ht="15" hidden="1" customHeight="1" outlineLevel="1" x14ac:dyDescent="0.25">
      <c r="B87" s="73" t="s">
        <v>34</v>
      </c>
      <c r="C87" s="114">
        <v>8.2904838198813042</v>
      </c>
      <c r="D87" s="126"/>
      <c r="E87" s="116">
        <v>8.6999999999999993</v>
      </c>
      <c r="F87" s="117"/>
      <c r="G87" s="114">
        <v>8.91</v>
      </c>
      <c r="H87" s="126"/>
      <c r="I87" s="116">
        <v>8.1999999999999993</v>
      </c>
      <c r="J87" s="117"/>
      <c r="K87" s="114">
        <v>2.5299999999999998</v>
      </c>
      <c r="L87" s="126"/>
    </row>
    <row r="88" spans="2:12" ht="15" hidden="1" customHeight="1" outlineLevel="1" x14ac:dyDescent="0.25">
      <c r="B88" s="73" t="s">
        <v>35</v>
      </c>
      <c r="C88" s="114">
        <v>7.5615202484548449</v>
      </c>
      <c r="D88" s="126"/>
      <c r="E88" s="116">
        <v>7.96</v>
      </c>
      <c r="F88" s="117"/>
      <c r="G88" s="114">
        <v>7.99</v>
      </c>
      <c r="H88" s="126"/>
      <c r="I88" s="116">
        <v>7.13</v>
      </c>
      <c r="J88" s="117"/>
      <c r="K88" s="114">
        <v>2.58</v>
      </c>
      <c r="L88" s="126"/>
    </row>
    <row r="89" spans="2:12" ht="15" hidden="1" customHeight="1" outlineLevel="1" x14ac:dyDescent="0.25">
      <c r="B89" s="73" t="s">
        <v>36</v>
      </c>
      <c r="C89" s="114">
        <v>7.5167569827946696</v>
      </c>
      <c r="D89" s="126"/>
      <c r="E89" s="116">
        <v>8.0500000000000007</v>
      </c>
      <c r="F89" s="117"/>
      <c r="G89" s="114">
        <v>8.2799999999999994</v>
      </c>
      <c r="H89" s="126"/>
      <c r="I89" s="116">
        <v>6.79</v>
      </c>
      <c r="J89" s="117"/>
      <c r="K89" s="114">
        <v>2.65</v>
      </c>
      <c r="L89" s="126"/>
    </row>
    <row r="90" spans="2:12" ht="15" hidden="1" customHeight="1" outlineLevel="1" x14ac:dyDescent="0.25">
      <c r="B90" s="73" t="s">
        <v>37</v>
      </c>
      <c r="C90" s="114">
        <v>8.5323330813003402</v>
      </c>
      <c r="D90" s="126"/>
      <c r="E90" s="116">
        <v>9.52</v>
      </c>
      <c r="F90" s="117"/>
      <c r="G90" s="114">
        <v>9.3699999999999992</v>
      </c>
      <c r="H90" s="126"/>
      <c r="I90" s="116">
        <v>6.95</v>
      </c>
      <c r="J90" s="117"/>
      <c r="K90" s="114">
        <v>2.93</v>
      </c>
      <c r="L90" s="126"/>
    </row>
    <row r="91" spans="2:12" ht="15" hidden="1" customHeight="1" outlineLevel="1" x14ac:dyDescent="0.25">
      <c r="B91" s="73" t="s">
        <v>38</v>
      </c>
      <c r="C91" s="114">
        <v>8.2857186935611935</v>
      </c>
      <c r="D91" s="126"/>
      <c r="E91" s="116">
        <v>9.09</v>
      </c>
      <c r="F91" s="117"/>
      <c r="G91" s="114">
        <v>9.44</v>
      </c>
      <c r="H91" s="126"/>
      <c r="I91" s="116">
        <v>6.89</v>
      </c>
      <c r="J91" s="117"/>
      <c r="K91" s="114">
        <v>2.4700000000000002</v>
      </c>
      <c r="L91" s="126"/>
    </row>
    <row r="92" spans="2:12" ht="15" hidden="1" customHeight="1" outlineLevel="1" x14ac:dyDescent="0.25">
      <c r="B92" s="73" t="s">
        <v>39</v>
      </c>
      <c r="C92" s="114">
        <v>7.4944380279404124</v>
      </c>
      <c r="D92" s="126"/>
      <c r="E92" s="116">
        <v>7.95</v>
      </c>
      <c r="F92" s="117"/>
      <c r="G92" s="114">
        <v>8.41</v>
      </c>
      <c r="H92" s="126"/>
      <c r="I92" s="116">
        <v>6.88</v>
      </c>
      <c r="J92" s="117"/>
      <c r="K92" s="114">
        <v>2.23</v>
      </c>
      <c r="L92" s="126"/>
    </row>
    <row r="93" spans="2:12" ht="15" hidden="1" customHeight="1" outlineLevel="1" x14ac:dyDescent="0.25">
      <c r="B93" s="73" t="s">
        <v>40</v>
      </c>
      <c r="C93" s="114">
        <v>7.9424678133252566</v>
      </c>
      <c r="D93" s="126"/>
      <c r="E93" s="116">
        <v>8.5399999999999991</v>
      </c>
      <c r="F93" s="117"/>
      <c r="G93" s="114">
        <v>8.68</v>
      </c>
      <c r="H93" s="126"/>
      <c r="I93" s="116">
        <v>7.35</v>
      </c>
      <c r="J93" s="117"/>
      <c r="K93" s="114">
        <v>2.34</v>
      </c>
      <c r="L93" s="126"/>
    </row>
    <row r="94" spans="2:12" ht="15" hidden="1" customHeight="1" outlineLevel="1" x14ac:dyDescent="0.25">
      <c r="B94" s="73" t="s">
        <v>41</v>
      </c>
      <c r="C94" s="114">
        <v>7.5197519854800294</v>
      </c>
      <c r="D94" s="126"/>
      <c r="E94" s="116">
        <v>8.08</v>
      </c>
      <c r="F94" s="117"/>
      <c r="G94" s="114">
        <v>7.94</v>
      </c>
      <c r="H94" s="126"/>
      <c r="I94" s="116">
        <v>6.95</v>
      </c>
      <c r="J94" s="117"/>
      <c r="K94" s="114">
        <v>2.69</v>
      </c>
      <c r="L94" s="126"/>
    </row>
    <row r="95" spans="2:12" ht="15" hidden="1" customHeight="1" outlineLevel="1" x14ac:dyDescent="0.25">
      <c r="B95" s="73" t="s">
        <v>42</v>
      </c>
      <c r="C95" s="114">
        <v>8.2385084387826346</v>
      </c>
      <c r="D95" s="126"/>
      <c r="E95" s="116">
        <v>8.58</v>
      </c>
      <c r="F95" s="117"/>
      <c r="G95" s="114">
        <v>8.6999999999999993</v>
      </c>
      <c r="H95" s="126"/>
      <c r="I95" s="116">
        <v>8.77</v>
      </c>
      <c r="J95" s="117"/>
      <c r="K95" s="114">
        <v>2.52</v>
      </c>
      <c r="L95" s="126"/>
    </row>
    <row r="96" spans="2:12" ht="15" hidden="1" customHeight="1" outlineLevel="1" x14ac:dyDescent="0.25">
      <c r="B96" s="73" t="s">
        <v>43</v>
      </c>
      <c r="C96" s="114">
        <v>8.4785502344567174</v>
      </c>
      <c r="D96" s="126"/>
      <c r="E96" s="116">
        <v>8.7799999999999994</v>
      </c>
      <c r="F96" s="117"/>
      <c r="G96" s="114">
        <v>9.16</v>
      </c>
      <c r="H96" s="126"/>
      <c r="I96" s="116">
        <v>8.93</v>
      </c>
      <c r="J96" s="117"/>
      <c r="K96" s="114">
        <v>2.75</v>
      </c>
      <c r="L96" s="126"/>
    </row>
    <row r="97" spans="2:12" ht="15" hidden="1" customHeight="1" outlineLevel="1" x14ac:dyDescent="0.25">
      <c r="B97" s="73" t="s">
        <v>44</v>
      </c>
      <c r="C97" s="114">
        <v>8.9218626246721655</v>
      </c>
      <c r="D97" s="126"/>
      <c r="E97" s="116">
        <v>9.59</v>
      </c>
      <c r="F97" s="117"/>
      <c r="G97" s="114">
        <v>8.91</v>
      </c>
      <c r="H97" s="126"/>
      <c r="I97" s="116">
        <v>9.4600000000000009</v>
      </c>
      <c r="J97" s="117"/>
      <c r="K97" s="114">
        <v>2.37</v>
      </c>
      <c r="L97" s="126"/>
    </row>
    <row r="98" spans="2:12" collapsed="1" x14ac:dyDescent="0.25">
      <c r="B98" s="33">
        <v>2006</v>
      </c>
      <c r="C98" s="124">
        <v>8.0514511706356231</v>
      </c>
      <c r="D98" s="127"/>
      <c r="E98" s="124">
        <v>8.5871512085156052</v>
      </c>
      <c r="F98" s="125"/>
      <c r="G98" s="124">
        <v>8.6815614716578047</v>
      </c>
      <c r="H98" s="125"/>
      <c r="I98" s="124">
        <v>7.5955197644926438</v>
      </c>
      <c r="J98" s="125"/>
      <c r="K98" s="124">
        <v>2.5569914593512171</v>
      </c>
      <c r="L98" s="125"/>
    </row>
    <row r="99" spans="2:12" ht="15" customHeight="1" x14ac:dyDescent="0.25">
      <c r="B99" s="225" t="s">
        <v>46</v>
      </c>
      <c r="C99" s="225"/>
      <c r="D99" s="225"/>
      <c r="E99" s="225"/>
      <c r="F99" s="225"/>
      <c r="G99" s="225"/>
      <c r="H99" s="225"/>
      <c r="I99" s="37"/>
      <c r="J99" s="37"/>
      <c r="K99" s="37"/>
      <c r="L99" s="37"/>
    </row>
  </sheetData>
  <mergeCells count="7">
    <mergeCell ref="B99:H99"/>
    <mergeCell ref="B5:L5"/>
    <mergeCell ref="C6:D6"/>
    <mergeCell ref="E6:F6"/>
    <mergeCell ref="G6:H6"/>
    <mergeCell ref="I6:J6"/>
    <mergeCell ref="K6:L6"/>
  </mergeCells>
  <hyperlinks>
    <hyperlink ref="N8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8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32" t="s">
        <v>104</v>
      </c>
      <c r="C5" s="232"/>
      <c r="D5" s="232"/>
      <c r="E5" s="232"/>
    </row>
    <row r="6" spans="2:5" ht="49.5" customHeight="1" x14ac:dyDescent="0.25">
      <c r="B6" s="59" t="s">
        <v>48</v>
      </c>
      <c r="C6" s="40" t="str">
        <f>actualizaciones!A3</f>
        <v>AÑO 2011</v>
      </c>
      <c r="D6" s="40" t="str">
        <f>actualizaciones!A2</f>
        <v>AÑO 2012</v>
      </c>
      <c r="E6" s="94" t="s">
        <v>105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106</v>
      </c>
      <c r="C8" s="98">
        <v>7.7962992928766566</v>
      </c>
      <c r="D8" s="98">
        <v>7.8106950330934621</v>
      </c>
      <c r="E8" s="128">
        <f>D8-C8</f>
        <v>1.4395740216805564E-2</v>
      </c>
    </row>
    <row r="9" spans="2:5" ht="15" customHeight="1" x14ac:dyDescent="0.2">
      <c r="B9" s="100" t="s">
        <v>107</v>
      </c>
      <c r="C9" s="101">
        <v>7.3810275574593103</v>
      </c>
      <c r="D9" s="101">
        <v>7.3893170206316228</v>
      </c>
      <c r="E9" s="129">
        <f>D9-C9</f>
        <v>8.2894631723124945E-3</v>
      </c>
    </row>
    <row r="10" spans="2:5" ht="15" customHeight="1" x14ac:dyDescent="0.2">
      <c r="B10" s="100" t="s">
        <v>108</v>
      </c>
      <c r="C10" s="101">
        <v>8.4686491561984525</v>
      </c>
      <c r="D10" s="101">
        <v>8.5848533495741144</v>
      </c>
      <c r="E10" s="129">
        <f>D10-C10</f>
        <v>0.1162041933756619</v>
      </c>
    </row>
    <row r="11" spans="2:5" ht="15" customHeight="1" x14ac:dyDescent="0.25">
      <c r="B11" s="95" t="s">
        <v>55</v>
      </c>
      <c r="C11" s="104"/>
      <c r="D11" s="104"/>
      <c r="E11" s="130"/>
    </row>
    <row r="12" spans="2:5" ht="15" customHeight="1" x14ac:dyDescent="0.2">
      <c r="B12" s="97" t="s">
        <v>106</v>
      </c>
      <c r="C12" s="98">
        <v>8.3114347092569165</v>
      </c>
      <c r="D12" s="98">
        <v>8.3185548849623743</v>
      </c>
      <c r="E12" s="128">
        <f>D12-C12</f>
        <v>7.1201757054577541E-3</v>
      </c>
    </row>
    <row r="13" spans="2:5" ht="15" customHeight="1" x14ac:dyDescent="0.2">
      <c r="B13" s="100" t="s">
        <v>107</v>
      </c>
      <c r="C13" s="101">
        <v>8.0192761344252492</v>
      </c>
      <c r="D13" s="101">
        <v>7.9739127166109087</v>
      </c>
      <c r="E13" s="129">
        <f>D13-C13</f>
        <v>-4.5363417814340501E-2</v>
      </c>
    </row>
    <row r="14" spans="2:5" ht="15" customHeight="1" x14ac:dyDescent="0.2">
      <c r="B14" s="100" t="s">
        <v>108</v>
      </c>
      <c r="C14" s="101">
        <v>8.903308117244169</v>
      </c>
      <c r="D14" s="101">
        <v>9.1070173339515126</v>
      </c>
      <c r="E14" s="129">
        <f>D14-C14</f>
        <v>0.20370921670734354</v>
      </c>
    </row>
    <row r="15" spans="2:5" ht="15" customHeight="1" x14ac:dyDescent="0.25">
      <c r="B15" s="95" t="s">
        <v>56</v>
      </c>
      <c r="C15" s="104"/>
      <c r="D15" s="104"/>
      <c r="E15" s="130"/>
    </row>
    <row r="16" spans="2:5" ht="15" customHeight="1" x14ac:dyDescent="0.2">
      <c r="B16" s="97" t="s">
        <v>106</v>
      </c>
      <c r="C16" s="98">
        <v>8.460157940571067</v>
      </c>
      <c r="D16" s="98">
        <v>8.4603867690139793</v>
      </c>
      <c r="E16" s="128">
        <f>D16-C16</f>
        <v>2.2882844291238769E-4</v>
      </c>
    </row>
    <row r="17" spans="2:12" ht="15" customHeight="1" x14ac:dyDescent="0.2">
      <c r="B17" s="100" t="s">
        <v>107</v>
      </c>
      <c r="C17" s="101">
        <v>8.4002701453909463</v>
      </c>
      <c r="D17" s="101">
        <v>8.4111994862888757</v>
      </c>
      <c r="E17" s="129">
        <f>D17-C17</f>
        <v>1.0929340897929407E-2</v>
      </c>
    </row>
    <row r="18" spans="2:12" ht="15" customHeight="1" x14ac:dyDescent="0.2">
      <c r="B18" s="100" t="s">
        <v>108</v>
      </c>
      <c r="C18" s="101">
        <v>8.5123090936468628</v>
      </c>
      <c r="D18" s="101">
        <v>8.5073883588025776</v>
      </c>
      <c r="E18" s="129">
        <f>D18-C18</f>
        <v>-4.920734844285235E-3</v>
      </c>
    </row>
    <row r="19" spans="2:12" ht="15" customHeight="1" x14ac:dyDescent="0.25">
      <c r="B19" s="95" t="s">
        <v>57</v>
      </c>
      <c r="C19" s="104"/>
      <c r="D19" s="104"/>
      <c r="E19" s="130"/>
    </row>
    <row r="20" spans="2:12" ht="15" customHeight="1" x14ac:dyDescent="0.2">
      <c r="B20" s="97" t="s">
        <v>106</v>
      </c>
      <c r="C20" s="98">
        <v>7.4170280535127349</v>
      </c>
      <c r="D20" s="98">
        <v>7.6077666015382386</v>
      </c>
      <c r="E20" s="128">
        <f>D20-C20</f>
        <v>0.19073854802550372</v>
      </c>
    </row>
    <row r="21" spans="2:12" ht="15" customHeight="1" x14ac:dyDescent="0.2">
      <c r="B21" s="100" t="s">
        <v>107</v>
      </c>
      <c r="C21" s="101">
        <v>7.2667445968509012</v>
      </c>
      <c r="D21" s="101">
        <v>7.486540054029839</v>
      </c>
      <c r="E21" s="129">
        <f>D21-C21</f>
        <v>0.21979545717893778</v>
      </c>
    </row>
    <row r="22" spans="2:12" ht="15" customHeight="1" x14ac:dyDescent="0.2">
      <c r="B22" s="100" t="s">
        <v>108</v>
      </c>
      <c r="C22" s="101">
        <v>7.840803279462941</v>
      </c>
      <c r="D22" s="101">
        <v>7.9784165836535266</v>
      </c>
      <c r="E22" s="129">
        <f>D22-C22</f>
        <v>0.13761330419058559</v>
      </c>
    </row>
    <row r="23" spans="2:12" ht="15" customHeight="1" x14ac:dyDescent="0.25">
      <c r="B23" s="95" t="s">
        <v>58</v>
      </c>
      <c r="C23" s="104"/>
      <c r="D23" s="104"/>
      <c r="E23" s="130"/>
    </row>
    <row r="24" spans="2:12" ht="15" customHeight="1" x14ac:dyDescent="0.2">
      <c r="B24" s="97" t="s">
        <v>106</v>
      </c>
      <c r="C24" s="98">
        <v>2.1283825248864687</v>
      </c>
      <c r="D24" s="98">
        <v>2.2391994709215379</v>
      </c>
      <c r="E24" s="128">
        <f>D24-C24</f>
        <v>0.1108169460350692</v>
      </c>
    </row>
    <row r="25" spans="2:12" ht="15" customHeight="1" x14ac:dyDescent="0.2">
      <c r="B25" s="100" t="s">
        <v>107</v>
      </c>
      <c r="C25" s="101">
        <v>2.1283825248864687</v>
      </c>
      <c r="D25" s="101">
        <v>2.2391994709215379</v>
      </c>
      <c r="E25" s="129">
        <f>D25-C25</f>
        <v>0.1108169460350692</v>
      </c>
    </row>
    <row r="26" spans="2:12" ht="15" customHeight="1" x14ac:dyDescent="0.2">
      <c r="B26" s="100" t="s">
        <v>108</v>
      </c>
      <c r="C26" s="101" t="s">
        <v>86</v>
      </c>
      <c r="D26" s="101" t="s">
        <v>86</v>
      </c>
      <c r="E26" s="129" t="s">
        <v>86</v>
      </c>
    </row>
    <row r="27" spans="2:12" ht="15" customHeight="1" x14ac:dyDescent="0.25">
      <c r="B27" s="233" t="s">
        <v>109</v>
      </c>
      <c r="C27" s="233"/>
      <c r="D27" s="233"/>
      <c r="E27" s="23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99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26" t="s">
        <v>25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2:16" ht="15" customHeight="1" x14ac:dyDescent="0.25">
      <c r="B6" s="15"/>
      <c r="C6" s="227" t="s">
        <v>26</v>
      </c>
      <c r="D6" s="227"/>
      <c r="E6" s="228" t="s">
        <v>27</v>
      </c>
      <c r="F6" s="228"/>
      <c r="G6" s="227" t="s">
        <v>28</v>
      </c>
      <c r="H6" s="227"/>
      <c r="I6" s="228" t="s">
        <v>29</v>
      </c>
      <c r="J6" s="228"/>
      <c r="K6" s="227" t="s">
        <v>30</v>
      </c>
      <c r="L6" s="227"/>
      <c r="N6" s="16"/>
      <c r="O6" s="16"/>
      <c r="P6" s="16"/>
    </row>
    <row r="7" spans="2:16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6" x14ac:dyDescent="0.25">
      <c r="B8" s="19" t="s">
        <v>33</v>
      </c>
      <c r="C8" s="20">
        <v>391913</v>
      </c>
      <c r="D8" s="21">
        <f t="shared" ref="D8:D17" si="0">C8/C21-1</f>
        <v>-5.8654970900697267E-2</v>
      </c>
      <c r="E8" s="22">
        <v>137968</v>
      </c>
      <c r="F8" s="23">
        <f t="shared" ref="F8:F19" si="1">E8/E21-1</f>
        <v>-9.1987232222185633E-2</v>
      </c>
      <c r="G8" s="20">
        <v>109281</v>
      </c>
      <c r="H8" s="21">
        <f t="shared" ref="H8:H19" si="2">G8/G21-1</f>
        <v>-7.2262358544225913E-2</v>
      </c>
      <c r="I8" s="22">
        <v>56492</v>
      </c>
      <c r="J8" s="23">
        <f t="shared" ref="J8:J19" si="3">I8/I21-1</f>
        <v>-4.4128595600676834E-2</v>
      </c>
      <c r="K8" s="20">
        <v>14672</v>
      </c>
      <c r="L8" s="21">
        <f t="shared" ref="L8:L19" si="4">K8/K21-1</f>
        <v>0.17980057896429713</v>
      </c>
    </row>
    <row r="9" spans="2:16" x14ac:dyDescent="0.25">
      <c r="B9" s="19" t="s">
        <v>34</v>
      </c>
      <c r="C9" s="20">
        <v>396985</v>
      </c>
      <c r="D9" s="21">
        <f t="shared" si="0"/>
        <v>-3.7215337229888679E-2</v>
      </c>
      <c r="E9" s="22">
        <v>143212</v>
      </c>
      <c r="F9" s="23">
        <f t="shared" si="1"/>
        <v>-8.0828929414942241E-3</v>
      </c>
      <c r="G9" s="20">
        <v>114279</v>
      </c>
      <c r="H9" s="21">
        <f t="shared" si="2"/>
        <v>-7.5494899321257858E-2</v>
      </c>
      <c r="I9" s="22">
        <v>53973</v>
      </c>
      <c r="J9" s="23">
        <f t="shared" si="3"/>
        <v>-6.9398944791199679E-2</v>
      </c>
      <c r="K9" s="20">
        <v>16473</v>
      </c>
      <c r="L9" s="21">
        <f t="shared" si="4"/>
        <v>8.4677684862053182E-2</v>
      </c>
    </row>
    <row r="10" spans="2:16" x14ac:dyDescent="0.25">
      <c r="B10" s="19" t="s">
        <v>35</v>
      </c>
      <c r="C10" s="20">
        <v>425063</v>
      </c>
      <c r="D10" s="21">
        <f t="shared" si="0"/>
        <v>-7.3644179533839615E-2</v>
      </c>
      <c r="E10" s="22">
        <v>154993</v>
      </c>
      <c r="F10" s="23">
        <f t="shared" si="1"/>
        <v>-8.7836485834343669E-2</v>
      </c>
      <c r="G10" s="20">
        <v>125388</v>
      </c>
      <c r="H10" s="21">
        <f t="shared" si="2"/>
        <v>-8.7018254101165704E-2</v>
      </c>
      <c r="I10" s="22">
        <v>56241</v>
      </c>
      <c r="J10" s="23">
        <f t="shared" si="3"/>
        <v>-5.6991951710261612E-2</v>
      </c>
      <c r="K10" s="20">
        <v>14534</v>
      </c>
      <c r="L10" s="21">
        <f t="shared" si="4"/>
        <v>8.204288266825488E-2</v>
      </c>
    </row>
    <row r="11" spans="2:16" x14ac:dyDescent="0.25">
      <c r="B11" s="19" t="s">
        <v>36</v>
      </c>
      <c r="C11" s="20">
        <v>387625</v>
      </c>
      <c r="D11" s="21">
        <f t="shared" si="0"/>
        <v>-7.9780453005595553E-2</v>
      </c>
      <c r="E11" s="22">
        <v>136535</v>
      </c>
      <c r="F11" s="23">
        <f t="shared" si="1"/>
        <v>-9.5603041704202196E-2</v>
      </c>
      <c r="G11" s="20">
        <v>111233</v>
      </c>
      <c r="H11" s="21">
        <f t="shared" si="2"/>
        <v>-8.2667392397964612E-2</v>
      </c>
      <c r="I11" s="22">
        <v>60270</v>
      </c>
      <c r="J11" s="23">
        <f t="shared" si="3"/>
        <v>5.5738508968609768E-2</v>
      </c>
      <c r="K11" s="20">
        <v>11944</v>
      </c>
      <c r="L11" s="21">
        <f t="shared" si="4"/>
        <v>-9.6041777037765841E-2</v>
      </c>
    </row>
    <row r="12" spans="2:16" x14ac:dyDescent="0.25">
      <c r="B12" s="19" t="s">
        <v>37</v>
      </c>
      <c r="C12" s="20">
        <v>462551</v>
      </c>
      <c r="D12" s="21">
        <f t="shared" si="0"/>
        <v>-4.9910650097566012E-2</v>
      </c>
      <c r="E12" s="22">
        <v>164741</v>
      </c>
      <c r="F12" s="23">
        <f t="shared" si="1"/>
        <v>-2.4987719204796366E-2</v>
      </c>
      <c r="G12" s="20">
        <v>134821</v>
      </c>
      <c r="H12" s="21">
        <f t="shared" si="2"/>
        <v>-5.8038958135375296E-2</v>
      </c>
      <c r="I12" s="22">
        <v>67636</v>
      </c>
      <c r="J12" s="23">
        <f t="shared" si="3"/>
        <v>-0.10106326422115897</v>
      </c>
      <c r="K12" s="20">
        <v>9830</v>
      </c>
      <c r="L12" s="21">
        <f t="shared" si="4"/>
        <v>0.16579696394686905</v>
      </c>
    </row>
    <row r="13" spans="2:16" x14ac:dyDescent="0.25">
      <c r="B13" s="19" t="s">
        <v>38</v>
      </c>
      <c r="C13" s="20">
        <v>436853</v>
      </c>
      <c r="D13" s="21">
        <f t="shared" si="0"/>
        <v>-0.10901785623234517</v>
      </c>
      <c r="E13" s="22">
        <v>154461</v>
      </c>
      <c r="F13" s="23">
        <f t="shared" si="1"/>
        <v>-0.13450256352786261</v>
      </c>
      <c r="G13" s="20">
        <v>128792</v>
      </c>
      <c r="H13" s="21">
        <f t="shared" si="2"/>
        <v>-9.4805349976455067E-2</v>
      </c>
      <c r="I13" s="22">
        <v>51624</v>
      </c>
      <c r="J13" s="23">
        <f t="shared" si="3"/>
        <v>-0.25581663543318434</v>
      </c>
      <c r="K13" s="20">
        <v>11750</v>
      </c>
      <c r="L13" s="21">
        <f t="shared" si="4"/>
        <v>-2.3762047191758007E-2</v>
      </c>
    </row>
    <row r="14" spans="2:16" x14ac:dyDescent="0.25">
      <c r="B14" s="19" t="s">
        <v>39</v>
      </c>
      <c r="C14" s="20">
        <v>396036</v>
      </c>
      <c r="D14" s="21">
        <f t="shared" si="0"/>
        <v>3.1120877518661327E-2</v>
      </c>
      <c r="E14" s="22">
        <v>140102</v>
      </c>
      <c r="F14" s="23">
        <f t="shared" si="1"/>
        <v>-2.8549812284950349E-5</v>
      </c>
      <c r="G14" s="20">
        <v>114076</v>
      </c>
      <c r="H14" s="21">
        <f t="shared" si="2"/>
        <v>-2.118495001930587E-2</v>
      </c>
      <c r="I14" s="22">
        <v>56527</v>
      </c>
      <c r="J14" s="23">
        <f t="shared" si="3"/>
        <v>-4.0874574957275867E-3</v>
      </c>
      <c r="K14" s="20">
        <v>13644</v>
      </c>
      <c r="L14" s="21">
        <f t="shared" si="4"/>
        <v>0.13068699759675151</v>
      </c>
      <c r="N14" s="24"/>
      <c r="O14" s="24"/>
      <c r="P14" s="24"/>
    </row>
    <row r="15" spans="2:16" x14ac:dyDescent="0.25">
      <c r="B15" s="19" t="s">
        <v>40</v>
      </c>
      <c r="C15" s="20">
        <v>353326</v>
      </c>
      <c r="D15" s="21">
        <f t="shared" si="0"/>
        <v>-1.355184544083976E-2</v>
      </c>
      <c r="E15" s="22">
        <v>130586</v>
      </c>
      <c r="F15" s="23">
        <f t="shared" si="1"/>
        <v>8.5808071056188151E-3</v>
      </c>
      <c r="G15" s="20">
        <v>96938</v>
      </c>
      <c r="H15" s="21">
        <f t="shared" si="2"/>
        <v>-5.0641961041631989E-2</v>
      </c>
      <c r="I15" s="22">
        <v>50701</v>
      </c>
      <c r="J15" s="23">
        <f t="shared" si="3"/>
        <v>-1.3599221789883265E-2</v>
      </c>
      <c r="K15" s="20">
        <v>13681</v>
      </c>
      <c r="L15" s="21">
        <f t="shared" si="4"/>
        <v>3.974768201854384E-2</v>
      </c>
    </row>
    <row r="16" spans="2:16" x14ac:dyDescent="0.25">
      <c r="B16" s="19" t="s">
        <v>41</v>
      </c>
      <c r="C16" s="20">
        <v>411544</v>
      </c>
      <c r="D16" s="21">
        <f t="shared" si="0"/>
        <v>-0.13285952983466043</v>
      </c>
      <c r="E16" s="22">
        <v>153896</v>
      </c>
      <c r="F16" s="23">
        <f t="shared" si="1"/>
        <v>-0.10844364626480896</v>
      </c>
      <c r="G16" s="20">
        <v>117238</v>
      </c>
      <c r="H16" s="21">
        <f t="shared" si="2"/>
        <v>-0.16602289136914294</v>
      </c>
      <c r="I16" s="22">
        <v>56267</v>
      </c>
      <c r="J16" s="23">
        <f t="shared" si="3"/>
        <v>-9.4585244186982109E-2</v>
      </c>
      <c r="K16" s="20">
        <v>13849</v>
      </c>
      <c r="L16" s="21">
        <f t="shared" si="4"/>
        <v>9.9912636009848343E-2</v>
      </c>
    </row>
    <row r="17" spans="2:18" x14ac:dyDescent="0.25">
      <c r="B17" s="19" t="s">
        <v>42</v>
      </c>
      <c r="C17" s="20">
        <v>437023</v>
      </c>
      <c r="D17" s="21">
        <f t="shared" si="0"/>
        <v>-3.7919814726757206E-2</v>
      </c>
      <c r="E17" s="22">
        <v>156264</v>
      </c>
      <c r="F17" s="23">
        <f t="shared" si="1"/>
        <v>-2.4891889699412806E-2</v>
      </c>
      <c r="G17" s="20">
        <v>125012</v>
      </c>
      <c r="H17" s="21">
        <f t="shared" si="2"/>
        <v>-4.7745277269957365E-2</v>
      </c>
      <c r="I17" s="22">
        <v>62122</v>
      </c>
      <c r="J17" s="23">
        <f t="shared" si="3"/>
        <v>-6.7349267355272691E-2</v>
      </c>
      <c r="K17" s="20">
        <v>14435</v>
      </c>
      <c r="L17" s="21">
        <f t="shared" si="4"/>
        <v>-9.464375313597595E-2</v>
      </c>
    </row>
    <row r="18" spans="2:18" x14ac:dyDescent="0.25">
      <c r="B18" s="19" t="s">
        <v>43</v>
      </c>
      <c r="C18" s="20">
        <v>400833</v>
      </c>
      <c r="D18" s="21">
        <f>C18/C31-1</f>
        <v>-4.0217513630518953E-2</v>
      </c>
      <c r="E18" s="22">
        <v>140244</v>
      </c>
      <c r="F18" s="23">
        <f t="shared" si="1"/>
        <v>-3.6415104710602941E-2</v>
      </c>
      <c r="G18" s="20">
        <v>112745</v>
      </c>
      <c r="H18" s="21">
        <f t="shared" si="2"/>
        <v>-7.5481754817548152E-2</v>
      </c>
      <c r="I18" s="22">
        <v>55519</v>
      </c>
      <c r="J18" s="23">
        <f t="shared" si="3"/>
        <v>-2.0517977488444306E-2</v>
      </c>
      <c r="K18" s="20">
        <v>18077</v>
      </c>
      <c r="L18" s="21">
        <f t="shared" si="4"/>
        <v>0.31958537119497765</v>
      </c>
    </row>
    <row r="19" spans="2:18" x14ac:dyDescent="0.25">
      <c r="B19" s="19" t="s">
        <v>44</v>
      </c>
      <c r="C19" s="20">
        <v>401065</v>
      </c>
      <c r="D19" s="21">
        <f t="shared" ref="D19" si="5">C19/C32-1</f>
        <v>4.0214233841684877E-2</v>
      </c>
      <c r="E19" s="22">
        <v>145640</v>
      </c>
      <c r="F19" s="23">
        <f t="shared" si="1"/>
        <v>7.9390489742677595E-2</v>
      </c>
      <c r="G19" s="20">
        <v>112481</v>
      </c>
      <c r="H19" s="21">
        <f t="shared" si="2"/>
        <v>-4.5881754177623191E-2</v>
      </c>
      <c r="I19" s="22">
        <v>56917</v>
      </c>
      <c r="J19" s="23">
        <f t="shared" si="3"/>
        <v>2.1445748537382014E-2</v>
      </c>
      <c r="K19" s="20">
        <v>14950</v>
      </c>
      <c r="L19" s="21">
        <f t="shared" si="4"/>
        <v>0.18575507614213205</v>
      </c>
    </row>
    <row r="20" spans="2:18" x14ac:dyDescent="0.25">
      <c r="B20" s="25" t="str">
        <f>actualizaciones!$A$2</f>
        <v>AÑO 2012</v>
      </c>
      <c r="C20" s="26">
        <v>4900817</v>
      </c>
      <c r="D20" s="27">
        <v>-5.0266627107499406E-2</v>
      </c>
      <c r="E20" s="28">
        <v>1758642</v>
      </c>
      <c r="F20" s="29">
        <v>-4.8126744531568399E-2</v>
      </c>
      <c r="G20" s="26">
        <v>1402284</v>
      </c>
      <c r="H20" s="27">
        <v>-7.4864094579616847E-2</v>
      </c>
      <c r="I20" s="28">
        <v>684289</v>
      </c>
      <c r="J20" s="29">
        <v>-5.9722268025371283E-2</v>
      </c>
      <c r="K20" s="26">
        <v>167839</v>
      </c>
      <c r="L20" s="27">
        <v>8.4210254323236589E-2</v>
      </c>
      <c r="O20" s="16"/>
      <c r="P20" s="16"/>
      <c r="Q20" s="16"/>
      <c r="R20" s="16"/>
    </row>
    <row r="21" spans="2:18" outlineLevel="1" x14ac:dyDescent="0.25">
      <c r="B21" s="19" t="s">
        <v>33</v>
      </c>
      <c r="C21" s="20">
        <v>416333</v>
      </c>
      <c r="D21" s="21">
        <f t="shared" ref="D21:D32" si="6">C21/C34-1</f>
        <v>2.541285420489392E-2</v>
      </c>
      <c r="E21" s="22">
        <v>151945</v>
      </c>
      <c r="F21" s="23">
        <f t="shared" ref="F21:F32" si="7">E21/E34-1</f>
        <v>7.0910039186941498E-2</v>
      </c>
      <c r="G21" s="20">
        <v>117793</v>
      </c>
      <c r="H21" s="21">
        <f t="shared" ref="H21:H32" si="8">G21/G34-1</f>
        <v>2.3912451494314535E-3</v>
      </c>
      <c r="I21" s="22">
        <v>59100</v>
      </c>
      <c r="J21" s="23">
        <f t="shared" ref="J21:J32" si="9">I21/I34-1</f>
        <v>2.3784364335579511E-2</v>
      </c>
      <c r="K21" s="20">
        <v>12436</v>
      </c>
      <c r="L21" s="21">
        <f t="shared" ref="L21:L32" si="10">K21/K34-1</f>
        <v>-7.5252825698988723E-2</v>
      </c>
    </row>
    <row r="22" spans="2:18" outlineLevel="1" x14ac:dyDescent="0.25">
      <c r="B22" s="19" t="s">
        <v>34</v>
      </c>
      <c r="C22" s="20">
        <v>412330</v>
      </c>
      <c r="D22" s="21">
        <f t="shared" si="6"/>
        <v>3.9559902077203724E-2</v>
      </c>
      <c r="E22" s="22">
        <v>144379</v>
      </c>
      <c r="F22" s="23">
        <f t="shared" si="7"/>
        <v>4.6679715818471745E-2</v>
      </c>
      <c r="G22" s="20">
        <v>123611</v>
      </c>
      <c r="H22" s="21">
        <f t="shared" si="8"/>
        <v>2.5289892337552411E-2</v>
      </c>
      <c r="I22" s="22">
        <v>57998</v>
      </c>
      <c r="J22" s="23">
        <f t="shared" si="9"/>
        <v>3.4533195390817228E-2</v>
      </c>
      <c r="K22" s="20">
        <v>15187</v>
      </c>
      <c r="L22" s="21">
        <f t="shared" si="10"/>
        <v>7.5631924633450254E-3</v>
      </c>
    </row>
    <row r="23" spans="2:18" outlineLevel="1" x14ac:dyDescent="0.25">
      <c r="B23" s="19" t="s">
        <v>35</v>
      </c>
      <c r="C23" s="20">
        <v>458855</v>
      </c>
      <c r="D23" s="21">
        <f t="shared" si="6"/>
        <v>5.8227842262694063E-2</v>
      </c>
      <c r="E23" s="22">
        <v>169918</v>
      </c>
      <c r="F23" s="23">
        <f t="shared" si="7"/>
        <v>9.4007739011183533E-2</v>
      </c>
      <c r="G23" s="20">
        <v>137339</v>
      </c>
      <c r="H23" s="21">
        <f t="shared" si="8"/>
        <v>2.0455322247484808E-2</v>
      </c>
      <c r="I23" s="22">
        <v>59640</v>
      </c>
      <c r="J23" s="23">
        <f t="shared" si="9"/>
        <v>8.8182166511576954E-2</v>
      </c>
      <c r="K23" s="20">
        <v>13432</v>
      </c>
      <c r="L23" s="21">
        <f t="shared" si="10"/>
        <v>-3.2625135037810615E-2</v>
      </c>
    </row>
    <row r="24" spans="2:18" outlineLevel="1" x14ac:dyDescent="0.25">
      <c r="B24" s="19" t="s">
        <v>36</v>
      </c>
      <c r="C24" s="20">
        <v>421231</v>
      </c>
      <c r="D24" s="21">
        <f t="shared" si="6"/>
        <v>0.15826855444313992</v>
      </c>
      <c r="E24" s="22">
        <v>150968</v>
      </c>
      <c r="F24" s="23">
        <f t="shared" si="7"/>
        <v>0.14045703493862138</v>
      </c>
      <c r="G24" s="20">
        <v>121257</v>
      </c>
      <c r="H24" s="21">
        <f t="shared" si="8"/>
        <v>0.17703530416719238</v>
      </c>
      <c r="I24" s="22">
        <v>57088</v>
      </c>
      <c r="J24" s="23">
        <f t="shared" si="9"/>
        <v>2.0905237933439347E-2</v>
      </c>
      <c r="K24" s="20">
        <v>13213</v>
      </c>
      <c r="L24" s="21">
        <f t="shared" si="10"/>
        <v>0.26367635807192036</v>
      </c>
    </row>
    <row r="25" spans="2:18" outlineLevel="1" x14ac:dyDescent="0.25">
      <c r="B25" s="19" t="s">
        <v>37</v>
      </c>
      <c r="C25" s="20">
        <v>486850</v>
      </c>
      <c r="D25" s="21">
        <f t="shared" si="6"/>
        <v>4.6543622285564412E-2</v>
      </c>
      <c r="E25" s="22">
        <v>168963</v>
      </c>
      <c r="F25" s="23">
        <f t="shared" si="7"/>
        <v>2.250611217351306E-2</v>
      </c>
      <c r="G25" s="20">
        <v>143128</v>
      </c>
      <c r="H25" s="21">
        <f t="shared" si="8"/>
        <v>3.4311316664257907E-2</v>
      </c>
      <c r="I25" s="22">
        <v>75240</v>
      </c>
      <c r="J25" s="23">
        <f t="shared" si="9"/>
        <v>4.3348032282219728E-2</v>
      </c>
      <c r="K25" s="20">
        <v>8432</v>
      </c>
      <c r="L25" s="21">
        <f t="shared" si="10"/>
        <v>-0.13862498723056493</v>
      </c>
    </row>
    <row r="26" spans="2:18" outlineLevel="1" x14ac:dyDescent="0.25">
      <c r="B26" s="19" t="s">
        <v>38</v>
      </c>
      <c r="C26" s="20">
        <v>490305</v>
      </c>
      <c r="D26" s="21">
        <f t="shared" si="6"/>
        <v>8.6526806113562227E-2</v>
      </c>
      <c r="E26" s="22">
        <v>178465</v>
      </c>
      <c r="F26" s="23">
        <f t="shared" si="7"/>
        <v>9.2390938416242685E-2</v>
      </c>
      <c r="G26" s="20">
        <v>142281</v>
      </c>
      <c r="H26" s="21">
        <f t="shared" si="8"/>
        <v>4.1542831207999731E-2</v>
      </c>
      <c r="I26" s="22">
        <v>69370</v>
      </c>
      <c r="J26" s="23">
        <f t="shared" si="9"/>
        <v>0.1180234338485342</v>
      </c>
      <c r="K26" s="20">
        <v>12036</v>
      </c>
      <c r="L26" s="21">
        <f t="shared" si="10"/>
        <v>0.13429459994345483</v>
      </c>
    </row>
    <row r="27" spans="2:18" outlineLevel="1" x14ac:dyDescent="0.25">
      <c r="B27" s="19" t="s">
        <v>39</v>
      </c>
      <c r="C27" s="20">
        <v>384083</v>
      </c>
      <c r="D27" s="21">
        <f t="shared" si="6"/>
        <v>2.4377038643207172E-2</v>
      </c>
      <c r="E27" s="22">
        <v>140106</v>
      </c>
      <c r="F27" s="23">
        <f t="shared" si="7"/>
        <v>8.6960906770522151E-2</v>
      </c>
      <c r="G27" s="20">
        <v>116545</v>
      </c>
      <c r="H27" s="21">
        <f t="shared" si="8"/>
        <v>8.5239917683977318E-2</v>
      </c>
      <c r="I27" s="22">
        <v>56759</v>
      </c>
      <c r="J27" s="23">
        <f t="shared" si="9"/>
        <v>-0.12245087277168787</v>
      </c>
      <c r="K27" s="20">
        <v>12067</v>
      </c>
      <c r="L27" s="21">
        <f t="shared" si="10"/>
        <v>-4.849392840246014E-2</v>
      </c>
      <c r="N27" s="24"/>
      <c r="O27" s="24"/>
      <c r="P27" s="24"/>
    </row>
    <row r="28" spans="2:18" outlineLevel="1" x14ac:dyDescent="0.25">
      <c r="B28" s="19" t="s">
        <v>40</v>
      </c>
      <c r="C28" s="20">
        <v>358180</v>
      </c>
      <c r="D28" s="21">
        <f t="shared" si="6"/>
        <v>-8.6272512641953902E-3</v>
      </c>
      <c r="E28" s="22">
        <v>129475</v>
      </c>
      <c r="F28" s="23">
        <f t="shared" si="7"/>
        <v>-2.2970291052603731E-2</v>
      </c>
      <c r="G28" s="20">
        <v>102109</v>
      </c>
      <c r="H28" s="21">
        <f t="shared" si="8"/>
        <v>4.2586254376646426E-3</v>
      </c>
      <c r="I28" s="22">
        <v>51400</v>
      </c>
      <c r="J28" s="23">
        <f t="shared" si="9"/>
        <v>-9.1936965585471042E-2</v>
      </c>
      <c r="K28" s="20">
        <v>13158</v>
      </c>
      <c r="L28" s="21">
        <f t="shared" si="10"/>
        <v>6.0530345772547678E-2</v>
      </c>
    </row>
    <row r="29" spans="2:18" outlineLevel="1" x14ac:dyDescent="0.25">
      <c r="B29" s="19" t="s">
        <v>41</v>
      </c>
      <c r="C29" s="20">
        <v>474599</v>
      </c>
      <c r="D29" s="21">
        <f t="shared" si="6"/>
        <v>0.12318098019401291</v>
      </c>
      <c r="E29" s="22">
        <v>172615</v>
      </c>
      <c r="F29" s="23">
        <f t="shared" si="7"/>
        <v>0.10218950137602079</v>
      </c>
      <c r="G29" s="20">
        <v>140577</v>
      </c>
      <c r="H29" s="21">
        <f t="shared" si="8"/>
        <v>0.1159827573888399</v>
      </c>
      <c r="I29" s="22">
        <v>62145</v>
      </c>
      <c r="J29" s="23">
        <f t="shared" si="9"/>
        <v>3.9214046822742432E-2</v>
      </c>
      <c r="K29" s="20">
        <v>12591</v>
      </c>
      <c r="L29" s="21">
        <f t="shared" si="10"/>
        <v>-3.1758634378720174E-4</v>
      </c>
    </row>
    <row r="30" spans="2:18" outlineLevel="1" x14ac:dyDescent="0.25">
      <c r="B30" s="19" t="s">
        <v>42</v>
      </c>
      <c r="C30" s="20">
        <v>454248</v>
      </c>
      <c r="D30" s="21">
        <f t="shared" si="6"/>
        <v>0.12337243205947157</v>
      </c>
      <c r="E30" s="22">
        <v>160253</v>
      </c>
      <c r="F30" s="23">
        <f t="shared" si="7"/>
        <v>0.14198063123089311</v>
      </c>
      <c r="G30" s="20">
        <v>131280</v>
      </c>
      <c r="H30" s="21">
        <f t="shared" si="8"/>
        <v>9.3835924611308297E-2</v>
      </c>
      <c r="I30" s="22">
        <v>66608</v>
      </c>
      <c r="J30" s="23">
        <f t="shared" si="9"/>
        <v>0.12437542201215401</v>
      </c>
      <c r="K30" s="20">
        <v>15944</v>
      </c>
      <c r="L30" s="21">
        <f t="shared" si="10"/>
        <v>9.4003019075065142E-2</v>
      </c>
    </row>
    <row r="31" spans="2:18" outlineLevel="1" x14ac:dyDescent="0.25">
      <c r="B31" s="19" t="s">
        <v>43</v>
      </c>
      <c r="C31" s="20">
        <v>417629</v>
      </c>
      <c r="D31" s="21">
        <f>C31/C44-1</f>
        <v>0.13011064898375579</v>
      </c>
      <c r="E31" s="22">
        <v>145544</v>
      </c>
      <c r="F31" s="23">
        <f t="shared" si="7"/>
        <v>0.16046213093709882</v>
      </c>
      <c r="G31" s="20">
        <v>121950</v>
      </c>
      <c r="H31" s="21">
        <f t="shared" si="8"/>
        <v>0.11483892200241352</v>
      </c>
      <c r="I31" s="22">
        <v>56682</v>
      </c>
      <c r="J31" s="23">
        <f t="shared" si="9"/>
        <v>3.2665925777478177E-2</v>
      </c>
      <c r="K31" s="20">
        <v>13699</v>
      </c>
      <c r="L31" s="21">
        <f t="shared" si="10"/>
        <v>-0.18258845993197681</v>
      </c>
    </row>
    <row r="32" spans="2:18" outlineLevel="1" x14ac:dyDescent="0.25">
      <c r="B32" s="19" t="s">
        <v>44</v>
      </c>
      <c r="C32" s="20">
        <v>385560</v>
      </c>
      <c r="D32" s="21">
        <f t="shared" si="6"/>
        <v>8.69355923157622E-3</v>
      </c>
      <c r="E32" s="22">
        <v>134928</v>
      </c>
      <c r="F32" s="23">
        <f t="shared" si="7"/>
        <v>2.5779818606171734E-2</v>
      </c>
      <c r="G32" s="20">
        <v>117890</v>
      </c>
      <c r="H32" s="21">
        <f t="shared" si="8"/>
        <v>4.3191944319023179E-3</v>
      </c>
      <c r="I32" s="22">
        <v>55722</v>
      </c>
      <c r="J32" s="23">
        <f t="shared" si="9"/>
        <v>-3.5283933518005517E-2</v>
      </c>
      <c r="K32" s="20">
        <v>12608</v>
      </c>
      <c r="L32" s="21">
        <f t="shared" si="10"/>
        <v>-4.3979375189566294E-2</v>
      </c>
    </row>
    <row r="33" spans="2:18" ht="15" customHeight="1" x14ac:dyDescent="0.25">
      <c r="B33" s="30">
        <v>2011</v>
      </c>
      <c r="C33" s="31">
        <v>5160203</v>
      </c>
      <c r="D33" s="32">
        <f>C33/C46-1</f>
        <v>6.8072009231421982E-2</v>
      </c>
      <c r="E33" s="31">
        <v>1847559</v>
      </c>
      <c r="F33" s="32">
        <f>E33/E46-1</f>
        <v>7.9532885407226583E-2</v>
      </c>
      <c r="G33" s="31">
        <v>1515760</v>
      </c>
      <c r="H33" s="32">
        <f>G33/G46-1</f>
        <v>5.8131027973707283E-2</v>
      </c>
      <c r="I33" s="31">
        <v>727752</v>
      </c>
      <c r="J33" s="32">
        <f>I33/I46-1</f>
        <v>2.2629164980439764E-2</v>
      </c>
      <c r="K33" s="31">
        <v>154803</v>
      </c>
      <c r="L33" s="32">
        <f>K33/K46-1</f>
        <v>-4.2710028494793439E-3</v>
      </c>
      <c r="O33" s="16"/>
      <c r="P33" s="16"/>
      <c r="Q33" s="16"/>
      <c r="R33" s="16"/>
    </row>
    <row r="34" spans="2:18" hidden="1" outlineLevel="1" x14ac:dyDescent="0.25">
      <c r="B34" s="19" t="s">
        <v>33</v>
      </c>
      <c r="C34" s="20">
        <v>406015</v>
      </c>
      <c r="D34" s="21">
        <f>C34/C47-1</f>
        <v>6.7008832719694489E-2</v>
      </c>
      <c r="E34" s="22">
        <v>141884</v>
      </c>
      <c r="F34" s="23">
        <f>E34/E47-1</f>
        <v>7.4284675898934616E-2</v>
      </c>
      <c r="G34" s="20">
        <v>117512</v>
      </c>
      <c r="H34" s="21">
        <f>G34/G47-1</f>
        <v>6.2802980970986244E-2</v>
      </c>
      <c r="I34" s="22">
        <v>57727</v>
      </c>
      <c r="J34" s="23">
        <f>I34/I47-1</f>
        <v>-8.4294348122650353E-2</v>
      </c>
      <c r="K34" s="20">
        <v>13448</v>
      </c>
      <c r="L34" s="21">
        <f>K34/K47-1</f>
        <v>2.7663151459575097E-2</v>
      </c>
    </row>
    <row r="35" spans="2:18" hidden="1" outlineLevel="1" x14ac:dyDescent="0.25">
      <c r="B35" s="19" t="s">
        <v>34</v>
      </c>
      <c r="C35" s="20">
        <v>396639</v>
      </c>
      <c r="D35" s="21">
        <f t="shared" ref="D35:F85" si="11">C35/C48-1</f>
        <v>6.6801684767698877E-2</v>
      </c>
      <c r="E35" s="22">
        <v>137940</v>
      </c>
      <c r="F35" s="23">
        <f t="shared" si="11"/>
        <v>5.3725163665808484E-2</v>
      </c>
      <c r="G35" s="20">
        <v>120562</v>
      </c>
      <c r="H35" s="21">
        <f t="shared" ref="H35:H45" si="12">G35/G48-1</f>
        <v>0.13570594219827425</v>
      </c>
      <c r="I35" s="22">
        <v>56062</v>
      </c>
      <c r="J35" s="23">
        <f t="shared" ref="J35:J45" si="13">I35/I48-1</f>
        <v>-8.2124496545400993E-2</v>
      </c>
      <c r="K35" s="20">
        <v>15073</v>
      </c>
      <c r="L35" s="21">
        <f t="shared" ref="L35:L45" si="14">K35/K48-1</f>
        <v>7.7412437455325334E-2</v>
      </c>
    </row>
    <row r="36" spans="2:18" hidden="1" outlineLevel="1" x14ac:dyDescent="0.25">
      <c r="B36" s="19" t="s">
        <v>35</v>
      </c>
      <c r="C36" s="20">
        <v>433607</v>
      </c>
      <c r="D36" s="21">
        <f t="shared" si="11"/>
        <v>7.0975693492495218E-2</v>
      </c>
      <c r="E36" s="22">
        <v>155317</v>
      </c>
      <c r="F36" s="23">
        <f t="shared" si="11"/>
        <v>6.8513600902599059E-2</v>
      </c>
      <c r="G36" s="20">
        <v>134586</v>
      </c>
      <c r="H36" s="21">
        <f t="shared" si="12"/>
        <v>0.10715695952615989</v>
      </c>
      <c r="I36" s="22">
        <v>54807</v>
      </c>
      <c r="J36" s="23">
        <f t="shared" si="13"/>
        <v>-6.4088114754098369E-2</v>
      </c>
      <c r="K36" s="20">
        <v>13885</v>
      </c>
      <c r="L36" s="21">
        <f t="shared" si="14"/>
        <v>8.4003435084706091E-2</v>
      </c>
    </row>
    <row r="37" spans="2:18" hidden="1" outlineLevel="1" x14ac:dyDescent="0.25">
      <c r="B37" s="19" t="s">
        <v>36</v>
      </c>
      <c r="C37" s="20">
        <v>363673</v>
      </c>
      <c r="D37" s="21">
        <f t="shared" si="11"/>
        <v>2.6704195768659567E-2</v>
      </c>
      <c r="E37" s="22">
        <v>132375</v>
      </c>
      <c r="F37" s="23">
        <f t="shared" si="11"/>
        <v>6.244231309442605E-2</v>
      </c>
      <c r="G37" s="20">
        <v>103019</v>
      </c>
      <c r="H37" s="21">
        <f t="shared" si="12"/>
        <v>-1.918426414303942E-2</v>
      </c>
      <c r="I37" s="22">
        <v>55919</v>
      </c>
      <c r="J37" s="23">
        <f t="shared" si="13"/>
        <v>-2.0408520776399652E-2</v>
      </c>
      <c r="K37" s="20">
        <v>10456</v>
      </c>
      <c r="L37" s="21">
        <f t="shared" si="14"/>
        <v>-5.9965836554886298E-2</v>
      </c>
    </row>
    <row r="38" spans="2:18" hidden="1" outlineLevel="1" x14ac:dyDescent="0.25">
      <c r="B38" s="19" t="s">
        <v>37</v>
      </c>
      <c r="C38" s="20">
        <v>465198</v>
      </c>
      <c r="D38" s="21">
        <f t="shared" si="11"/>
        <v>-5.5239406390156232E-3</v>
      </c>
      <c r="E38" s="22">
        <v>165244</v>
      </c>
      <c r="F38" s="23">
        <f t="shared" si="11"/>
        <v>-2.9460824621167614E-2</v>
      </c>
      <c r="G38" s="20">
        <v>138380</v>
      </c>
      <c r="H38" s="21">
        <f t="shared" si="12"/>
        <v>2.8083209509658147E-2</v>
      </c>
      <c r="I38" s="22">
        <v>72114</v>
      </c>
      <c r="J38" s="23">
        <f t="shared" si="13"/>
        <v>-0.17295716497505587</v>
      </c>
      <c r="K38" s="20">
        <v>9789</v>
      </c>
      <c r="L38" s="21">
        <f t="shared" si="14"/>
        <v>0.25871158544425876</v>
      </c>
    </row>
    <row r="39" spans="2:18" hidden="1" outlineLevel="1" x14ac:dyDescent="0.25">
      <c r="B39" s="19" t="s">
        <v>38</v>
      </c>
      <c r="C39" s="20">
        <v>451259</v>
      </c>
      <c r="D39" s="21">
        <f t="shared" si="11"/>
        <v>3.9300314374877576E-2</v>
      </c>
      <c r="E39" s="22">
        <v>163371</v>
      </c>
      <c r="F39" s="23">
        <f t="shared" si="11"/>
        <v>7.2466717432975392E-2</v>
      </c>
      <c r="G39" s="20">
        <v>136606</v>
      </c>
      <c r="H39" s="21">
        <f t="shared" si="12"/>
        <v>6.2263314644748435E-2</v>
      </c>
      <c r="I39" s="22">
        <v>62047</v>
      </c>
      <c r="J39" s="23">
        <f t="shared" si="13"/>
        <v>-0.14973826294296599</v>
      </c>
      <c r="K39" s="20">
        <v>10611</v>
      </c>
      <c r="L39" s="21">
        <f t="shared" si="14"/>
        <v>-0.10756938603868793</v>
      </c>
    </row>
    <row r="40" spans="2:18" hidden="1" outlineLevel="1" x14ac:dyDescent="0.25">
      <c r="B40" s="19" t="s">
        <v>39</v>
      </c>
      <c r="C40" s="20">
        <v>374943</v>
      </c>
      <c r="D40" s="21">
        <f t="shared" si="11"/>
        <v>7.1700518496075505E-2</v>
      </c>
      <c r="E40" s="22">
        <v>128897</v>
      </c>
      <c r="F40" s="23">
        <f t="shared" si="11"/>
        <v>6.1868239597320906E-2</v>
      </c>
      <c r="G40" s="20">
        <v>107391</v>
      </c>
      <c r="H40" s="21">
        <f t="shared" si="12"/>
        <v>6.1532530692129717E-2</v>
      </c>
      <c r="I40" s="22">
        <v>64679</v>
      </c>
      <c r="J40" s="23">
        <f t="shared" si="13"/>
        <v>4.2469860099284329E-2</v>
      </c>
      <c r="K40" s="20">
        <v>12682</v>
      </c>
      <c r="L40" s="21">
        <f t="shared" si="14"/>
        <v>-5.3333333333333011E-3</v>
      </c>
      <c r="N40" s="24"/>
      <c r="O40" s="24"/>
      <c r="P40" s="24"/>
    </row>
    <row r="41" spans="2:18" hidden="1" outlineLevel="1" x14ac:dyDescent="0.25">
      <c r="B41" s="19" t="s">
        <v>40</v>
      </c>
      <c r="C41" s="20">
        <v>361297</v>
      </c>
      <c r="D41" s="21">
        <f t="shared" si="11"/>
        <v>3.1413702243550334E-2</v>
      </c>
      <c r="E41" s="22">
        <v>132519</v>
      </c>
      <c r="F41" s="23">
        <f t="shared" si="11"/>
        <v>6.9693667514227009E-2</v>
      </c>
      <c r="G41" s="20">
        <v>101676</v>
      </c>
      <c r="H41" s="21">
        <f t="shared" si="12"/>
        <v>1.1520324717960939E-2</v>
      </c>
      <c r="I41" s="22">
        <v>56604</v>
      </c>
      <c r="J41" s="23">
        <f t="shared" si="13"/>
        <v>8.6423492934657453E-3</v>
      </c>
      <c r="K41" s="20">
        <v>12407</v>
      </c>
      <c r="L41" s="21">
        <f t="shared" si="14"/>
        <v>-7.918955024491614E-2</v>
      </c>
    </row>
    <row r="42" spans="2:18" hidden="1" outlineLevel="1" x14ac:dyDescent="0.25">
      <c r="B42" s="19" t="s">
        <v>41</v>
      </c>
      <c r="C42" s="20">
        <v>422549</v>
      </c>
      <c r="D42" s="21">
        <f t="shared" si="11"/>
        <v>9.8439404440409106E-3</v>
      </c>
      <c r="E42" s="22">
        <v>156611</v>
      </c>
      <c r="F42" s="23">
        <f t="shared" si="11"/>
        <v>9.4975074636257428E-2</v>
      </c>
      <c r="G42" s="20">
        <v>125967</v>
      </c>
      <c r="H42" s="21">
        <f t="shared" si="12"/>
        <v>1.8548915284662071E-2</v>
      </c>
      <c r="I42" s="22">
        <v>59800</v>
      </c>
      <c r="J42" s="23">
        <f t="shared" si="13"/>
        <v>-0.15080942913944906</v>
      </c>
      <c r="K42" s="20">
        <v>12595</v>
      </c>
      <c r="L42" s="21">
        <f t="shared" si="14"/>
        <v>-3.7005887300252338E-2</v>
      </c>
    </row>
    <row r="43" spans="2:18" hidden="1" outlineLevel="1" x14ac:dyDescent="0.25">
      <c r="B43" s="19" t="s">
        <v>42</v>
      </c>
      <c r="C43" s="20">
        <v>404361</v>
      </c>
      <c r="D43" s="21">
        <f t="shared" si="11"/>
        <v>-1.2568741025816399E-2</v>
      </c>
      <c r="E43" s="22">
        <v>140329</v>
      </c>
      <c r="F43" s="23">
        <f t="shared" si="11"/>
        <v>3.8927675074590384E-2</v>
      </c>
      <c r="G43" s="20">
        <v>120018</v>
      </c>
      <c r="H43" s="21">
        <f t="shared" si="12"/>
        <v>-4.1397432927852029E-2</v>
      </c>
      <c r="I43" s="22">
        <v>59240</v>
      </c>
      <c r="J43" s="23">
        <f t="shared" si="13"/>
        <v>-9.1257727530718369E-2</v>
      </c>
      <c r="K43" s="20">
        <v>14574</v>
      </c>
      <c r="L43" s="21">
        <f t="shared" si="14"/>
        <v>-6.8932473008369022E-2</v>
      </c>
    </row>
    <row r="44" spans="2:18" hidden="1" outlineLevel="1" x14ac:dyDescent="0.25">
      <c r="B44" s="19" t="s">
        <v>43</v>
      </c>
      <c r="C44" s="20">
        <v>369547</v>
      </c>
      <c r="D44" s="21">
        <f t="shared" si="11"/>
        <v>-4.1586484846284355E-2</v>
      </c>
      <c r="E44" s="22">
        <v>125419</v>
      </c>
      <c r="F44" s="23">
        <f t="shared" si="11"/>
        <v>-6.2582217172925114E-2</v>
      </c>
      <c r="G44" s="20">
        <v>109388</v>
      </c>
      <c r="H44" s="21">
        <f t="shared" si="12"/>
        <v>-4.6960218857272307E-2</v>
      </c>
      <c r="I44" s="22">
        <v>54889</v>
      </c>
      <c r="J44" s="23">
        <f t="shared" si="13"/>
        <v>-7.1534896309076723E-2</v>
      </c>
      <c r="K44" s="20">
        <v>16759</v>
      </c>
      <c r="L44" s="21">
        <f t="shared" si="14"/>
        <v>0.10460058001581851</v>
      </c>
    </row>
    <row r="45" spans="2:18" hidden="1" outlineLevel="1" x14ac:dyDescent="0.25">
      <c r="B45" s="19" t="s">
        <v>44</v>
      </c>
      <c r="C45" s="20">
        <v>382237</v>
      </c>
      <c r="D45" s="21">
        <f t="shared" si="11"/>
        <v>3.9581855908386032E-3</v>
      </c>
      <c r="E45" s="22">
        <v>131537</v>
      </c>
      <c r="F45" s="23">
        <f t="shared" si="11"/>
        <v>-3.5256410256410242E-2</v>
      </c>
      <c r="G45" s="20">
        <v>117383</v>
      </c>
      <c r="H45" s="21">
        <f t="shared" si="12"/>
        <v>2.2963363195872777E-2</v>
      </c>
      <c r="I45" s="22">
        <v>57760</v>
      </c>
      <c r="J45" s="23">
        <f t="shared" si="13"/>
        <v>8.664009703691633E-4</v>
      </c>
      <c r="K45" s="20">
        <v>13188</v>
      </c>
      <c r="L45" s="21">
        <f t="shared" si="14"/>
        <v>-2.8150331613854052E-2</v>
      </c>
    </row>
    <row r="46" spans="2:18" collapsed="1" x14ac:dyDescent="0.25">
      <c r="B46" s="33">
        <v>2010</v>
      </c>
      <c r="C46" s="34">
        <v>4831325</v>
      </c>
      <c r="D46" s="35">
        <f>C46/C59-1</f>
        <v>2.6242294141912259E-2</v>
      </c>
      <c r="E46" s="34">
        <v>1711443</v>
      </c>
      <c r="F46" s="35">
        <f>E46/E59-1</f>
        <v>3.7847681456564475E-2</v>
      </c>
      <c r="G46" s="34">
        <v>1432488</v>
      </c>
      <c r="H46" s="35">
        <f>G46/G59-1</f>
        <v>3.3093153690210819E-2</v>
      </c>
      <c r="I46" s="34">
        <v>711648</v>
      </c>
      <c r="J46" s="35">
        <f>I46/I59-1</f>
        <v>-7.6419928049711094E-2</v>
      </c>
      <c r="K46" s="34">
        <v>155467</v>
      </c>
      <c r="L46" s="35">
        <f>K46/K59-1</f>
        <v>7.0867314880191934E-3</v>
      </c>
    </row>
    <row r="47" spans="2:18" ht="15" hidden="1" customHeight="1" outlineLevel="1" x14ac:dyDescent="0.25">
      <c r="B47" s="19" t="s">
        <v>33</v>
      </c>
      <c r="C47" s="20">
        <v>380517</v>
      </c>
      <c r="D47" s="21">
        <f t="shared" si="11"/>
        <v>-7.2369046545247118E-2</v>
      </c>
      <c r="E47" s="22">
        <v>132073</v>
      </c>
      <c r="F47" s="23">
        <f t="shared" si="11"/>
        <v>-6.8806757290315268E-2</v>
      </c>
      <c r="G47" s="20">
        <v>110568</v>
      </c>
      <c r="H47" s="21">
        <f t="shared" ref="H47:H85" si="15">G47/G60-1</f>
        <v>-6.6692552482083944E-2</v>
      </c>
      <c r="I47" s="22">
        <v>63041</v>
      </c>
      <c r="J47" s="23">
        <f t="shared" ref="J47:J85" si="16">I47/I60-1</f>
        <v>-9.4056275687638302E-2</v>
      </c>
      <c r="K47" s="20">
        <v>13086</v>
      </c>
      <c r="L47" s="21">
        <f t="shared" ref="L47:L85" si="17">K47/K60-1</f>
        <v>-0.18881725762459711</v>
      </c>
      <c r="N47" s="24"/>
      <c r="O47" s="24"/>
      <c r="P47" s="24"/>
    </row>
    <row r="48" spans="2:18" ht="15" hidden="1" customHeight="1" outlineLevel="1" x14ac:dyDescent="0.25">
      <c r="B48" s="19" t="s">
        <v>34</v>
      </c>
      <c r="C48" s="20">
        <v>371802</v>
      </c>
      <c r="D48" s="21">
        <f t="shared" si="11"/>
        <v>-0.1388289248158614</v>
      </c>
      <c r="E48" s="22">
        <v>130907</v>
      </c>
      <c r="F48" s="23">
        <f t="shared" si="11"/>
        <v>-0.12197166849998664</v>
      </c>
      <c r="G48" s="20">
        <v>106156</v>
      </c>
      <c r="H48" s="21">
        <f t="shared" si="15"/>
        <v>-0.18952511833867769</v>
      </c>
      <c r="I48" s="22">
        <v>61078</v>
      </c>
      <c r="J48" s="23">
        <f t="shared" si="16"/>
        <v>-0.10979289035285889</v>
      </c>
      <c r="K48" s="20">
        <v>13990</v>
      </c>
      <c r="L48" s="21">
        <f t="shared" si="17"/>
        <v>-0.21593902370677576</v>
      </c>
      <c r="O48" s="24"/>
      <c r="P48" s="24"/>
      <c r="Q48" s="24"/>
    </row>
    <row r="49" spans="2:17" ht="15" hidden="1" customHeight="1" outlineLevel="1" x14ac:dyDescent="0.25">
      <c r="B49" s="19" t="s">
        <v>35</v>
      </c>
      <c r="C49" s="20">
        <v>404871</v>
      </c>
      <c r="D49" s="21">
        <f t="shared" si="11"/>
        <v>-8.3705814324543937E-2</v>
      </c>
      <c r="E49" s="22">
        <v>145358</v>
      </c>
      <c r="F49" s="23">
        <f t="shared" si="11"/>
        <v>-9.402092955130481E-2</v>
      </c>
      <c r="G49" s="20">
        <v>121560</v>
      </c>
      <c r="H49" s="21">
        <f t="shared" si="15"/>
        <v>-6.9176225554007043E-2</v>
      </c>
      <c r="I49" s="22">
        <v>58560</v>
      </c>
      <c r="J49" s="23">
        <f t="shared" si="16"/>
        <v>-0.12160439197804007</v>
      </c>
      <c r="K49" s="20">
        <v>12809</v>
      </c>
      <c r="L49" s="21">
        <f t="shared" si="17"/>
        <v>-0.31524644499091203</v>
      </c>
    </row>
    <row r="50" spans="2:17" ht="15" hidden="1" customHeight="1" outlineLevel="1" x14ac:dyDescent="0.25">
      <c r="B50" s="19" t="s">
        <v>36</v>
      </c>
      <c r="C50" s="20">
        <v>354214</v>
      </c>
      <c r="D50" s="21">
        <f t="shared" si="11"/>
        <v>-9.4912854949036563E-2</v>
      </c>
      <c r="E50" s="22">
        <v>124595</v>
      </c>
      <c r="F50" s="23">
        <f t="shared" si="11"/>
        <v>-9.3458963911525084E-2</v>
      </c>
      <c r="G50" s="20">
        <v>105034</v>
      </c>
      <c r="H50" s="21">
        <f t="shared" si="15"/>
        <v>-3.8475974257806467E-2</v>
      </c>
      <c r="I50" s="22">
        <v>57084</v>
      </c>
      <c r="J50" s="23">
        <f t="shared" si="16"/>
        <v>-0.18748576634024139</v>
      </c>
      <c r="K50" s="20">
        <v>11123</v>
      </c>
      <c r="L50" s="21">
        <f t="shared" si="17"/>
        <v>-0.2650323774283071</v>
      </c>
    </row>
    <row r="51" spans="2:17" ht="15" hidden="1" customHeight="1" outlineLevel="1" x14ac:dyDescent="0.25">
      <c r="B51" s="19" t="s">
        <v>37</v>
      </c>
      <c r="C51" s="20">
        <v>467782</v>
      </c>
      <c r="D51" s="21">
        <f t="shared" si="11"/>
        <v>-0.12032194672458696</v>
      </c>
      <c r="E51" s="22">
        <v>170260</v>
      </c>
      <c r="F51" s="23">
        <f t="shared" si="11"/>
        <v>-9.4352067575186993E-2</v>
      </c>
      <c r="G51" s="20">
        <v>134600</v>
      </c>
      <c r="H51" s="21">
        <f t="shared" si="15"/>
        <v>-7.405496508788223E-2</v>
      </c>
      <c r="I51" s="22">
        <v>87195</v>
      </c>
      <c r="J51" s="23">
        <f t="shared" si="16"/>
        <v>-0.18687170113956397</v>
      </c>
      <c r="K51" s="20">
        <v>7777</v>
      </c>
      <c r="L51" s="21">
        <f t="shared" si="17"/>
        <v>-0.36813454663633405</v>
      </c>
    </row>
    <row r="52" spans="2:17" ht="15" hidden="1" customHeight="1" outlineLevel="1" x14ac:dyDescent="0.25">
      <c r="B52" s="19" t="s">
        <v>38</v>
      </c>
      <c r="C52" s="20">
        <v>434195</v>
      </c>
      <c r="D52" s="21">
        <f t="shared" si="11"/>
        <v>-7.129030533126568E-2</v>
      </c>
      <c r="E52" s="22">
        <v>152332</v>
      </c>
      <c r="F52" s="23">
        <f t="shared" si="11"/>
        <v>-5.5440154272568876E-2</v>
      </c>
      <c r="G52" s="20">
        <v>128599</v>
      </c>
      <c r="H52" s="21">
        <f t="shared" si="15"/>
        <v>-3.1969347966818717E-2</v>
      </c>
      <c r="I52" s="22">
        <v>72974</v>
      </c>
      <c r="J52" s="23">
        <f t="shared" si="16"/>
        <v>-0.17509947549285587</v>
      </c>
      <c r="K52" s="20">
        <v>11890</v>
      </c>
      <c r="L52" s="21">
        <f t="shared" si="17"/>
        <v>-0.27220419905735449</v>
      </c>
      <c r="O52" s="16"/>
      <c r="P52" s="16"/>
      <c r="Q52" s="16"/>
    </row>
    <row r="53" spans="2:17" ht="15" hidden="1" customHeight="1" outlineLevel="1" x14ac:dyDescent="0.25">
      <c r="B53" s="19" t="s">
        <v>39</v>
      </c>
      <c r="C53" s="20">
        <v>349858</v>
      </c>
      <c r="D53" s="21">
        <f t="shared" si="11"/>
        <v>-0.13063854424733679</v>
      </c>
      <c r="E53" s="22">
        <v>121387</v>
      </c>
      <c r="F53" s="23">
        <f t="shared" si="11"/>
        <v>-0.17064422019226166</v>
      </c>
      <c r="G53" s="20">
        <v>101166</v>
      </c>
      <c r="H53" s="21">
        <f t="shared" si="15"/>
        <v>-0.16294194060847766</v>
      </c>
      <c r="I53" s="22">
        <v>62044</v>
      </c>
      <c r="J53" s="23">
        <f t="shared" si="16"/>
        <v>-0.1513029204568771</v>
      </c>
      <c r="K53" s="20">
        <v>12750</v>
      </c>
      <c r="L53" s="21">
        <f t="shared" si="17"/>
        <v>-0.17422279792746109</v>
      </c>
    </row>
    <row r="54" spans="2:17" ht="15" hidden="1" customHeight="1" outlineLevel="1" x14ac:dyDescent="0.25">
      <c r="B54" s="19" t="s">
        <v>40</v>
      </c>
      <c r="C54" s="20">
        <v>350293</v>
      </c>
      <c r="D54" s="21">
        <f t="shared" si="11"/>
        <v>-0.152212689231216</v>
      </c>
      <c r="E54" s="22">
        <v>123885</v>
      </c>
      <c r="F54" s="23">
        <f t="shared" si="11"/>
        <v>-0.19295788410800951</v>
      </c>
      <c r="G54" s="20">
        <v>100518</v>
      </c>
      <c r="H54" s="21">
        <f t="shared" si="15"/>
        <v>-0.11585891459231246</v>
      </c>
      <c r="I54" s="22">
        <v>56119</v>
      </c>
      <c r="J54" s="23">
        <f t="shared" si="16"/>
        <v>-0.2458340052679675</v>
      </c>
      <c r="K54" s="20">
        <v>13474</v>
      </c>
      <c r="L54" s="21">
        <f t="shared" si="17"/>
        <v>-0.22727533405975797</v>
      </c>
    </row>
    <row r="55" spans="2:17" ht="15" hidden="1" customHeight="1" outlineLevel="1" x14ac:dyDescent="0.25">
      <c r="B55" s="19" t="s">
        <v>41</v>
      </c>
      <c r="C55" s="20">
        <v>418430</v>
      </c>
      <c r="D55" s="21">
        <f t="shared" si="11"/>
        <v>-1.4331682818470082E-2</v>
      </c>
      <c r="E55" s="22">
        <v>143027</v>
      </c>
      <c r="F55" s="23">
        <f t="shared" si="11"/>
        <v>-7.1385905909545411E-2</v>
      </c>
      <c r="G55" s="20">
        <v>123673</v>
      </c>
      <c r="H55" s="21">
        <f t="shared" si="15"/>
        <v>4.0475509414278799E-2</v>
      </c>
      <c r="I55" s="22">
        <v>70420</v>
      </c>
      <c r="J55" s="23">
        <f t="shared" si="16"/>
        <v>-8.3955563649608433E-2</v>
      </c>
      <c r="K55" s="20">
        <v>13079</v>
      </c>
      <c r="L55" s="21">
        <f t="shared" si="17"/>
        <v>-0.25657932132097994</v>
      </c>
    </row>
    <row r="56" spans="2:17" ht="15" hidden="1" customHeight="1" outlineLevel="1" x14ac:dyDescent="0.25">
      <c r="B56" s="19" t="s">
        <v>42</v>
      </c>
      <c r="C56" s="20">
        <v>409508</v>
      </c>
      <c r="D56" s="21">
        <f t="shared" si="11"/>
        <v>-0.19401357652194617</v>
      </c>
      <c r="E56" s="22">
        <v>135071</v>
      </c>
      <c r="F56" s="23">
        <f t="shared" si="11"/>
        <v>-0.2637055934411574</v>
      </c>
      <c r="G56" s="20">
        <v>125201</v>
      </c>
      <c r="H56" s="21">
        <f t="shared" si="15"/>
        <v>-0.15002138507389728</v>
      </c>
      <c r="I56" s="22">
        <v>65189</v>
      </c>
      <c r="J56" s="23">
        <f t="shared" si="16"/>
        <v>-0.26371727393887368</v>
      </c>
      <c r="K56" s="20">
        <v>15653</v>
      </c>
      <c r="L56" s="21">
        <f t="shared" si="17"/>
        <v>-5.4256540390308694E-2</v>
      </c>
    </row>
    <row r="57" spans="2:17" ht="15" hidden="1" customHeight="1" outlineLevel="1" x14ac:dyDescent="0.25">
      <c r="B57" s="19" t="s">
        <v>43</v>
      </c>
      <c r="C57" s="20">
        <v>385582</v>
      </c>
      <c r="D57" s="21">
        <f t="shared" si="11"/>
        <v>-0.16162881209259039</v>
      </c>
      <c r="E57" s="22">
        <v>133792</v>
      </c>
      <c r="F57" s="23">
        <f t="shared" si="11"/>
        <v>-0.20482128210919204</v>
      </c>
      <c r="G57" s="20">
        <v>114778</v>
      </c>
      <c r="H57" s="21">
        <f t="shared" si="15"/>
        <v>-0.16227775669284439</v>
      </c>
      <c r="I57" s="22">
        <v>59118</v>
      </c>
      <c r="J57" s="23">
        <f t="shared" si="16"/>
        <v>-0.13854807215923992</v>
      </c>
      <c r="K57" s="20">
        <v>15172</v>
      </c>
      <c r="L57" s="21">
        <f t="shared" si="17"/>
        <v>-0.21611986566778607</v>
      </c>
    </row>
    <row r="58" spans="2:17" ht="15" hidden="1" customHeight="1" outlineLevel="1" x14ac:dyDescent="0.25">
      <c r="B58" s="19" t="s">
        <v>44</v>
      </c>
      <c r="C58" s="20">
        <v>380730</v>
      </c>
      <c r="D58" s="21">
        <f t="shared" si="11"/>
        <v>-7.081686992217151E-2</v>
      </c>
      <c r="E58" s="22">
        <v>136344</v>
      </c>
      <c r="F58" s="23">
        <f t="shared" si="11"/>
        <v>-7.3315616695325936E-2</v>
      </c>
      <c r="G58" s="20">
        <v>114748</v>
      </c>
      <c r="H58" s="21">
        <f t="shared" si="15"/>
        <v>-8.6466734071603102E-2</v>
      </c>
      <c r="I58" s="22">
        <v>57710</v>
      </c>
      <c r="J58" s="23">
        <f t="shared" si="16"/>
        <v>-0.12425263285683941</v>
      </c>
      <c r="K58" s="20">
        <v>13570</v>
      </c>
      <c r="L58" s="21">
        <f t="shared" si="17"/>
        <v>-0.20091861971499236</v>
      </c>
    </row>
    <row r="59" spans="2:17" collapsed="1" x14ac:dyDescent="0.25">
      <c r="B59" s="33">
        <v>2009</v>
      </c>
      <c r="C59" s="34">
        <v>4707782</v>
      </c>
      <c r="D59" s="35">
        <f t="shared" si="11"/>
        <v>-0.11045141390545221</v>
      </c>
      <c r="E59" s="34">
        <v>1649031</v>
      </c>
      <c r="F59" s="35">
        <f t="shared" si="11"/>
        <v>-0.12786598265284532</v>
      </c>
      <c r="G59" s="34">
        <v>1386601</v>
      </c>
      <c r="H59" s="35">
        <f t="shared" si="15"/>
        <v>-9.4211475926005761E-2</v>
      </c>
      <c r="I59" s="34">
        <v>770532</v>
      </c>
      <c r="J59" s="35">
        <f t="shared" si="16"/>
        <v>-0.16088823451900369</v>
      </c>
      <c r="K59" s="34">
        <v>154373</v>
      </c>
      <c r="L59" s="35">
        <f t="shared" si="17"/>
        <v>-0.22743196308640867</v>
      </c>
    </row>
    <row r="60" spans="2:17" ht="15" hidden="1" customHeight="1" outlineLevel="1" x14ac:dyDescent="0.25">
      <c r="B60" s="19" t="s">
        <v>33</v>
      </c>
      <c r="C60" s="20">
        <v>410203</v>
      </c>
      <c r="D60" s="21">
        <f t="shared" si="11"/>
        <v>-6.4181358592495297E-2</v>
      </c>
      <c r="E60" s="22">
        <v>141832</v>
      </c>
      <c r="F60" s="23">
        <f t="shared" si="11"/>
        <v>-5.1887107771702023E-2</v>
      </c>
      <c r="G60" s="20">
        <v>118469</v>
      </c>
      <c r="H60" s="21">
        <f t="shared" si="15"/>
        <v>-8.6831516795905506E-2</v>
      </c>
      <c r="I60" s="22">
        <v>69586</v>
      </c>
      <c r="J60" s="23">
        <f t="shared" si="16"/>
        <v>-0.11733218326652795</v>
      </c>
      <c r="K60" s="20">
        <v>16132</v>
      </c>
      <c r="L60" s="21">
        <f t="shared" si="17"/>
        <v>-4.5104770924588644E-2</v>
      </c>
    </row>
    <row r="61" spans="2:17" ht="15" hidden="1" customHeight="1" outlineLevel="1" x14ac:dyDescent="0.25">
      <c r="B61" s="19" t="s">
        <v>34</v>
      </c>
      <c r="C61" s="20">
        <v>431740</v>
      </c>
      <c r="D61" s="21">
        <f t="shared" si="11"/>
        <v>-5.6367888444473602E-2</v>
      </c>
      <c r="E61" s="22">
        <v>149092</v>
      </c>
      <c r="F61" s="23">
        <f t="shared" si="11"/>
        <v>-0.10064182993919502</v>
      </c>
      <c r="G61" s="20">
        <v>130980</v>
      </c>
      <c r="H61" s="21">
        <f t="shared" si="15"/>
        <v>-5.6934639034388335E-3</v>
      </c>
      <c r="I61" s="22">
        <v>68611</v>
      </c>
      <c r="J61" s="23">
        <f t="shared" si="16"/>
        <v>-9.9096614932114857E-2</v>
      </c>
      <c r="K61" s="20">
        <v>17843</v>
      </c>
      <c r="L61" s="21">
        <f t="shared" si="17"/>
        <v>-5.6375271034956875E-2</v>
      </c>
    </row>
    <row r="62" spans="2:17" ht="15" hidden="1" customHeight="1" outlineLevel="1" x14ac:dyDescent="0.25">
      <c r="B62" s="19" t="s">
        <v>35</v>
      </c>
      <c r="C62" s="20">
        <v>441857</v>
      </c>
      <c r="D62" s="21">
        <f t="shared" si="11"/>
        <v>-5.4131060229822059E-2</v>
      </c>
      <c r="E62" s="22">
        <v>160443</v>
      </c>
      <c r="F62" s="23">
        <f t="shared" si="11"/>
        <v>-6.0896591687299217E-2</v>
      </c>
      <c r="G62" s="20">
        <v>130594</v>
      </c>
      <c r="H62" s="21">
        <f t="shared" si="15"/>
        <v>-1.7691393498111996E-2</v>
      </c>
      <c r="I62" s="22">
        <v>66667</v>
      </c>
      <c r="J62" s="23">
        <f t="shared" si="16"/>
        <v>-0.15801106367930484</v>
      </c>
      <c r="K62" s="20">
        <v>18706</v>
      </c>
      <c r="L62" s="21">
        <f t="shared" si="17"/>
        <v>7.8404243053153522E-2</v>
      </c>
    </row>
    <row r="63" spans="2:17" ht="15" hidden="1" customHeight="1" outlineLevel="1" x14ac:dyDescent="0.25">
      <c r="B63" s="19" t="s">
        <v>36</v>
      </c>
      <c r="C63" s="20">
        <v>391359</v>
      </c>
      <c r="D63" s="21">
        <f t="shared" si="11"/>
        <v>-4.4741254951926934E-2</v>
      </c>
      <c r="E63" s="22">
        <v>137440</v>
      </c>
      <c r="F63" s="23">
        <f t="shared" si="11"/>
        <v>-3.4648423507266157E-2</v>
      </c>
      <c r="G63" s="20">
        <v>109237</v>
      </c>
      <c r="H63" s="21">
        <f t="shared" si="15"/>
        <v>-6.2497725701393669E-3</v>
      </c>
      <c r="I63" s="22">
        <v>70256</v>
      </c>
      <c r="J63" s="23">
        <f t="shared" si="16"/>
        <v>-0.13965221650746995</v>
      </c>
      <c r="K63" s="20">
        <v>15134</v>
      </c>
      <c r="L63" s="21">
        <f t="shared" si="17"/>
        <v>7.6004265908282909E-2</v>
      </c>
    </row>
    <row r="64" spans="2:17" ht="13.5" hidden="1" customHeight="1" outlineLevel="1" x14ac:dyDescent="0.25">
      <c r="B64" s="19" t="s">
        <v>37</v>
      </c>
      <c r="C64" s="20">
        <v>531765</v>
      </c>
      <c r="D64" s="21">
        <f t="shared" si="11"/>
        <v>6.0027393528467865E-3</v>
      </c>
      <c r="E64" s="22">
        <v>187998</v>
      </c>
      <c r="F64" s="23">
        <f t="shared" si="11"/>
        <v>1.26910936102822E-2</v>
      </c>
      <c r="G64" s="20">
        <v>145365</v>
      </c>
      <c r="H64" s="21">
        <f t="shared" si="15"/>
        <v>4.7388823241202305E-2</v>
      </c>
      <c r="I64" s="22">
        <v>107234</v>
      </c>
      <c r="J64" s="23">
        <f t="shared" si="16"/>
        <v>-6.2992057181304184E-2</v>
      </c>
      <c r="K64" s="20">
        <v>12308</v>
      </c>
      <c r="L64" s="21">
        <f t="shared" si="17"/>
        <v>0.23487508778970612</v>
      </c>
    </row>
    <row r="65" spans="2:14" ht="13.5" hidden="1" customHeight="1" outlineLevel="1" x14ac:dyDescent="0.25">
      <c r="B65" s="19" t="s">
        <v>38</v>
      </c>
      <c r="C65" s="20">
        <v>467525</v>
      </c>
      <c r="D65" s="21">
        <f t="shared" si="11"/>
        <v>2.8873029458640342E-3</v>
      </c>
      <c r="E65" s="22">
        <v>161273</v>
      </c>
      <c r="F65" s="23">
        <f t="shared" si="11"/>
        <v>5.9506359196352943E-3</v>
      </c>
      <c r="G65" s="20">
        <v>132846</v>
      </c>
      <c r="H65" s="21">
        <f t="shared" si="15"/>
        <v>6.1799638729478801E-2</v>
      </c>
      <c r="I65" s="22">
        <v>88464</v>
      </c>
      <c r="J65" s="23">
        <f t="shared" si="16"/>
        <v>-0.11488203629960181</v>
      </c>
      <c r="K65" s="20">
        <v>16337</v>
      </c>
      <c r="L65" s="21">
        <f t="shared" si="17"/>
        <v>0.13767409470752079</v>
      </c>
    </row>
    <row r="66" spans="2:14" ht="15" hidden="1" customHeight="1" outlineLevel="1" x14ac:dyDescent="0.25">
      <c r="B66" s="19" t="s">
        <v>39</v>
      </c>
      <c r="C66" s="20">
        <v>402431</v>
      </c>
      <c r="D66" s="21">
        <f t="shared" si="11"/>
        <v>-2.1998478673481037E-2</v>
      </c>
      <c r="E66" s="22">
        <v>146363</v>
      </c>
      <c r="F66" s="23">
        <f t="shared" si="11"/>
        <v>1.2850677480519934E-2</v>
      </c>
      <c r="G66" s="20">
        <v>120859</v>
      </c>
      <c r="H66" s="21">
        <f t="shared" si="15"/>
        <v>8.3237729896389778E-2</v>
      </c>
      <c r="I66" s="22">
        <v>73105</v>
      </c>
      <c r="J66" s="23">
        <f t="shared" si="16"/>
        <v>-0.11287876029948907</v>
      </c>
      <c r="K66" s="20">
        <v>15440</v>
      </c>
      <c r="L66" s="21">
        <f t="shared" si="17"/>
        <v>0.17227241667299364</v>
      </c>
    </row>
    <row r="67" spans="2:14" ht="15" hidden="1" customHeight="1" outlineLevel="1" x14ac:dyDescent="0.25">
      <c r="B67" s="19" t="s">
        <v>40</v>
      </c>
      <c r="C67" s="20">
        <v>413185</v>
      </c>
      <c r="D67" s="21">
        <f t="shared" si="11"/>
        <v>0.20972440587551566</v>
      </c>
      <c r="E67" s="22">
        <v>153505</v>
      </c>
      <c r="F67" s="23">
        <f t="shared" si="11"/>
        <v>0.32186036098098647</v>
      </c>
      <c r="G67" s="20">
        <v>113690</v>
      </c>
      <c r="H67" s="21">
        <f t="shared" si="15"/>
        <v>0.16663759222583652</v>
      </c>
      <c r="I67" s="22">
        <v>74412</v>
      </c>
      <c r="J67" s="23">
        <f t="shared" si="16"/>
        <v>0.20277369195209083</v>
      </c>
      <c r="K67" s="20">
        <v>17437</v>
      </c>
      <c r="L67" s="21">
        <f t="shared" si="17"/>
        <v>0.18409615645796551</v>
      </c>
    </row>
    <row r="68" spans="2:14" ht="15" hidden="1" customHeight="1" outlineLevel="1" x14ac:dyDescent="0.25">
      <c r="B68" s="19" t="s">
        <v>41</v>
      </c>
      <c r="C68" s="20">
        <v>424514</v>
      </c>
      <c r="D68" s="21">
        <f t="shared" si="11"/>
        <v>-3.1314106294082933E-2</v>
      </c>
      <c r="E68" s="22">
        <v>154022</v>
      </c>
      <c r="F68" s="23">
        <f t="shared" si="11"/>
        <v>-4.3288134119298549E-2</v>
      </c>
      <c r="G68" s="20">
        <v>118862</v>
      </c>
      <c r="H68" s="21">
        <f t="shared" si="15"/>
        <v>4.3509560514810364E-2</v>
      </c>
      <c r="I68" s="22">
        <v>76874</v>
      </c>
      <c r="J68" s="23">
        <f t="shared" si="16"/>
        <v>-4.4972296071756901E-2</v>
      </c>
      <c r="K68" s="20">
        <v>17593</v>
      </c>
      <c r="L68" s="21">
        <f t="shared" si="17"/>
        <v>0.13561838368190027</v>
      </c>
    </row>
    <row r="69" spans="2:14" ht="15" hidden="1" customHeight="1" outlineLevel="1" x14ac:dyDescent="0.25">
      <c r="B69" s="19" t="s">
        <v>42</v>
      </c>
      <c r="C69" s="20">
        <v>508083</v>
      </c>
      <c r="D69" s="21">
        <f t="shared" si="11"/>
        <v>3.8962924489140738E-2</v>
      </c>
      <c r="E69" s="22">
        <v>183447</v>
      </c>
      <c r="F69" s="23">
        <f t="shared" si="11"/>
        <v>5.2170621332828571E-2</v>
      </c>
      <c r="G69" s="20">
        <v>147299</v>
      </c>
      <c r="H69" s="21">
        <f t="shared" si="15"/>
        <v>6.5538668537822087E-2</v>
      </c>
      <c r="I69" s="22">
        <v>88538</v>
      </c>
      <c r="J69" s="23">
        <f t="shared" si="16"/>
        <v>0.10897066559783553</v>
      </c>
      <c r="K69" s="20">
        <v>16551</v>
      </c>
      <c r="L69" s="21">
        <f t="shared" si="17"/>
        <v>-0.12916973587288227</v>
      </c>
    </row>
    <row r="70" spans="2:14" ht="15" hidden="1" customHeight="1" outlineLevel="1" x14ac:dyDescent="0.25">
      <c r="B70" s="19" t="s">
        <v>43</v>
      </c>
      <c r="C70" s="20">
        <v>459918</v>
      </c>
      <c r="D70" s="21">
        <f t="shared" si="11"/>
        <v>8.5003986921011743E-2</v>
      </c>
      <c r="E70" s="22">
        <v>168254</v>
      </c>
      <c r="F70" s="23">
        <f t="shared" si="11"/>
        <v>0.11124026655923291</v>
      </c>
      <c r="G70" s="20">
        <v>137012</v>
      </c>
      <c r="H70" s="21">
        <f t="shared" si="15"/>
        <v>9.899735301195145E-2</v>
      </c>
      <c r="I70" s="22">
        <v>68626</v>
      </c>
      <c r="J70" s="23">
        <f t="shared" si="16"/>
        <v>6.2020732225855912E-3</v>
      </c>
      <c r="K70" s="20">
        <v>19355</v>
      </c>
      <c r="L70" s="21">
        <f t="shared" si="17"/>
        <v>0.27151491262646177</v>
      </c>
    </row>
    <row r="71" spans="2:14" ht="15" hidden="1" customHeight="1" outlineLevel="1" x14ac:dyDescent="0.25">
      <c r="B71" s="19" t="s">
        <v>44</v>
      </c>
      <c r="C71" s="20">
        <v>409747</v>
      </c>
      <c r="D71" s="21">
        <f t="shared" si="11"/>
        <v>6.4378104075888398E-3</v>
      </c>
      <c r="E71" s="22">
        <v>147131</v>
      </c>
      <c r="F71" s="23">
        <f t="shared" si="11"/>
        <v>6.0652060939252461E-3</v>
      </c>
      <c r="G71" s="20">
        <v>125609</v>
      </c>
      <c r="H71" s="21">
        <f t="shared" si="15"/>
        <v>3.8176708818910665E-2</v>
      </c>
      <c r="I71" s="22">
        <v>65898</v>
      </c>
      <c r="J71" s="23">
        <f t="shared" si="16"/>
        <v>-6.3481053695019218E-3</v>
      </c>
      <c r="K71" s="20">
        <v>16982</v>
      </c>
      <c r="L71" s="21">
        <f t="shared" si="17"/>
        <v>0.17060729303095057</v>
      </c>
    </row>
    <row r="72" spans="2:14" collapsed="1" x14ac:dyDescent="0.25">
      <c r="B72" s="33">
        <v>2008</v>
      </c>
      <c r="C72" s="34">
        <v>5292327</v>
      </c>
      <c r="D72" s="35">
        <f t="shared" si="11"/>
        <v>2.5655529758368267E-3</v>
      </c>
      <c r="E72" s="34">
        <v>1890800</v>
      </c>
      <c r="F72" s="35">
        <f t="shared" si="11"/>
        <v>1.2106957459176781E-2</v>
      </c>
      <c r="G72" s="34">
        <v>1530822</v>
      </c>
      <c r="H72" s="35">
        <f t="shared" si="15"/>
        <v>3.780039374562727E-2</v>
      </c>
      <c r="I72" s="34">
        <v>918271</v>
      </c>
      <c r="J72" s="35">
        <f t="shared" si="16"/>
        <v>-5.2693096088199387E-2</v>
      </c>
      <c r="K72" s="34">
        <v>199818</v>
      </c>
      <c r="L72" s="35">
        <f t="shared" si="17"/>
        <v>8.7948166498788449E-2</v>
      </c>
    </row>
    <row r="73" spans="2:14" ht="15" hidden="1" customHeight="1" outlineLevel="1" x14ac:dyDescent="0.25">
      <c r="B73" s="19" t="s">
        <v>33</v>
      </c>
      <c r="C73" s="20">
        <v>438336</v>
      </c>
      <c r="D73" s="21">
        <f t="shared" si="11"/>
        <v>-3.96487545817239E-2</v>
      </c>
      <c r="E73" s="22">
        <v>149594</v>
      </c>
      <c r="F73" s="23">
        <f t="shared" si="11"/>
        <v>-6.4154295616488111E-2</v>
      </c>
      <c r="G73" s="20">
        <v>129734</v>
      </c>
      <c r="H73" s="21">
        <f t="shared" si="15"/>
        <v>-2.2218537555960816E-2</v>
      </c>
      <c r="I73" s="22">
        <v>78836</v>
      </c>
      <c r="J73" s="23">
        <f t="shared" si="16"/>
        <v>3.436241258511874E-2</v>
      </c>
      <c r="K73" s="20">
        <v>16894</v>
      </c>
      <c r="L73" s="21">
        <f t="shared" si="17"/>
        <v>3.8623804147601692E-3</v>
      </c>
    </row>
    <row r="74" spans="2:14" ht="15" hidden="1" customHeight="1" outlineLevel="1" x14ac:dyDescent="0.25">
      <c r="B74" s="19" t="s">
        <v>34</v>
      </c>
      <c r="C74" s="20">
        <v>457530</v>
      </c>
      <c r="D74" s="21">
        <f t="shared" si="11"/>
        <v>5.778234000790694E-2</v>
      </c>
      <c r="E74" s="22">
        <v>165776</v>
      </c>
      <c r="F74" s="23">
        <f t="shared" si="11"/>
        <v>8.8654811001076972E-2</v>
      </c>
      <c r="G74" s="20">
        <v>131730</v>
      </c>
      <c r="H74" s="21">
        <f t="shared" si="15"/>
        <v>7.21000073247553E-2</v>
      </c>
      <c r="I74" s="22">
        <v>76158</v>
      </c>
      <c r="J74" s="23">
        <f t="shared" si="16"/>
        <v>3.5895482800364586E-2</v>
      </c>
      <c r="K74" s="20">
        <v>18909</v>
      </c>
      <c r="L74" s="21">
        <f t="shared" si="17"/>
        <v>4.5447006137004475E-2</v>
      </c>
    </row>
    <row r="75" spans="2:14" ht="15" hidden="1" customHeight="1" outlineLevel="1" x14ac:dyDescent="0.25">
      <c r="B75" s="19" t="s">
        <v>35</v>
      </c>
      <c r="C75" s="20">
        <v>467144</v>
      </c>
      <c r="D75" s="21">
        <f t="shared" si="11"/>
        <v>-4.2374670725582431E-2</v>
      </c>
      <c r="E75" s="22">
        <v>170847</v>
      </c>
      <c r="F75" s="23">
        <f t="shared" si="11"/>
        <v>-3.4004104918551881E-2</v>
      </c>
      <c r="G75" s="20">
        <v>132946</v>
      </c>
      <c r="H75" s="21">
        <f t="shared" si="15"/>
        <v>-8.5439511302505378E-2</v>
      </c>
      <c r="I75" s="22">
        <v>79178</v>
      </c>
      <c r="J75" s="23">
        <f t="shared" si="16"/>
        <v>1.6699137211244608E-3</v>
      </c>
      <c r="K75" s="20">
        <v>17346</v>
      </c>
      <c r="L75" s="21">
        <f t="shared" si="17"/>
        <v>0.10266353060835298</v>
      </c>
    </row>
    <row r="76" spans="2:14" ht="15" hidden="1" customHeight="1" outlineLevel="1" x14ac:dyDescent="0.25">
      <c r="B76" s="19" t="s">
        <v>36</v>
      </c>
      <c r="C76" s="20">
        <v>409689</v>
      </c>
      <c r="D76" s="21">
        <f t="shared" si="11"/>
        <v>-0.11690873113384459</v>
      </c>
      <c r="E76" s="22">
        <v>142373</v>
      </c>
      <c r="F76" s="23">
        <f t="shared" si="11"/>
        <v>-0.12996211195306773</v>
      </c>
      <c r="G76" s="20">
        <v>109924</v>
      </c>
      <c r="H76" s="21">
        <f t="shared" si="15"/>
        <v>-0.12626977187822908</v>
      </c>
      <c r="I76" s="22">
        <v>81660</v>
      </c>
      <c r="J76" s="23">
        <f t="shared" si="16"/>
        <v>-0.10450707314398511</v>
      </c>
      <c r="K76" s="20">
        <v>14065</v>
      </c>
      <c r="L76" s="21">
        <f t="shared" si="17"/>
        <v>-2.3467333194473361E-2</v>
      </c>
    </row>
    <row r="77" spans="2:14" ht="15" hidden="1" customHeight="1" outlineLevel="1" x14ac:dyDescent="0.25">
      <c r="B77" s="19" t="s">
        <v>37</v>
      </c>
      <c r="C77" s="20">
        <v>528592</v>
      </c>
      <c r="D77" s="21">
        <f t="shared" si="11"/>
        <v>-8.2683081957001248E-3</v>
      </c>
      <c r="E77" s="22">
        <v>185642</v>
      </c>
      <c r="F77" s="23">
        <f t="shared" si="11"/>
        <v>1.8695640244738909E-2</v>
      </c>
      <c r="G77" s="20">
        <v>138788</v>
      </c>
      <c r="H77" s="21">
        <f t="shared" si="15"/>
        <v>-3.8484720422881646E-2</v>
      </c>
      <c r="I77" s="22">
        <v>114443</v>
      </c>
      <c r="J77" s="23">
        <f t="shared" si="16"/>
        <v>1.3406653738189389E-2</v>
      </c>
      <c r="K77" s="20">
        <v>9967</v>
      </c>
      <c r="L77" s="21">
        <f t="shared" si="17"/>
        <v>-0.1125456326239872</v>
      </c>
    </row>
    <row r="78" spans="2:14" ht="15" hidden="1" customHeight="1" outlineLevel="1" x14ac:dyDescent="0.25">
      <c r="B78" s="19" t="s">
        <v>38</v>
      </c>
      <c r="C78" s="20">
        <v>466179</v>
      </c>
      <c r="D78" s="21">
        <f t="shared" si="11"/>
        <v>-4.1072023630761123E-2</v>
      </c>
      <c r="E78" s="22">
        <v>160319</v>
      </c>
      <c r="F78" s="23">
        <f t="shared" si="11"/>
        <v>-4.5686155457932975E-2</v>
      </c>
      <c r="G78" s="20">
        <v>125114</v>
      </c>
      <c r="H78" s="21">
        <f t="shared" si="15"/>
        <v>-2.0051067562698699E-2</v>
      </c>
      <c r="I78" s="22">
        <v>99946</v>
      </c>
      <c r="J78" s="23">
        <f t="shared" si="16"/>
        <v>-3.1343283582089598E-2</v>
      </c>
      <c r="K78" s="20">
        <v>14360</v>
      </c>
      <c r="L78" s="21">
        <f t="shared" si="17"/>
        <v>-2.6968423905678329E-2</v>
      </c>
    </row>
    <row r="79" spans="2:14" ht="15" hidden="1" customHeight="1" outlineLevel="1" thickBot="1" x14ac:dyDescent="0.3">
      <c r="B79" s="19" t="s">
        <v>39</v>
      </c>
      <c r="C79" s="20">
        <v>411483</v>
      </c>
      <c r="D79" s="21">
        <f t="shared" si="11"/>
        <v>-3.2075724679442752E-2</v>
      </c>
      <c r="E79" s="22">
        <v>144506</v>
      </c>
      <c r="F79" s="23">
        <f t="shared" si="11"/>
        <v>-4.3272732087763721E-2</v>
      </c>
      <c r="G79" s="20">
        <v>111572</v>
      </c>
      <c r="H79" s="21">
        <f t="shared" si="15"/>
        <v>-2.6031391308902307E-2</v>
      </c>
      <c r="I79" s="22">
        <v>82407</v>
      </c>
      <c r="J79" s="23">
        <f t="shared" si="16"/>
        <v>2.8737282316958934E-2</v>
      </c>
      <c r="K79" s="20">
        <v>13171</v>
      </c>
      <c r="L79" s="21">
        <f t="shared" si="17"/>
        <v>-0.1635867149298279</v>
      </c>
    </row>
    <row r="80" spans="2:14" ht="16.5" hidden="1" customHeight="1" outlineLevel="1" thickBot="1" x14ac:dyDescent="0.3">
      <c r="B80" s="19" t="s">
        <v>40</v>
      </c>
      <c r="C80" s="20">
        <v>341553</v>
      </c>
      <c r="D80" s="21">
        <f t="shared" si="11"/>
        <v>-9.2574880844212726E-2</v>
      </c>
      <c r="E80" s="22">
        <v>116128</v>
      </c>
      <c r="F80" s="23">
        <f t="shared" si="11"/>
        <v>-0.12235674662555363</v>
      </c>
      <c r="G80" s="20">
        <v>97451</v>
      </c>
      <c r="H80" s="21">
        <f t="shared" si="15"/>
        <v>-5.3726792511458066E-2</v>
      </c>
      <c r="I80" s="22">
        <v>61867</v>
      </c>
      <c r="J80" s="23">
        <f t="shared" si="16"/>
        <v>-0.10985295387183103</v>
      </c>
      <c r="K80" s="20">
        <v>14726</v>
      </c>
      <c r="L80" s="21">
        <f t="shared" si="17"/>
        <v>-1.6948003525184552E-3</v>
      </c>
      <c r="N80" s="36" t="s">
        <v>45</v>
      </c>
    </row>
    <row r="81" spans="2:12" ht="15" hidden="1" customHeight="1" outlineLevel="1" x14ac:dyDescent="0.25">
      <c r="B81" s="19" t="s">
        <v>41</v>
      </c>
      <c r="C81" s="20">
        <v>438237</v>
      </c>
      <c r="D81" s="21">
        <f t="shared" si="11"/>
        <v>-8.0464135463768294E-2</v>
      </c>
      <c r="E81" s="22">
        <v>160991</v>
      </c>
      <c r="F81" s="23">
        <f t="shared" si="11"/>
        <v>-7.4987646660001572E-2</v>
      </c>
      <c r="G81" s="20">
        <v>113906</v>
      </c>
      <c r="H81" s="21">
        <f t="shared" si="15"/>
        <v>-0.14106460150965594</v>
      </c>
      <c r="I81" s="22">
        <v>80494</v>
      </c>
      <c r="J81" s="23">
        <f t="shared" si="16"/>
        <v>-5.4646669876801335E-2</v>
      </c>
      <c r="K81" s="20">
        <v>15492</v>
      </c>
      <c r="L81" s="21">
        <f t="shared" si="17"/>
        <v>0.11863672467326158</v>
      </c>
    </row>
    <row r="82" spans="2:12" ht="15" hidden="1" customHeight="1" outlineLevel="1" x14ac:dyDescent="0.25">
      <c r="B82" s="19" t="s">
        <v>42</v>
      </c>
      <c r="C82" s="20">
        <v>489029</v>
      </c>
      <c r="D82" s="21">
        <f t="shared" si="11"/>
        <v>4.1072006403596983E-2</v>
      </c>
      <c r="E82" s="22">
        <v>174351</v>
      </c>
      <c r="F82" s="23">
        <f t="shared" si="11"/>
        <v>3.9356419412336363E-2</v>
      </c>
      <c r="G82" s="20">
        <v>138239</v>
      </c>
      <c r="H82" s="21">
        <f t="shared" si="15"/>
        <v>2.4425127646487743E-2</v>
      </c>
      <c r="I82" s="22">
        <v>79838</v>
      </c>
      <c r="J82" s="23">
        <f t="shared" si="16"/>
        <v>1.7446380099147341E-2</v>
      </c>
      <c r="K82" s="20">
        <v>19006</v>
      </c>
      <c r="L82" s="21">
        <f t="shared" si="17"/>
        <v>9.0481381605370448E-2</v>
      </c>
    </row>
    <row r="83" spans="2:12" ht="15" hidden="1" customHeight="1" outlineLevel="1" x14ac:dyDescent="0.25">
      <c r="B83" s="19" t="s">
        <v>43</v>
      </c>
      <c r="C83" s="20">
        <v>423886</v>
      </c>
      <c r="D83" s="21">
        <f t="shared" si="11"/>
        <v>5.3911999867177762E-3</v>
      </c>
      <c r="E83" s="22">
        <v>151411</v>
      </c>
      <c r="F83" s="23">
        <f t="shared" si="11"/>
        <v>4.4180569836478334E-3</v>
      </c>
      <c r="G83" s="20">
        <v>124670</v>
      </c>
      <c r="H83" s="21">
        <f t="shared" si="15"/>
        <v>4.8625188200758673E-2</v>
      </c>
      <c r="I83" s="22">
        <v>68203</v>
      </c>
      <c r="J83" s="23">
        <f t="shared" si="16"/>
        <v>-3.6667184564753708E-2</v>
      </c>
      <c r="K83" s="20">
        <v>15222</v>
      </c>
      <c r="L83" s="21">
        <f t="shared" si="17"/>
        <v>-2.9951567677797608E-2</v>
      </c>
    </row>
    <row r="84" spans="2:12" ht="15" hidden="1" customHeight="1" outlineLevel="1" x14ac:dyDescent="0.25">
      <c r="B84" s="19" t="s">
        <v>44</v>
      </c>
      <c r="C84" s="20">
        <v>407126</v>
      </c>
      <c r="D84" s="21">
        <f t="shared" si="11"/>
        <v>-3.4573850028218667E-2</v>
      </c>
      <c r="E84" s="22">
        <v>146244</v>
      </c>
      <c r="F84" s="23">
        <f t="shared" si="11"/>
        <v>-4.2078235124584085E-2</v>
      </c>
      <c r="G84" s="20">
        <v>120990</v>
      </c>
      <c r="H84" s="21">
        <f t="shared" si="15"/>
        <v>-6.7686901844745462E-2</v>
      </c>
      <c r="I84" s="22">
        <v>66319</v>
      </c>
      <c r="J84" s="23">
        <f t="shared" si="16"/>
        <v>-6.6302005635665573E-4</v>
      </c>
      <c r="K84" s="20">
        <v>14507</v>
      </c>
      <c r="L84" s="21">
        <f t="shared" si="17"/>
        <v>1.6893312771624869E-2</v>
      </c>
    </row>
    <row r="85" spans="2:12" collapsed="1" x14ac:dyDescent="0.25">
      <c r="B85" s="33">
        <v>2007</v>
      </c>
      <c r="C85" s="34">
        <v>5278784</v>
      </c>
      <c r="D85" s="35">
        <f t="shared" si="11"/>
        <v>-3.1595778619496917E-2</v>
      </c>
      <c r="E85" s="34">
        <v>1868182</v>
      </c>
      <c r="F85" s="35">
        <f t="shared" si="11"/>
        <v>-3.2741212548908383E-2</v>
      </c>
      <c r="G85" s="34">
        <v>1475064</v>
      </c>
      <c r="H85" s="35">
        <f t="shared" si="15"/>
        <v>-3.7480513904377344E-2</v>
      </c>
      <c r="I85" s="34">
        <v>969349</v>
      </c>
      <c r="J85" s="35">
        <f t="shared" si="16"/>
        <v>-1.7351839799851221E-2</v>
      </c>
      <c r="K85" s="34">
        <v>183665</v>
      </c>
      <c r="L85" s="35">
        <f t="shared" si="17"/>
        <v>4.8803707330951074E-3</v>
      </c>
    </row>
    <row r="86" spans="2:12" ht="15" hidden="1" customHeight="1" outlineLevel="1" x14ac:dyDescent="0.25">
      <c r="B86" s="19" t="s">
        <v>33</v>
      </c>
      <c r="C86" s="20">
        <v>456433</v>
      </c>
      <c r="D86" s="20"/>
      <c r="E86" s="22">
        <v>159849</v>
      </c>
      <c r="F86" s="23"/>
      <c r="G86" s="20">
        <v>132682</v>
      </c>
      <c r="H86" s="20"/>
      <c r="I86" s="22">
        <v>76217</v>
      </c>
      <c r="J86" s="23"/>
      <c r="K86" s="20">
        <v>16829</v>
      </c>
      <c r="L86" s="20"/>
    </row>
    <row r="87" spans="2:12" ht="15" hidden="1" customHeight="1" outlineLevel="1" x14ac:dyDescent="0.25">
      <c r="B87" s="19" t="s">
        <v>34</v>
      </c>
      <c r="C87" s="20">
        <v>432537</v>
      </c>
      <c r="D87" s="20"/>
      <c r="E87" s="22">
        <v>152276</v>
      </c>
      <c r="F87" s="23"/>
      <c r="G87" s="20">
        <v>122871</v>
      </c>
      <c r="H87" s="20"/>
      <c r="I87" s="22">
        <v>73519</v>
      </c>
      <c r="J87" s="23"/>
      <c r="K87" s="20">
        <v>18087</v>
      </c>
      <c r="L87" s="20"/>
    </row>
    <row r="88" spans="2:12" ht="15" hidden="1" customHeight="1" outlineLevel="1" x14ac:dyDescent="0.25">
      <c r="B88" s="19" t="s">
        <v>35</v>
      </c>
      <c r="C88" s="20">
        <v>487815</v>
      </c>
      <c r="D88" s="20"/>
      <c r="E88" s="22">
        <v>176861</v>
      </c>
      <c r="F88" s="23"/>
      <c r="G88" s="20">
        <v>145366</v>
      </c>
      <c r="H88" s="20"/>
      <c r="I88" s="22">
        <v>79046</v>
      </c>
      <c r="J88" s="23"/>
      <c r="K88" s="20">
        <v>15731</v>
      </c>
      <c r="L88" s="20"/>
    </row>
    <row r="89" spans="2:12" ht="15" hidden="1" customHeight="1" outlineLevel="1" x14ac:dyDescent="0.25">
      <c r="B89" s="19" t="s">
        <v>36</v>
      </c>
      <c r="C89" s="20">
        <v>463926</v>
      </c>
      <c r="D89" s="20"/>
      <c r="E89" s="22">
        <v>163640</v>
      </c>
      <c r="F89" s="23"/>
      <c r="G89" s="20">
        <v>125810</v>
      </c>
      <c r="H89" s="20"/>
      <c r="I89" s="22">
        <v>91190</v>
      </c>
      <c r="J89" s="23"/>
      <c r="K89" s="20">
        <v>14403</v>
      </c>
      <c r="L89" s="20"/>
    </row>
    <row r="90" spans="2:12" ht="15" hidden="1" customHeight="1" outlineLevel="1" x14ac:dyDescent="0.25">
      <c r="B90" s="19" t="s">
        <v>37</v>
      </c>
      <c r="C90" s="20">
        <v>532999</v>
      </c>
      <c r="D90" s="20"/>
      <c r="E90" s="22">
        <v>182235</v>
      </c>
      <c r="F90" s="23"/>
      <c r="G90" s="20">
        <v>144343</v>
      </c>
      <c r="H90" s="20"/>
      <c r="I90" s="22">
        <v>112929</v>
      </c>
      <c r="J90" s="23"/>
      <c r="K90" s="20">
        <v>11231</v>
      </c>
      <c r="L90" s="20"/>
    </row>
    <row r="91" spans="2:12" ht="15" hidden="1" customHeight="1" outlineLevel="1" x14ac:dyDescent="0.25">
      <c r="B91" s="19" t="s">
        <v>38</v>
      </c>
      <c r="C91" s="20">
        <v>486146</v>
      </c>
      <c r="D91" s="20"/>
      <c r="E91" s="22">
        <v>167994</v>
      </c>
      <c r="F91" s="23"/>
      <c r="G91" s="20">
        <v>127674</v>
      </c>
      <c r="H91" s="20"/>
      <c r="I91" s="22">
        <v>103180</v>
      </c>
      <c r="J91" s="23"/>
      <c r="K91" s="20">
        <v>14758</v>
      </c>
      <c r="L91" s="20"/>
    </row>
    <row r="92" spans="2:12" ht="15" hidden="1" customHeight="1" outlineLevel="1" x14ac:dyDescent="0.25">
      <c r="B92" s="19" t="s">
        <v>39</v>
      </c>
      <c r="C92" s="20">
        <v>425119</v>
      </c>
      <c r="D92" s="20"/>
      <c r="E92" s="22">
        <v>151042</v>
      </c>
      <c r="F92" s="23"/>
      <c r="G92" s="20">
        <v>114554</v>
      </c>
      <c r="H92" s="20"/>
      <c r="I92" s="22">
        <v>80105</v>
      </c>
      <c r="J92" s="23"/>
      <c r="K92" s="20">
        <v>15747</v>
      </c>
      <c r="L92" s="20"/>
    </row>
    <row r="93" spans="2:12" ht="15" hidden="1" customHeight="1" outlineLevel="1" x14ac:dyDescent="0.25">
      <c r="B93" s="19" t="s">
        <v>40</v>
      </c>
      <c r="C93" s="20">
        <v>376398</v>
      </c>
      <c r="D93" s="20"/>
      <c r="E93" s="22">
        <v>132318</v>
      </c>
      <c r="F93" s="23"/>
      <c r="G93" s="20">
        <v>102984</v>
      </c>
      <c r="H93" s="20"/>
      <c r="I93" s="22">
        <v>69502</v>
      </c>
      <c r="J93" s="23"/>
      <c r="K93" s="20">
        <v>14751</v>
      </c>
      <c r="L93" s="20"/>
    </row>
    <row r="94" spans="2:12" ht="15" hidden="1" customHeight="1" outlineLevel="1" x14ac:dyDescent="0.25">
      <c r="B94" s="19" t="s">
        <v>41</v>
      </c>
      <c r="C94" s="20">
        <v>476585</v>
      </c>
      <c r="D94" s="20"/>
      <c r="E94" s="22">
        <v>174042</v>
      </c>
      <c r="F94" s="23"/>
      <c r="G94" s="20">
        <v>132613</v>
      </c>
      <c r="H94" s="20"/>
      <c r="I94" s="22">
        <v>85147</v>
      </c>
      <c r="J94" s="23"/>
      <c r="K94" s="20">
        <v>13849</v>
      </c>
      <c r="L94" s="20"/>
    </row>
    <row r="95" spans="2:12" ht="15" hidden="1" customHeight="1" outlineLevel="1" x14ac:dyDescent="0.25">
      <c r="B95" s="19" t="s">
        <v>42</v>
      </c>
      <c r="C95" s="20">
        <v>469736</v>
      </c>
      <c r="D95" s="20"/>
      <c r="E95" s="22">
        <v>167749</v>
      </c>
      <c r="F95" s="23"/>
      <c r="G95" s="20">
        <v>134943</v>
      </c>
      <c r="H95" s="20"/>
      <c r="I95" s="22">
        <v>78469</v>
      </c>
      <c r="J95" s="23"/>
      <c r="K95" s="20">
        <v>17429</v>
      </c>
      <c r="L95" s="20"/>
    </row>
    <row r="96" spans="2:12" ht="15" hidden="1" customHeight="1" outlineLevel="1" x14ac:dyDescent="0.25">
      <c r="B96" s="19" t="s">
        <v>43</v>
      </c>
      <c r="C96" s="20">
        <v>421613</v>
      </c>
      <c r="D96" s="20"/>
      <c r="E96" s="22">
        <v>150745</v>
      </c>
      <c r="F96" s="23"/>
      <c r="G96" s="20">
        <v>118889</v>
      </c>
      <c r="H96" s="20"/>
      <c r="I96" s="22">
        <v>70799</v>
      </c>
      <c r="J96" s="23"/>
      <c r="K96" s="20">
        <v>15692</v>
      </c>
      <c r="L96" s="20"/>
    </row>
    <row r="97" spans="2:12" ht="15" hidden="1" customHeight="1" outlineLevel="1" x14ac:dyDescent="0.25">
      <c r="B97" s="19" t="s">
        <v>44</v>
      </c>
      <c r="C97" s="20">
        <v>421706</v>
      </c>
      <c r="D97" s="20"/>
      <c r="E97" s="22">
        <v>152668</v>
      </c>
      <c r="F97" s="23"/>
      <c r="G97" s="20">
        <v>129774</v>
      </c>
      <c r="H97" s="20"/>
      <c r="I97" s="22">
        <v>66363</v>
      </c>
      <c r="J97" s="23"/>
      <c r="K97" s="20">
        <v>14266</v>
      </c>
      <c r="L97" s="20"/>
    </row>
    <row r="98" spans="2:12" collapsed="1" x14ac:dyDescent="0.25">
      <c r="B98" s="33">
        <v>2006</v>
      </c>
      <c r="C98" s="34">
        <v>5451013</v>
      </c>
      <c r="D98" s="34"/>
      <c r="E98" s="34">
        <v>1931419</v>
      </c>
      <c r="F98" s="35"/>
      <c r="G98" s="34">
        <v>1532503</v>
      </c>
      <c r="H98" s="34"/>
      <c r="I98" s="34">
        <v>986466</v>
      </c>
      <c r="J98" s="35"/>
      <c r="K98" s="34">
        <v>182773</v>
      </c>
      <c r="L98" s="34"/>
    </row>
    <row r="99" spans="2:12" ht="15" customHeight="1" x14ac:dyDescent="0.25">
      <c r="B99" s="225" t="s">
        <v>46</v>
      </c>
      <c r="C99" s="225"/>
      <c r="D99" s="225"/>
      <c r="E99" s="225"/>
      <c r="F99" s="225"/>
      <c r="G99" s="225"/>
      <c r="H99" s="225"/>
      <c r="I99" s="37"/>
      <c r="J99" s="37"/>
      <c r="K99" s="37"/>
      <c r="L99" s="37"/>
    </row>
  </sheetData>
  <mergeCells count="7">
    <mergeCell ref="B99:H99"/>
    <mergeCell ref="B5:L5"/>
    <mergeCell ref="C6:D6"/>
    <mergeCell ref="E6:F6"/>
    <mergeCell ref="G6:H6"/>
    <mergeCell ref="I6:J6"/>
    <mergeCell ref="K6:L6"/>
  </mergeCells>
  <hyperlinks>
    <hyperlink ref="N8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8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9" t="s">
        <v>110</v>
      </c>
      <c r="C5" s="229"/>
      <c r="D5" s="229"/>
      <c r="E5" s="229"/>
      <c r="G5" s="229" t="s">
        <v>111</v>
      </c>
      <c r="H5" s="229"/>
      <c r="I5" s="229"/>
      <c r="J5" s="229"/>
    </row>
    <row r="6" spans="2:10" ht="41.25" customHeight="1" x14ac:dyDescent="0.25">
      <c r="B6" s="59" t="s">
        <v>63</v>
      </c>
      <c r="C6" s="40" t="str">
        <f>actualizaciones!$A$3</f>
        <v>AÑO 2011</v>
      </c>
      <c r="D6" s="40" t="str">
        <f>actualizaciones!$A$2</f>
        <v>AÑO 2012</v>
      </c>
      <c r="E6" s="61" t="s">
        <v>112</v>
      </c>
      <c r="G6" s="59" t="s">
        <v>63</v>
      </c>
      <c r="H6" s="40" t="str">
        <f>actualizaciones!$A$3</f>
        <v>AÑO 2011</v>
      </c>
      <c r="I6" s="40" t="str">
        <f>actualizaciones!$A$2</f>
        <v>AÑO 2012</v>
      </c>
      <c r="J6" s="61" t="s">
        <v>112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113</v>
      </c>
      <c r="C8" s="131">
        <v>8.3114347092569165</v>
      </c>
      <c r="D8" s="131">
        <v>8.3185548849623743</v>
      </c>
      <c r="E8" s="132">
        <f>(D8-C8)</f>
        <v>7.1201757054577541E-3</v>
      </c>
      <c r="G8" s="62" t="s">
        <v>113</v>
      </c>
      <c r="H8" s="131">
        <v>8.460157940571067</v>
      </c>
      <c r="I8" s="131">
        <v>8.4603867690139793</v>
      </c>
      <c r="J8" s="132">
        <f>(I8-H8)</f>
        <v>2.2882844291238769E-4</v>
      </c>
    </row>
    <row r="9" spans="2:10" x14ac:dyDescent="0.25">
      <c r="B9" s="43" t="s">
        <v>66</v>
      </c>
      <c r="C9" s="133"/>
      <c r="D9" s="133"/>
      <c r="E9" s="133"/>
      <c r="G9" s="43" t="s">
        <v>66</v>
      </c>
      <c r="H9" s="133"/>
      <c r="I9" s="133"/>
      <c r="J9" s="133"/>
    </row>
    <row r="10" spans="2:10" x14ac:dyDescent="0.2">
      <c r="B10" s="64" t="s">
        <v>67</v>
      </c>
      <c r="C10" s="134">
        <v>8.0192761344252492</v>
      </c>
      <c r="D10" s="134">
        <v>7.9739127166109087</v>
      </c>
      <c r="E10" s="135">
        <f>(D10-C10)</f>
        <v>-4.5363417814340501E-2</v>
      </c>
      <c r="G10" s="64" t="s">
        <v>67</v>
      </c>
      <c r="H10" s="134">
        <v>8.4002701453909463</v>
      </c>
      <c r="I10" s="134">
        <v>8.4111994862888757</v>
      </c>
      <c r="J10" s="135">
        <f>(I10-H10)</f>
        <v>1.0929340897929407E-2</v>
      </c>
    </row>
    <row r="11" spans="2:10" x14ac:dyDescent="0.2">
      <c r="B11" s="67" t="s">
        <v>68</v>
      </c>
      <c r="C11" s="136">
        <v>7.466794067503872</v>
      </c>
      <c r="D11" s="136">
        <v>7.5152265980242356</v>
      </c>
      <c r="E11" s="137">
        <f>(D11-C11)</f>
        <v>4.843253052036367E-2</v>
      </c>
      <c r="G11" s="67" t="s">
        <v>68</v>
      </c>
      <c r="H11" s="136">
        <v>7.7789194299839384</v>
      </c>
      <c r="I11" s="136">
        <v>7.5912916783412721</v>
      </c>
      <c r="J11" s="137">
        <f>(I11-H11)</f>
        <v>-0.18762775164266632</v>
      </c>
    </row>
    <row r="12" spans="2:10" x14ac:dyDescent="0.2">
      <c r="B12" s="67" t="s">
        <v>69</v>
      </c>
      <c r="C12" s="136">
        <v>7.9675033239786934</v>
      </c>
      <c r="D12" s="136">
        <v>8.0016857808857811</v>
      </c>
      <c r="E12" s="137">
        <f>(D12-C12)</f>
        <v>3.4182456907087655E-2</v>
      </c>
      <c r="G12" s="67" t="s">
        <v>69</v>
      </c>
      <c r="H12" s="136">
        <v>8.9446054513173632</v>
      </c>
      <c r="I12" s="136">
        <v>8.8082628155274794</v>
      </c>
      <c r="J12" s="137">
        <f>(I12-H12)</f>
        <v>-0.13634263578988381</v>
      </c>
    </row>
    <row r="13" spans="2:10" x14ac:dyDescent="0.2">
      <c r="B13" s="67" t="s">
        <v>70</v>
      </c>
      <c r="C13" s="136">
        <v>8.804718773056214</v>
      </c>
      <c r="D13" s="136">
        <v>8.424314863357349</v>
      </c>
      <c r="E13" s="137">
        <f>(D13-C13)</f>
        <v>-0.38040390969886495</v>
      </c>
      <c r="G13" s="67" t="s">
        <v>70</v>
      </c>
      <c r="H13" s="136">
        <v>7.9172286369606555</v>
      </c>
      <c r="I13" s="136">
        <v>8.2014187592667298</v>
      </c>
      <c r="J13" s="137">
        <f>(I13-H13)</f>
        <v>0.28419012230607432</v>
      </c>
    </row>
    <row r="14" spans="2:10" x14ac:dyDescent="0.2">
      <c r="B14" s="67" t="s">
        <v>71</v>
      </c>
      <c r="C14" s="136">
        <v>7.6144298805243009</v>
      </c>
      <c r="D14" s="136">
        <v>7.7511181944373044</v>
      </c>
      <c r="E14" s="137">
        <f>(D14-C14)</f>
        <v>0.13668831391300351</v>
      </c>
      <c r="G14" s="67" t="s">
        <v>71</v>
      </c>
      <c r="H14" s="136">
        <v>5.3421946831900859</v>
      </c>
      <c r="I14" s="136">
        <v>5.9707668492498218</v>
      </c>
      <c r="J14" s="137">
        <f>(I14-H14)</f>
        <v>0.62857216605973587</v>
      </c>
    </row>
    <row r="15" spans="2:10" x14ac:dyDescent="0.25">
      <c r="B15" s="43" t="s">
        <v>72</v>
      </c>
      <c r="C15" s="133"/>
      <c r="D15" s="133"/>
      <c r="E15" s="133"/>
      <c r="G15" s="43" t="s">
        <v>72</v>
      </c>
      <c r="H15" s="133"/>
      <c r="I15" s="133"/>
      <c r="J15" s="133"/>
    </row>
    <row r="16" spans="2:10" x14ac:dyDescent="0.2">
      <c r="B16" s="64" t="s">
        <v>73</v>
      </c>
      <c r="C16" s="134">
        <v>8.903308117244169</v>
      </c>
      <c r="D16" s="134">
        <v>9.1070173339515126</v>
      </c>
      <c r="E16" s="135">
        <f>(D16-C16)</f>
        <v>0.20370921670734354</v>
      </c>
      <c r="G16" s="64" t="s">
        <v>73</v>
      </c>
      <c r="H16" s="134">
        <v>8.5123090936468628</v>
      </c>
      <c r="I16" s="134">
        <v>8.5073883588025776</v>
      </c>
      <c r="J16" s="135">
        <f>(I16-H16)</f>
        <v>-4.920734844285235E-3</v>
      </c>
    </row>
    <row r="17" spans="2:12" x14ac:dyDescent="0.2">
      <c r="B17" s="231" t="s">
        <v>74</v>
      </c>
      <c r="C17" s="231"/>
      <c r="D17" s="231"/>
      <c r="E17" s="231"/>
      <c r="G17" s="231" t="s">
        <v>74</v>
      </c>
      <c r="H17" s="231"/>
      <c r="I17" s="231"/>
      <c r="J17" s="231"/>
    </row>
    <row r="18" spans="2:12" ht="20.100000000000001" customHeight="1" x14ac:dyDescent="0.25"/>
    <row r="19" spans="2:12" ht="51.75" customHeight="1" thickBot="1" x14ac:dyDescent="0.3">
      <c r="B19" s="229" t="s">
        <v>114</v>
      </c>
      <c r="C19" s="229"/>
      <c r="D19" s="229"/>
      <c r="E19" s="229"/>
      <c r="G19" s="229" t="s">
        <v>115</v>
      </c>
      <c r="H19" s="229"/>
      <c r="I19" s="229"/>
      <c r="J19" s="229"/>
    </row>
    <row r="20" spans="2:12" ht="39.75" customHeight="1" thickBot="1" x14ac:dyDescent="0.3">
      <c r="B20" s="59" t="s">
        <v>63</v>
      </c>
      <c r="C20" s="40" t="str">
        <f>actualizaciones!$A$3</f>
        <v>AÑO 2011</v>
      </c>
      <c r="D20" s="40" t="str">
        <f>actualizaciones!$A$2</f>
        <v>AÑO 2012</v>
      </c>
      <c r="E20" s="61" t="s">
        <v>112</v>
      </c>
      <c r="G20" s="59" t="s">
        <v>63</v>
      </c>
      <c r="H20" s="40" t="str">
        <f>actualizaciones!$A$3</f>
        <v>AÑO 2011</v>
      </c>
      <c r="I20" s="40" t="str">
        <f>actualizaciones!$A$2</f>
        <v>AÑO 2012</v>
      </c>
      <c r="J20" s="61" t="s">
        <v>112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113</v>
      </c>
      <c r="C22" s="131">
        <v>7.4170280535127349</v>
      </c>
      <c r="D22" s="131">
        <v>7.6077666015382386</v>
      </c>
      <c r="E22" s="132">
        <f>(D22-C22)</f>
        <v>0.19073854802550372</v>
      </c>
      <c r="G22" s="62" t="s">
        <v>113</v>
      </c>
      <c r="H22" s="131">
        <v>2.1283825248864687</v>
      </c>
      <c r="I22" s="131">
        <v>2.2391994709215379</v>
      </c>
      <c r="J22" s="132">
        <f>(I22-H22)</f>
        <v>0.1108169460350692</v>
      </c>
    </row>
    <row r="23" spans="2:12" x14ac:dyDescent="0.25">
      <c r="B23" s="43" t="s">
        <v>66</v>
      </c>
      <c r="C23" s="133"/>
      <c r="D23" s="133"/>
      <c r="E23" s="133"/>
      <c r="G23" s="43" t="s">
        <v>66</v>
      </c>
      <c r="H23" s="133"/>
      <c r="I23" s="133"/>
      <c r="J23" s="133"/>
    </row>
    <row r="24" spans="2:12" x14ac:dyDescent="0.2">
      <c r="B24" s="64" t="s">
        <v>67</v>
      </c>
      <c r="C24" s="134">
        <v>7.2667445968509012</v>
      </c>
      <c r="D24" s="134">
        <v>7.486540054029839</v>
      </c>
      <c r="E24" s="135">
        <f>(D24-C24)</f>
        <v>0.21979545717893778</v>
      </c>
      <c r="G24" s="64" t="s">
        <v>67</v>
      </c>
      <c r="H24" s="134">
        <v>2.1283825248864687</v>
      </c>
      <c r="I24" s="134">
        <v>2.2391994709215379</v>
      </c>
      <c r="J24" s="135">
        <f>(I24-H24)</f>
        <v>0.1108169460350692</v>
      </c>
    </row>
    <row r="25" spans="2:12" x14ac:dyDescent="0.2">
      <c r="B25" s="67" t="s">
        <v>77</v>
      </c>
      <c r="C25" s="136">
        <v>7.379739449525001</v>
      </c>
      <c r="D25" s="136">
        <v>7.6573640772568705</v>
      </c>
      <c r="E25" s="137">
        <f>(D25-C25)</f>
        <v>0.27762462773186947</v>
      </c>
      <c r="G25" s="67" t="s">
        <v>77</v>
      </c>
      <c r="H25" s="136">
        <v>1.8015036936661275</v>
      </c>
      <c r="I25" s="136">
        <v>2.0628613060073806</v>
      </c>
      <c r="J25" s="137">
        <f>(I25-H25)</f>
        <v>0.2613576123412531</v>
      </c>
    </row>
    <row r="26" spans="2:12" x14ac:dyDescent="0.2">
      <c r="B26" s="67" t="s">
        <v>70</v>
      </c>
      <c r="C26" s="136">
        <v>7.4495601848714434</v>
      </c>
      <c r="D26" s="136">
        <v>7.3736116885430896</v>
      </c>
      <c r="E26" s="137">
        <f>(D26-C26)</f>
        <v>-7.5948496328353876E-2</v>
      </c>
      <c r="G26" s="67" t="s">
        <v>70</v>
      </c>
      <c r="H26" s="136">
        <v>2.2701952951620061</v>
      </c>
      <c r="I26" s="136">
        <v>2.3221307607612856</v>
      </c>
      <c r="J26" s="137">
        <f>(I26-H26)</f>
        <v>5.1935465599279418E-2</v>
      </c>
    </row>
    <row r="27" spans="2:12" x14ac:dyDescent="0.2">
      <c r="B27" s="67" t="s">
        <v>71</v>
      </c>
      <c r="C27" s="136">
        <v>2.1999370772376907</v>
      </c>
      <c r="D27" s="136">
        <v>2.5223347230494344</v>
      </c>
      <c r="E27" s="137">
        <f>(D27-C27)</f>
        <v>0.32239764581174368</v>
      </c>
      <c r="G27" s="67" t="s">
        <v>78</v>
      </c>
      <c r="H27" s="136">
        <v>2.1327603547590748</v>
      </c>
      <c r="I27" s="136">
        <v>2.1850261673695441</v>
      </c>
      <c r="J27" s="137">
        <f>(I27-H27)</f>
        <v>5.2265812610469364E-2</v>
      </c>
    </row>
    <row r="28" spans="2:12" x14ac:dyDescent="0.2">
      <c r="B28" s="43" t="s">
        <v>72</v>
      </c>
      <c r="C28" s="133"/>
      <c r="D28" s="133"/>
      <c r="E28" s="133"/>
      <c r="G28" s="67" t="s">
        <v>79</v>
      </c>
      <c r="H28" s="136">
        <v>3.0233233018056751</v>
      </c>
      <c r="I28" s="136">
        <v>3.2887055056041383</v>
      </c>
      <c r="J28" s="137">
        <f>(I28-H28)</f>
        <v>0.26538220379846322</v>
      </c>
    </row>
    <row r="29" spans="2:12" x14ac:dyDescent="0.2">
      <c r="B29" s="64" t="s">
        <v>73</v>
      </c>
      <c r="C29" s="134">
        <v>7.840803279462941</v>
      </c>
      <c r="D29" s="134">
        <v>7.9784165836535266</v>
      </c>
      <c r="E29" s="135">
        <f>(D29-C29)</f>
        <v>0.13761330419058559</v>
      </c>
      <c r="G29" s="43" t="s">
        <v>72</v>
      </c>
      <c r="H29" s="44"/>
      <c r="I29" s="44"/>
      <c r="J29" s="50"/>
    </row>
    <row r="30" spans="2:12" x14ac:dyDescent="0.2">
      <c r="B30" s="231" t="s">
        <v>74</v>
      </c>
      <c r="C30" s="231"/>
      <c r="D30" s="231"/>
      <c r="E30" s="231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31" t="s">
        <v>74</v>
      </c>
      <c r="H31" s="231"/>
      <c r="I31" s="231"/>
      <c r="J31" s="231"/>
    </row>
    <row r="34" spans="2:5" ht="32.25" customHeight="1" x14ac:dyDescent="0.25">
      <c r="B34" s="229" t="s">
        <v>116</v>
      </c>
      <c r="C34" s="229"/>
      <c r="D34" s="229"/>
      <c r="E34" s="229"/>
    </row>
    <row r="35" spans="2:5" ht="21" customHeight="1" x14ac:dyDescent="0.25">
      <c r="B35" s="234"/>
      <c r="C35" s="234"/>
      <c r="D35" s="234"/>
      <c r="E35" s="234"/>
    </row>
    <row r="36" spans="2:5" ht="38.25" customHeight="1" x14ac:dyDescent="0.25">
      <c r="B36" s="59" t="s">
        <v>63</v>
      </c>
      <c r="C36" s="40" t="str">
        <f>actualizaciones!$A$3</f>
        <v>AÑO 2011</v>
      </c>
      <c r="D36" s="40" t="str">
        <f>actualizaciones!$A$2</f>
        <v>AÑO 2012</v>
      </c>
      <c r="E36" s="61" t="s">
        <v>112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113</v>
      </c>
      <c r="C38" s="131">
        <v>7.7962992928766566</v>
      </c>
      <c r="D38" s="131">
        <v>7.8106950330934621</v>
      </c>
      <c r="E38" s="132">
        <f>($D$38-$C$38)</f>
        <v>1.4395740216805564E-2</v>
      </c>
    </row>
    <row r="39" spans="2:5" x14ac:dyDescent="0.25">
      <c r="B39" s="43" t="s">
        <v>66</v>
      </c>
      <c r="C39" s="133"/>
      <c r="D39" s="133"/>
      <c r="E39" s="133"/>
    </row>
    <row r="40" spans="2:5" x14ac:dyDescent="0.2">
      <c r="B40" s="64" t="s">
        <v>67</v>
      </c>
      <c r="C40" s="134">
        <v>7.3810275574593103</v>
      </c>
      <c r="D40" s="134">
        <v>7.3893170206316228</v>
      </c>
      <c r="E40" s="135">
        <f>($D$40-$C$40)</f>
        <v>8.2894631723124945E-3</v>
      </c>
    </row>
    <row r="41" spans="2:5" x14ac:dyDescent="0.2">
      <c r="B41" s="67" t="s">
        <v>68</v>
      </c>
      <c r="C41" s="136">
        <v>7.208762060782731</v>
      </c>
      <c r="D41" s="136">
        <v>6.8933146719630436</v>
      </c>
      <c r="E41" s="137">
        <f>($D$41-$C$41)</f>
        <v>-0.31544738881968737</v>
      </c>
    </row>
    <row r="42" spans="2:5" x14ac:dyDescent="0.2">
      <c r="B42" s="67" t="s">
        <v>69</v>
      </c>
      <c r="C42" s="136">
        <v>7.7129041224180108</v>
      </c>
      <c r="D42" s="136">
        <v>7.807811780414605</v>
      </c>
      <c r="E42" s="137">
        <f>($D$42-$C$42)</f>
        <v>9.4907657996594175E-2</v>
      </c>
    </row>
    <row r="43" spans="2:5" x14ac:dyDescent="0.2">
      <c r="B43" s="67" t="s">
        <v>70</v>
      </c>
      <c r="C43" s="136">
        <v>7.3553227108452175</v>
      </c>
      <c r="D43" s="136">
        <v>7.1934839462561238</v>
      </c>
      <c r="E43" s="137">
        <f>($D$43-$C$43)</f>
        <v>-0.16183876458909374</v>
      </c>
    </row>
    <row r="44" spans="2:5" x14ac:dyDescent="0.2">
      <c r="B44" s="67" t="s">
        <v>78</v>
      </c>
      <c r="C44" s="136">
        <v>3.2345298429319373</v>
      </c>
      <c r="D44" s="136">
        <v>3.5050852130079058</v>
      </c>
      <c r="E44" s="137">
        <f>($D$44-$C$44)</f>
        <v>0.27055537007596842</v>
      </c>
    </row>
    <row r="45" spans="2:5" x14ac:dyDescent="0.2">
      <c r="B45" s="67" t="s">
        <v>79</v>
      </c>
      <c r="C45" s="136">
        <v>5.2748917180732375</v>
      </c>
      <c r="D45" s="136">
        <v>5.8426321709786277</v>
      </c>
      <c r="E45" s="137">
        <f>($D$45-$C$45)</f>
        <v>0.56774045290539021</v>
      </c>
    </row>
    <row r="46" spans="2:5" x14ac:dyDescent="0.25">
      <c r="B46" s="43" t="s">
        <v>72</v>
      </c>
      <c r="C46" s="133"/>
      <c r="D46" s="133"/>
      <c r="E46" s="133"/>
    </row>
    <row r="47" spans="2:5" x14ac:dyDescent="0.2">
      <c r="B47" s="64" t="s">
        <v>73</v>
      </c>
      <c r="C47" s="134">
        <v>8.4686491561984525</v>
      </c>
      <c r="D47" s="134">
        <v>8.5848533495741144</v>
      </c>
      <c r="E47" s="135">
        <f>($D$47-$C$47)</f>
        <v>0.1162041933756619</v>
      </c>
    </row>
    <row r="48" spans="2:5" x14ac:dyDescent="0.2">
      <c r="B48" s="231" t="s">
        <v>74</v>
      </c>
      <c r="C48" s="231"/>
      <c r="D48" s="231"/>
      <c r="E48" s="231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1:8" ht="15" customHeight="1" x14ac:dyDescent="0.25">
      <c r="B1" s="139"/>
    </row>
    <row r="2" spans="1:8" ht="15" customHeight="1" x14ac:dyDescent="0.25">
      <c r="B2" s="139"/>
    </row>
    <row r="3" spans="1:8" ht="15" customHeight="1" x14ac:dyDescent="0.25">
      <c r="B3" s="139"/>
    </row>
    <row r="4" spans="1:8" ht="15" customHeight="1" x14ac:dyDescent="0.25">
      <c r="B4" s="139"/>
    </row>
    <row r="5" spans="1:8" ht="18" customHeight="1" x14ac:dyDescent="0.25">
      <c r="B5" s="232" t="s">
        <v>117</v>
      </c>
      <c r="C5" s="232"/>
      <c r="D5" s="232"/>
      <c r="E5" s="232"/>
      <c r="F5" s="232"/>
      <c r="G5" s="232"/>
    </row>
    <row r="6" spans="1:8" ht="18" customHeight="1" x14ac:dyDescent="0.25">
      <c r="B6" s="232" t="str">
        <f>actualizaciones!$A$2</f>
        <v>AÑO 2012</v>
      </c>
      <c r="C6" s="232"/>
      <c r="D6" s="232"/>
      <c r="E6" s="232"/>
      <c r="F6" s="232"/>
      <c r="G6" s="232"/>
    </row>
    <row r="7" spans="1:8" ht="30" customHeight="1" x14ac:dyDescent="0.25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119</v>
      </c>
      <c r="C8" s="140">
        <v>1568713</v>
      </c>
      <c r="D8" s="141">
        <v>6177</v>
      </c>
      <c r="E8" s="141">
        <v>55603</v>
      </c>
      <c r="F8" s="141">
        <v>593943</v>
      </c>
      <c r="G8" s="141">
        <v>603804</v>
      </c>
    </row>
    <row r="9" spans="1:8" ht="15" customHeight="1" x14ac:dyDescent="0.2">
      <c r="B9" s="67" t="s">
        <v>120</v>
      </c>
      <c r="C9" s="140">
        <v>1185008</v>
      </c>
      <c r="D9" s="141">
        <v>125449</v>
      </c>
      <c r="E9" s="141">
        <v>346747</v>
      </c>
      <c r="F9" s="141">
        <v>288656</v>
      </c>
      <c r="G9" s="141">
        <v>166188</v>
      </c>
    </row>
    <row r="10" spans="1:8" ht="15" customHeight="1" x14ac:dyDescent="0.2">
      <c r="B10" s="67" t="s">
        <v>121</v>
      </c>
      <c r="C10" s="140">
        <v>570616</v>
      </c>
      <c r="D10" s="141">
        <v>6290</v>
      </c>
      <c r="E10" s="141">
        <v>161724</v>
      </c>
      <c r="F10" s="141">
        <v>230053</v>
      </c>
      <c r="G10" s="141">
        <v>79304</v>
      </c>
    </row>
    <row r="11" spans="1:8" ht="15" customHeight="1" x14ac:dyDescent="0.2">
      <c r="B11" s="67" t="s">
        <v>122</v>
      </c>
      <c r="C11" s="140">
        <v>461921</v>
      </c>
      <c r="D11" s="141">
        <v>3462</v>
      </c>
      <c r="E11" s="141">
        <v>50509</v>
      </c>
      <c r="F11" s="141">
        <v>149889</v>
      </c>
      <c r="G11" s="141">
        <v>204415</v>
      </c>
    </row>
    <row r="12" spans="1:8" ht="15" customHeight="1" x14ac:dyDescent="0.2">
      <c r="B12" s="67" t="s">
        <v>123</v>
      </c>
      <c r="C12" s="140">
        <v>164629</v>
      </c>
      <c r="D12" s="141">
        <v>1114</v>
      </c>
      <c r="E12" s="141">
        <v>14795</v>
      </c>
      <c r="F12" s="141">
        <v>53504</v>
      </c>
      <c r="G12" s="141">
        <v>75395</v>
      </c>
    </row>
    <row r="13" spans="1:8" ht="15" customHeight="1" x14ac:dyDescent="0.2">
      <c r="B13" s="67" t="s">
        <v>124</v>
      </c>
      <c r="C13" s="140">
        <v>106067</v>
      </c>
      <c r="D13" s="141">
        <v>972</v>
      </c>
      <c r="E13" s="141">
        <v>22854</v>
      </c>
      <c r="F13" s="141">
        <v>30405</v>
      </c>
      <c r="G13" s="141">
        <v>39517</v>
      </c>
      <c r="H13" s="142"/>
    </row>
    <row r="14" spans="1:8" ht="15" customHeight="1" x14ac:dyDescent="0.2">
      <c r="B14" s="67" t="s">
        <v>125</v>
      </c>
      <c r="C14" s="140">
        <v>90515</v>
      </c>
      <c r="D14" s="141">
        <v>578</v>
      </c>
      <c r="E14" s="141">
        <v>6397</v>
      </c>
      <c r="F14" s="141">
        <v>34225</v>
      </c>
      <c r="G14" s="141">
        <v>36960</v>
      </c>
      <c r="H14" s="142"/>
    </row>
    <row r="15" spans="1:8" ht="15" customHeight="1" x14ac:dyDescent="0.2">
      <c r="B15" s="67" t="s">
        <v>126</v>
      </c>
      <c r="C15" s="140">
        <v>100710</v>
      </c>
      <c r="D15" s="141">
        <v>798</v>
      </c>
      <c r="E15" s="141">
        <v>6463</v>
      </c>
      <c r="F15" s="141">
        <v>31755</v>
      </c>
      <c r="G15" s="141">
        <v>52543</v>
      </c>
      <c r="H15" s="142"/>
    </row>
    <row r="16" spans="1:8" ht="15" customHeight="1" x14ac:dyDescent="0.2">
      <c r="A16" s="67"/>
      <c r="B16" s="67" t="s">
        <v>127</v>
      </c>
      <c r="C16" s="140">
        <v>151420</v>
      </c>
      <c r="D16" s="141">
        <v>1033</v>
      </c>
      <c r="E16" s="141">
        <v>3529</v>
      </c>
      <c r="F16" s="141">
        <v>68253</v>
      </c>
      <c r="G16" s="141">
        <v>66132</v>
      </c>
      <c r="H16" s="67"/>
    </row>
    <row r="17" spans="1:11" ht="15" customHeight="1" x14ac:dyDescent="0.2">
      <c r="A17" s="67"/>
      <c r="B17" s="67" t="s">
        <v>128</v>
      </c>
      <c r="C17" s="140">
        <v>145973</v>
      </c>
      <c r="D17" s="141">
        <v>3630</v>
      </c>
      <c r="E17" s="141">
        <v>16936</v>
      </c>
      <c r="F17" s="141">
        <v>55690</v>
      </c>
      <c r="G17" s="141">
        <v>33151</v>
      </c>
      <c r="H17" s="67"/>
    </row>
    <row r="18" spans="1:11" ht="15" customHeight="1" x14ac:dyDescent="0.2">
      <c r="B18" s="67" t="s">
        <v>129</v>
      </c>
      <c r="C18" s="140">
        <v>140254</v>
      </c>
      <c r="D18" s="141">
        <v>1390</v>
      </c>
      <c r="E18" s="141">
        <v>4943</v>
      </c>
      <c r="F18" s="141">
        <v>81118</v>
      </c>
      <c r="G18" s="141">
        <v>32303</v>
      </c>
      <c r="H18" s="67"/>
    </row>
    <row r="19" spans="1:11" ht="15" customHeight="1" x14ac:dyDescent="0.2">
      <c r="B19" s="67" t="s">
        <v>130</v>
      </c>
      <c r="C19" s="140">
        <v>138744</v>
      </c>
      <c r="D19" s="141">
        <v>890</v>
      </c>
      <c r="E19" s="141">
        <v>2218</v>
      </c>
      <c r="F19" s="141">
        <v>70143</v>
      </c>
      <c r="G19" s="141">
        <v>53717</v>
      </c>
    </row>
    <row r="20" spans="1:11" ht="15" customHeight="1" x14ac:dyDescent="0.2">
      <c r="B20" s="67" t="s">
        <v>131</v>
      </c>
      <c r="C20" s="140">
        <v>110957</v>
      </c>
      <c r="D20" s="141">
        <v>1932</v>
      </c>
      <c r="E20" s="141">
        <v>4370</v>
      </c>
      <c r="F20" s="141">
        <v>68104</v>
      </c>
      <c r="G20" s="141">
        <v>19368</v>
      </c>
      <c r="H20" s="67"/>
    </row>
    <row r="21" spans="1:11" ht="15" customHeight="1" x14ac:dyDescent="0.2">
      <c r="B21" s="67" t="s">
        <v>132</v>
      </c>
      <c r="C21" s="140">
        <v>96909</v>
      </c>
      <c r="D21" s="141">
        <v>4030</v>
      </c>
      <c r="E21" s="141">
        <v>5532</v>
      </c>
      <c r="F21" s="141">
        <v>39949</v>
      </c>
      <c r="G21" s="141">
        <v>36565</v>
      </c>
    </row>
    <row r="22" spans="1:11" ht="15" customHeight="1" x14ac:dyDescent="0.2">
      <c r="B22" s="67" t="s">
        <v>133</v>
      </c>
      <c r="C22" s="140">
        <v>68671</v>
      </c>
      <c r="D22" s="141">
        <v>625</v>
      </c>
      <c r="E22" s="141">
        <v>2997</v>
      </c>
      <c r="F22" s="141">
        <v>20444</v>
      </c>
      <c r="G22" s="141">
        <v>37045</v>
      </c>
    </row>
    <row r="23" spans="1:11" ht="15" customHeight="1" x14ac:dyDescent="0.2">
      <c r="B23" s="67" t="s">
        <v>134</v>
      </c>
      <c r="C23" s="140">
        <v>43959</v>
      </c>
      <c r="D23" s="141">
        <v>914</v>
      </c>
      <c r="E23" s="141">
        <v>3272</v>
      </c>
      <c r="F23" s="141">
        <v>21266</v>
      </c>
      <c r="G23" s="141">
        <v>11650</v>
      </c>
    </row>
    <row r="24" spans="1:11" ht="15" customHeight="1" x14ac:dyDescent="0.2">
      <c r="B24" s="67" t="s">
        <v>135</v>
      </c>
      <c r="C24" s="140">
        <v>33674</v>
      </c>
      <c r="D24" s="141">
        <v>432</v>
      </c>
      <c r="E24" s="141">
        <v>4999</v>
      </c>
      <c r="F24" s="141">
        <v>14761</v>
      </c>
      <c r="G24" s="141">
        <v>9432</v>
      </c>
    </row>
    <row r="25" spans="1:11" ht="15" customHeight="1" x14ac:dyDescent="0.2">
      <c r="B25" s="67" t="s">
        <v>136</v>
      </c>
      <c r="C25" s="140">
        <v>101806</v>
      </c>
      <c r="D25" s="141">
        <v>2199</v>
      </c>
      <c r="E25" s="141">
        <v>10406</v>
      </c>
      <c r="F25" s="141">
        <v>40049</v>
      </c>
      <c r="G25" s="141">
        <v>25285</v>
      </c>
    </row>
    <row r="26" spans="1:11" ht="15" customHeight="1" x14ac:dyDescent="0.2">
      <c r="B26" s="67" t="s">
        <v>137</v>
      </c>
      <c r="C26" s="140">
        <v>13447</v>
      </c>
      <c r="D26" s="141">
        <v>1291</v>
      </c>
      <c r="E26" s="141">
        <v>1327</v>
      </c>
      <c r="F26" s="141">
        <v>3572</v>
      </c>
      <c r="G26" s="141">
        <v>2329</v>
      </c>
    </row>
    <row r="27" spans="1:11" ht="15" customHeight="1" x14ac:dyDescent="0.2">
      <c r="B27" s="67" t="s">
        <v>138</v>
      </c>
      <c r="C27" s="140">
        <v>16607</v>
      </c>
      <c r="D27" s="141">
        <v>4098</v>
      </c>
      <c r="E27" s="141">
        <v>3111</v>
      </c>
      <c r="F27" s="141">
        <v>2978</v>
      </c>
      <c r="G27" s="141">
        <v>2961</v>
      </c>
    </row>
    <row r="28" spans="1:11" ht="15" customHeight="1" x14ac:dyDescent="0.2">
      <c r="B28" s="67" t="s">
        <v>139</v>
      </c>
      <c r="C28" s="140">
        <v>52138</v>
      </c>
      <c r="D28" s="141">
        <v>3997</v>
      </c>
      <c r="E28" s="141">
        <v>6066</v>
      </c>
      <c r="F28" s="141">
        <v>9774</v>
      </c>
      <c r="G28" s="141">
        <v>18635</v>
      </c>
    </row>
    <row r="29" spans="1:11" ht="15" customHeight="1" x14ac:dyDescent="0.25">
      <c r="B29" s="95" t="s">
        <v>140</v>
      </c>
      <c r="C29" s="143">
        <v>3715809</v>
      </c>
      <c r="D29" s="143">
        <v>42390</v>
      </c>
      <c r="E29" s="143">
        <v>337542</v>
      </c>
      <c r="F29" s="143">
        <v>1469986</v>
      </c>
      <c r="G29" s="143">
        <v>1236096</v>
      </c>
    </row>
    <row r="30" spans="1:11" ht="15" customHeight="1" x14ac:dyDescent="0.25">
      <c r="B30" s="144" t="s">
        <v>96</v>
      </c>
      <c r="C30" s="145">
        <v>4900817</v>
      </c>
      <c r="D30" s="145">
        <v>167839</v>
      </c>
      <c r="E30" s="145">
        <v>684289</v>
      </c>
      <c r="F30" s="145">
        <v>1758642</v>
      </c>
      <c r="G30" s="145">
        <v>1402284</v>
      </c>
      <c r="H30" s="146"/>
      <c r="I30" s="146"/>
      <c r="J30" s="146"/>
      <c r="K30" s="146"/>
    </row>
    <row r="31" spans="1:11" ht="15" customHeight="1" x14ac:dyDescent="0.25">
      <c r="B31" s="230" t="s">
        <v>109</v>
      </c>
      <c r="C31" s="233"/>
      <c r="D31" s="233"/>
      <c r="E31" s="233"/>
      <c r="F31" s="233"/>
      <c r="G31" s="233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32" t="s">
        <v>141</v>
      </c>
      <c r="C5" s="232"/>
      <c r="D5" s="232"/>
      <c r="E5" s="232"/>
      <c r="F5" s="232"/>
      <c r="G5" s="232"/>
    </row>
    <row r="6" spans="2:7" ht="18" customHeight="1" x14ac:dyDescent="0.25">
      <c r="B6" s="232" t="str">
        <f>actualizaciones!$A$2</f>
        <v>AÑO 2012</v>
      </c>
      <c r="C6" s="232"/>
      <c r="D6" s="232"/>
      <c r="E6" s="232"/>
      <c r="F6" s="232"/>
      <c r="G6" s="232"/>
    </row>
    <row r="7" spans="2:7" ht="30" customHeight="1" x14ac:dyDescent="0.25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7">
        <v>-5.4031954122105819E-2</v>
      </c>
      <c r="D8" s="148">
        <v>0.8471889952153111</v>
      </c>
      <c r="E8" s="148">
        <v>3.0028528027861157E-2</v>
      </c>
      <c r="F8" s="148">
        <v>-6.3371963748701021E-2</v>
      </c>
      <c r="G8" s="148">
        <v>-5.2495304092383455E-2</v>
      </c>
    </row>
    <row r="9" spans="2:7" ht="15" customHeight="1" x14ac:dyDescent="0.25">
      <c r="B9" s="67" t="str">
        <f>'Nacionalidad-Zona (datos)'!B9</f>
        <v>España</v>
      </c>
      <c r="C9" s="147">
        <v>-9.0066666564283859E-2</v>
      </c>
      <c r="D9" s="148">
        <v>3.5921023294990029E-2</v>
      </c>
      <c r="E9" s="148">
        <v>-0.12097336405833692</v>
      </c>
      <c r="F9" s="148">
        <v>-0.13049659917223433</v>
      </c>
      <c r="G9" s="148">
        <v>-0.13362527369408816</v>
      </c>
    </row>
    <row r="10" spans="2:7" ht="15" customHeight="1" x14ac:dyDescent="0.25">
      <c r="B10" s="67" t="str">
        <f>'Nacionalidad-Zona (datos)'!B10</f>
        <v>Alemania</v>
      </c>
      <c r="C10" s="147">
        <v>-3.1679122460477438E-2</v>
      </c>
      <c r="D10" s="148">
        <v>0.32504739835685692</v>
      </c>
      <c r="E10" s="148">
        <v>3.8069746394253867E-2</v>
      </c>
      <c r="F10" s="148">
        <v>-7.2464177142718911E-2</v>
      </c>
      <c r="G10" s="148">
        <v>-5.4193302165823853E-2</v>
      </c>
    </row>
    <row r="11" spans="2:7" ht="15" customHeight="1" x14ac:dyDescent="0.25">
      <c r="B11" s="67" t="str">
        <f>'Nacionalidad-Zona (datos)'!B11</f>
        <v>Países Nórdicos</v>
      </c>
      <c r="C11" s="147">
        <v>-3.3848284055352007E-2</v>
      </c>
      <c r="D11" s="148">
        <v>0.57793983591613496</v>
      </c>
      <c r="E11" s="148">
        <v>-1.8232355628122199E-2</v>
      </c>
      <c r="F11" s="148">
        <v>2.4861028491723225E-2</v>
      </c>
      <c r="G11" s="148">
        <v>-9.8329561945594945E-2</v>
      </c>
    </row>
    <row r="12" spans="2:7" ht="15" customHeight="1" x14ac:dyDescent="0.25">
      <c r="B12" s="67" t="str">
        <f>'Nacionalidad-Zona (datos)'!B12</f>
        <v>Suecia</v>
      </c>
      <c r="C12" s="147">
        <v>5.7130198032517399E-2</v>
      </c>
      <c r="D12" s="148">
        <v>1.036563071297989</v>
      </c>
      <c r="E12" s="148">
        <v>0.15252784918594697</v>
      </c>
      <c r="F12" s="148">
        <v>6.3211652723406786E-2</v>
      </c>
      <c r="G12" s="148">
        <v>-2.785120237250982E-2</v>
      </c>
    </row>
    <row r="13" spans="2:7" ht="15" customHeight="1" x14ac:dyDescent="0.25">
      <c r="B13" s="67" t="str">
        <f>'Nacionalidad-Zona (datos)'!B13</f>
        <v>Finlandia</v>
      </c>
      <c r="C13" s="147">
        <v>-0.19110009532888461</v>
      </c>
      <c r="D13" s="148">
        <v>0.57281553398058249</v>
      </c>
      <c r="E13" s="148">
        <v>-0.12874080286683698</v>
      </c>
      <c r="F13" s="148">
        <v>-0.10838391836016537</v>
      </c>
      <c r="G13" s="148">
        <v>-0.27258168430740914</v>
      </c>
    </row>
    <row r="14" spans="2:7" ht="15" customHeight="1" x14ac:dyDescent="0.25">
      <c r="B14" s="67" t="str">
        <f>'Nacionalidad-Zona (datos)'!B14</f>
        <v>Dinamarca</v>
      </c>
      <c r="C14" s="147">
        <v>-5.501905308764421E-2</v>
      </c>
      <c r="D14" s="148">
        <v>0.11153846153846159</v>
      </c>
      <c r="E14" s="148">
        <v>-7.5978621984688743E-2</v>
      </c>
      <c r="F14" s="148">
        <v>1.7299289599619572E-2</v>
      </c>
      <c r="G14" s="148">
        <v>-0.11192272574366857</v>
      </c>
    </row>
    <row r="15" spans="2:7" ht="15" customHeight="1" x14ac:dyDescent="0.25">
      <c r="B15" s="67" t="str">
        <f>'Nacionalidad-Zona (datos)'!B15</f>
        <v>Noruega</v>
      </c>
      <c r="C15" s="147">
        <v>5.4974754352517197E-2</v>
      </c>
      <c r="D15" s="148">
        <v>0.5677799607072691</v>
      </c>
      <c r="E15" s="148">
        <v>0.18456744868035191</v>
      </c>
      <c r="F15" s="148">
        <v>0.12662314624281557</v>
      </c>
      <c r="G15" s="148">
        <v>-1.2516679509105622E-2</v>
      </c>
    </row>
    <row r="16" spans="2:7" ht="15" customHeight="1" x14ac:dyDescent="0.25">
      <c r="B16" s="67" t="str">
        <f>'Nacionalidad-Zona (datos)'!B16</f>
        <v>Holanda</v>
      </c>
      <c r="C16" s="147">
        <v>-1.7588934088535124E-2</v>
      </c>
      <c r="D16" s="148">
        <v>0.20396270396270388</v>
      </c>
      <c r="E16" s="148">
        <v>3.5200938691698491E-2</v>
      </c>
      <c r="F16" s="148">
        <v>-9.6060364216788985E-3</v>
      </c>
      <c r="G16" s="148">
        <v>-6.6341008880292485E-2</v>
      </c>
    </row>
    <row r="17" spans="2:7" ht="15" customHeight="1" x14ac:dyDescent="0.25">
      <c r="B17" s="67" t="str">
        <f>'Nacionalidad-Zona (datos)'!B17</f>
        <v>Francia</v>
      </c>
      <c r="C17" s="147">
        <v>-9.5632833361212866E-2</v>
      </c>
      <c r="D17" s="148">
        <v>2.5423728813559254E-2</v>
      </c>
      <c r="E17" s="148">
        <v>-6.1145296302455798E-2</v>
      </c>
      <c r="F17" s="148">
        <v>-3.0601587522629203E-2</v>
      </c>
      <c r="G17" s="148">
        <v>-0.2066291731482589</v>
      </c>
    </row>
    <row r="18" spans="2:7" ht="15" customHeight="1" x14ac:dyDescent="0.25">
      <c r="B18" s="67" t="str">
        <f>'Nacionalidad-Zona (datos)'!B18</f>
        <v>Rusia</v>
      </c>
      <c r="C18" s="147">
        <v>0.25471006065377244</v>
      </c>
      <c r="D18" s="148">
        <v>0.71604938271604945</v>
      </c>
      <c r="E18" s="148">
        <v>-5.0322061191626632E-3</v>
      </c>
      <c r="F18" s="148">
        <v>0.32899716565361992</v>
      </c>
      <c r="G18" s="148">
        <v>0.14383343366028112</v>
      </c>
    </row>
    <row r="19" spans="2:7" ht="15" customHeight="1" x14ac:dyDescent="0.25">
      <c r="B19" s="67" t="str">
        <f>'Nacionalidad-Zona (datos)'!B19</f>
        <v>Bélgica</v>
      </c>
      <c r="C19" s="147">
        <v>-1.4315248048082152E-2</v>
      </c>
      <c r="D19" s="148">
        <v>0.14102564102564097</v>
      </c>
      <c r="E19" s="148">
        <v>6.6346153846153832E-2</v>
      </c>
      <c r="F19" s="148">
        <v>-1.5357187978157438E-2</v>
      </c>
      <c r="G19" s="148">
        <v>-2.990627200982432E-2</v>
      </c>
    </row>
    <row r="20" spans="2:7" ht="15" customHeight="1" x14ac:dyDescent="0.25">
      <c r="B20" s="67" t="str">
        <f>'Nacionalidad-Zona (datos)'!B20</f>
        <v>Países del Este</v>
      </c>
      <c r="C20" s="147">
        <v>0.18063225545589012</v>
      </c>
      <c r="D20" s="148">
        <v>0.3605633802816901</v>
      </c>
      <c r="E20" s="148">
        <v>-4.4181977252843341E-2</v>
      </c>
      <c r="F20" s="148">
        <v>0.22210059755594247</v>
      </c>
      <c r="G20" s="148">
        <v>3.0988534242326615E-4</v>
      </c>
    </row>
    <row r="21" spans="2:7" ht="15" customHeight="1" x14ac:dyDescent="0.25">
      <c r="B21" s="67" t="str">
        <f>'Nacionalidad-Zona (datos)'!B21</f>
        <v>Italia</v>
      </c>
      <c r="C21" s="147">
        <v>-0.17680487245483045</v>
      </c>
      <c r="D21" s="148">
        <v>0.10229759299781183</v>
      </c>
      <c r="E21" s="148">
        <v>-0.13413679762091091</v>
      </c>
      <c r="F21" s="148">
        <v>-0.21979180907368712</v>
      </c>
      <c r="G21" s="148">
        <v>-0.17984433528474975</v>
      </c>
    </row>
    <row r="22" spans="2:7" ht="15" customHeight="1" x14ac:dyDescent="0.25">
      <c r="B22" s="67" t="str">
        <f>'Nacionalidad-Zona (datos)'!B22</f>
        <v>Irlanda</v>
      </c>
      <c r="C22" s="147">
        <v>-7.3053197089750666E-2</v>
      </c>
      <c r="D22" s="148">
        <v>0.3706140350877194</v>
      </c>
      <c r="E22" s="148">
        <v>0.62703583061889256</v>
      </c>
      <c r="F22" s="148">
        <v>-0.14631702021045601</v>
      </c>
      <c r="G22" s="148">
        <v>-0.11086309523809523</v>
      </c>
    </row>
    <row r="23" spans="2:7" ht="15" customHeight="1" x14ac:dyDescent="0.25">
      <c r="B23" s="67" t="str">
        <f>'Nacionalidad-Zona (datos)'!B23</f>
        <v>Suiza</v>
      </c>
      <c r="C23" s="147">
        <v>6.2350467628507156E-2</v>
      </c>
      <c r="D23" s="148">
        <v>0.58131487889273359</v>
      </c>
      <c r="E23" s="148">
        <v>8.9214380825565875E-2</v>
      </c>
      <c r="F23" s="148">
        <v>7.899944187934449E-2</v>
      </c>
      <c r="G23" s="148">
        <v>-3.9492126308846576E-2</v>
      </c>
    </row>
    <row r="24" spans="2:7" ht="15" customHeight="1" x14ac:dyDescent="0.25">
      <c r="B24" s="67" t="str">
        <f>'Nacionalidad-Zona (datos)'!B24</f>
        <v>Austria</v>
      </c>
      <c r="C24" s="147">
        <v>-1.8708474181139967E-2</v>
      </c>
      <c r="D24" s="148">
        <v>0.10769230769230775</v>
      </c>
      <c r="E24" s="148">
        <v>4.9548603821121251E-2</v>
      </c>
      <c r="F24" s="148">
        <v>2.0745453288154359E-2</v>
      </c>
      <c r="G24" s="148">
        <v>-0.15019371114514823</v>
      </c>
    </row>
    <row r="25" spans="2:7" ht="15" customHeight="1" x14ac:dyDescent="0.25">
      <c r="B25" s="67" t="str">
        <f>'Nacionalidad-Zona (datos)'!B25</f>
        <v>Resto de Europa</v>
      </c>
      <c r="C25" s="147">
        <v>-6.8111710161377403E-2</v>
      </c>
      <c r="D25" s="148">
        <v>8.3251231527093683E-2</v>
      </c>
      <c r="E25" s="148">
        <v>-0.14219767537713301</v>
      </c>
      <c r="F25" s="148">
        <v>-8.7763655414331954E-2</v>
      </c>
      <c r="G25" s="148">
        <v>4.9387839800788536E-2</v>
      </c>
    </row>
    <row r="26" spans="2:7" ht="15" customHeight="1" x14ac:dyDescent="0.25">
      <c r="B26" s="67" t="str">
        <f>'Nacionalidad-Zona (datos)'!B26</f>
        <v>Usa</v>
      </c>
      <c r="C26" s="147">
        <v>2.1963824289405576E-2</v>
      </c>
      <c r="D26" s="148">
        <v>0.37194473963868235</v>
      </c>
      <c r="E26" s="148">
        <v>-0.22078684674104521</v>
      </c>
      <c r="F26" s="148">
        <v>-5.7022175290390664E-2</v>
      </c>
      <c r="G26" s="148">
        <v>-8.8810641627543041E-2</v>
      </c>
    </row>
    <row r="27" spans="2:7" ht="15" customHeight="1" x14ac:dyDescent="0.25">
      <c r="B27" s="67" t="str">
        <f>'Nacionalidad-Zona (datos)'!B27</f>
        <v>Resto de América</v>
      </c>
      <c r="C27" s="147">
        <v>-0.11116463284093336</v>
      </c>
      <c r="D27" s="148">
        <v>0.10996749729144106</v>
      </c>
      <c r="E27" s="148">
        <v>-0.28663150653519831</v>
      </c>
      <c r="F27" s="148">
        <v>-5.8488776478027193E-2</v>
      </c>
      <c r="G27" s="148">
        <v>-0.26707920792079209</v>
      </c>
    </row>
    <row r="28" spans="2:7" ht="15" customHeight="1" x14ac:dyDescent="0.25">
      <c r="B28" s="67" t="str">
        <f>'Nacionalidad-Zona (datos)'!B28</f>
        <v>Resto del Mundo</v>
      </c>
      <c r="C28" s="147">
        <v>-0.15286127449387454</v>
      </c>
      <c r="D28" s="148">
        <v>-6.3495782567947523E-2</v>
      </c>
      <c r="E28" s="148">
        <v>0.26322365680966264</v>
      </c>
      <c r="F28" s="148">
        <v>-0.22643450732093395</v>
      </c>
      <c r="G28" s="148">
        <v>-8.5174275895925411E-2</v>
      </c>
    </row>
    <row r="29" spans="2:7" ht="15" customHeight="1" x14ac:dyDescent="0.25">
      <c r="B29" s="95" t="s">
        <v>140</v>
      </c>
      <c r="C29" s="149">
        <v>-3.6831427245022641E-2</v>
      </c>
      <c r="D29" s="149">
        <v>0.25771421789698556</v>
      </c>
      <c r="E29" s="149">
        <v>1.2772852063549278E-2</v>
      </c>
      <c r="F29" s="149">
        <v>-3.0084172340508308E-2</v>
      </c>
      <c r="G29" s="149">
        <v>-6.6350438841639381E-2</v>
      </c>
    </row>
    <row r="30" spans="2:7" ht="15" customHeight="1" x14ac:dyDescent="0.25">
      <c r="B30" s="144" t="s">
        <v>96</v>
      </c>
      <c r="C30" s="150">
        <v>-5.0266627107499406E-2</v>
      </c>
      <c r="D30" s="150">
        <v>8.4210254323236589E-2</v>
      </c>
      <c r="E30" s="150">
        <v>-5.9722268025371283E-2</v>
      </c>
      <c r="F30" s="150">
        <v>-4.8126744531568399E-2</v>
      </c>
      <c r="G30" s="150">
        <v>-7.4864094579616847E-2</v>
      </c>
    </row>
    <row r="31" spans="2:7" ht="15" customHeight="1" x14ac:dyDescent="0.25">
      <c r="B31" s="230" t="s">
        <v>59</v>
      </c>
      <c r="C31" s="233"/>
      <c r="D31" s="233"/>
      <c r="E31" s="233"/>
      <c r="F31" s="233"/>
      <c r="G31" s="23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 x14ac:dyDescent="0.25">
      <c r="B1" s="139"/>
    </row>
    <row r="2" spans="2:10" ht="15" customHeight="1" x14ac:dyDescent="0.25">
      <c r="B2" s="139"/>
    </row>
    <row r="3" spans="2:10" ht="15" customHeight="1" x14ac:dyDescent="0.25">
      <c r="B3" s="139"/>
    </row>
    <row r="4" spans="2:10" ht="15" customHeight="1" x14ac:dyDescent="0.25">
      <c r="B4" s="139"/>
    </row>
    <row r="5" spans="2:10" ht="36" customHeight="1" x14ac:dyDescent="0.25">
      <c r="B5" s="232" t="s">
        <v>142</v>
      </c>
      <c r="C5" s="232"/>
      <c r="D5" s="232"/>
      <c r="E5" s="232"/>
      <c r="F5" s="232"/>
      <c r="G5" s="232"/>
    </row>
    <row r="6" spans="2:10" ht="18" customHeight="1" x14ac:dyDescent="0.25">
      <c r="B6" s="232" t="str">
        <f>actualizaciones!A2</f>
        <v>AÑO 2012</v>
      </c>
      <c r="C6" s="232"/>
      <c r="D6" s="232"/>
      <c r="E6" s="232"/>
      <c r="F6" s="232"/>
      <c r="G6" s="232"/>
      <c r="J6" s="151"/>
    </row>
    <row r="7" spans="2:10" ht="30" customHeight="1" x14ac:dyDescent="0.25">
      <c r="B7" s="59" t="s">
        <v>118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7">
        <f>'Nacionalidad-Zona (datos)'!C8/'Nacionalidad-Zona (datos)'!C$30</f>
        <v>0.32009213973914963</v>
      </c>
      <c r="D8" s="148">
        <f>'Nacionalidad-Zona (datos)'!D8/'Nacionalidad-Zona (datos)'!D$30</f>
        <v>3.680312680604627E-2</v>
      </c>
      <c r="E8" s="148">
        <f>'Nacionalidad-Zona (datos)'!E8/'Nacionalidad-Zona (datos)'!E$30</f>
        <v>8.125660356954445E-2</v>
      </c>
      <c r="F8" s="148">
        <f>'Nacionalidad-Zona (datos)'!F8/'Nacionalidad-Zona (datos)'!F$30</f>
        <v>0.33772820164649769</v>
      </c>
      <c r="G8" s="148">
        <f>'Nacionalidad-Zona (datos)'!G8/'Nacionalidad-Zona (datos)'!G$30</f>
        <v>0.43058610096100364</v>
      </c>
    </row>
    <row r="9" spans="2:10" ht="15" customHeight="1" x14ac:dyDescent="0.2">
      <c r="B9" s="67" t="str">
        <f>'Nacionalidad-Zona (datos)'!B9</f>
        <v>España</v>
      </c>
      <c r="C9" s="147">
        <f>'Nacionalidad-Zona (datos)'!C9/'Nacionalidad-Zona (datos)'!C$30</f>
        <v>0.24179805122288794</v>
      </c>
      <c r="D9" s="148">
        <f>'Nacionalidad-Zona (datos)'!D9/'Nacionalidad-Zona (datos)'!D$30</f>
        <v>0.74743653143786604</v>
      </c>
      <c r="E9" s="148">
        <f>'Nacionalidad-Zona (datos)'!E9/'Nacionalidad-Zona (datos)'!E$30</f>
        <v>0.50672595935343112</v>
      </c>
      <c r="F9" s="148">
        <f>'Nacionalidad-Zona (datos)'!F9/'Nacionalidad-Zona (datos)'!F$30</f>
        <v>0.16413573655127081</v>
      </c>
      <c r="G9" s="148">
        <f>'Nacionalidad-Zona (datos)'!G9/'Nacionalidad-Zona (datos)'!G$30</f>
        <v>0.11851236981952301</v>
      </c>
    </row>
    <row r="10" spans="2:10" ht="15" customHeight="1" x14ac:dyDescent="0.2">
      <c r="B10" s="67" t="str">
        <f>'Nacionalidad-Zona (datos)'!B10</f>
        <v>Alemania</v>
      </c>
      <c r="C10" s="147">
        <f>'Nacionalidad-Zona (datos)'!C10/'Nacionalidad-Zona (datos)'!C$30</f>
        <v>0.11643283150544083</v>
      </c>
      <c r="D10" s="148">
        <f>'Nacionalidad-Zona (datos)'!D10/'Nacionalidad-Zona (datos)'!D$30</f>
        <v>3.7476391065247056E-2</v>
      </c>
      <c r="E10" s="148">
        <f>'Nacionalidad-Zona (datos)'!E10/'Nacionalidad-Zona (datos)'!E$30</f>
        <v>0.23633873991836782</v>
      </c>
      <c r="F10" s="148">
        <f>'Nacionalidad-Zona (datos)'!F10/'Nacionalidad-Zona (datos)'!F$30</f>
        <v>0.13081286583625321</v>
      </c>
      <c r="G10" s="148">
        <f>'Nacionalidad-Zona (datos)'!G10/'Nacionalidad-Zona (datos)'!G$30</f>
        <v>5.6553451369337454E-2</v>
      </c>
    </row>
    <row r="11" spans="2:10" ht="15" customHeight="1" x14ac:dyDescent="0.2">
      <c r="B11" s="67" t="str">
        <f>'Nacionalidad-Zona (datos)'!B11</f>
        <v>Países Nórdicos</v>
      </c>
      <c r="C11" s="147">
        <f>'Nacionalidad-Zona (datos)'!C11/'Nacionalidad-Zona (datos)'!C$30</f>
        <v>9.4253876445498777E-2</v>
      </c>
      <c r="D11" s="148">
        <f>'Nacionalidad-Zona (datos)'!D11/'Nacionalidad-Zona (datos)'!D$30</f>
        <v>2.0626910312859348E-2</v>
      </c>
      <c r="E11" s="148">
        <f>'Nacionalidad-Zona (datos)'!E11/'Nacionalidad-Zona (datos)'!E$30</f>
        <v>7.3812380441597047E-2</v>
      </c>
      <c r="F11" s="148">
        <f>'Nacionalidad-Zona (datos)'!F11/'Nacionalidad-Zona (datos)'!F$30</f>
        <v>8.5229967213338476E-2</v>
      </c>
      <c r="G11" s="148">
        <f>'Nacionalidad-Zona (datos)'!G11/'Nacionalidad-Zona (datos)'!G$30</f>
        <v>0.14577289621788453</v>
      </c>
    </row>
    <row r="12" spans="2:10" ht="15" customHeight="1" x14ac:dyDescent="0.2">
      <c r="B12" s="67" t="str">
        <f>'Nacionalidad-Zona (datos)'!B12</f>
        <v>Suecia</v>
      </c>
      <c r="C12" s="147">
        <f>'Nacionalidad-Zona (datos)'!C12/'Nacionalidad-Zona (datos)'!C$30</f>
        <v>3.3592154124506182E-2</v>
      </c>
      <c r="D12" s="148">
        <f>'Nacionalidad-Zona (datos)'!D12/'Nacionalidad-Zona (datos)'!D$30</f>
        <v>6.6373131393776177E-3</v>
      </c>
      <c r="E12" s="148">
        <f>'Nacionalidad-Zona (datos)'!E12/'Nacionalidad-Zona (datos)'!E$30</f>
        <v>2.1620981778166827E-2</v>
      </c>
      <c r="F12" s="148">
        <f>'Nacionalidad-Zona (datos)'!F12/'Nacionalidad-Zona (datos)'!F$30</f>
        <v>3.0423474476328895E-2</v>
      </c>
      <c r="G12" s="148">
        <f>'Nacionalidad-Zona (datos)'!G12/'Nacionalidad-Zona (datos)'!G$30</f>
        <v>5.376585627447792E-2</v>
      </c>
    </row>
    <row r="13" spans="2:10" ht="15" customHeight="1" x14ac:dyDescent="0.2">
      <c r="B13" s="67" t="str">
        <f>'Nacionalidad-Zona (datos)'!B13</f>
        <v>Finlandia</v>
      </c>
      <c r="C13" s="147">
        <f>'Nacionalidad-Zona (datos)'!C13/'Nacionalidad-Zona (datos)'!C$30</f>
        <v>2.1642717938662064E-2</v>
      </c>
      <c r="D13" s="148">
        <f>'Nacionalidad-Zona (datos)'!D13/'Nacionalidad-Zona (datos)'!D$30</f>
        <v>5.7912642472845999E-3</v>
      </c>
      <c r="E13" s="148">
        <f>'Nacionalidad-Zona (datos)'!E13/'Nacionalidad-Zona (datos)'!E$30</f>
        <v>3.3398169486868849E-2</v>
      </c>
      <c r="F13" s="148">
        <f>'Nacionalidad-Zona (datos)'!F13/'Nacionalidad-Zona (datos)'!F$30</f>
        <v>1.7288908146171875E-2</v>
      </c>
      <c r="G13" s="148">
        <f>'Nacionalidad-Zona (datos)'!G13/'Nacionalidad-Zona (datos)'!G$30</f>
        <v>2.8180454173334361E-2</v>
      </c>
    </row>
    <row r="14" spans="2:10" ht="15" customHeight="1" x14ac:dyDescent="0.2">
      <c r="B14" s="67" t="str">
        <f>'Nacionalidad-Zona (datos)'!B14</f>
        <v>Dinamarca</v>
      </c>
      <c r="C14" s="147">
        <f>'Nacionalidad-Zona (datos)'!C14/'Nacionalidad-Zona (datos)'!C$30</f>
        <v>1.8469369494922991E-2</v>
      </c>
      <c r="D14" s="148">
        <f>'Nacionalidad-Zona (datos)'!D14/'Nacionalidad-Zona (datos)'!D$30</f>
        <v>3.4437764762659455E-3</v>
      </c>
      <c r="E14" s="148">
        <f>'Nacionalidad-Zona (datos)'!E14/'Nacionalidad-Zona (datos)'!E$30</f>
        <v>9.3483893501137682E-3</v>
      </c>
      <c r="F14" s="148">
        <f>'Nacionalidad-Zona (datos)'!F14/'Nacionalidad-Zona (datos)'!F$30</f>
        <v>1.9461038687805705E-2</v>
      </c>
      <c r="G14" s="148">
        <f>'Nacionalidad-Zona (datos)'!G14/'Nacionalidad-Zona (datos)'!G$30</f>
        <v>2.6357000436430852E-2</v>
      </c>
    </row>
    <row r="15" spans="2:10" ht="15" customHeight="1" x14ac:dyDescent="0.2">
      <c r="B15" s="67" t="str">
        <f>'Nacionalidad-Zona (datos)'!B15</f>
        <v>Noruega</v>
      </c>
      <c r="C15" s="147">
        <f>'Nacionalidad-Zona (datos)'!C15/'Nacionalidad-Zona (datos)'!C$30</f>
        <v>2.0549634887407547E-2</v>
      </c>
      <c r="D15" s="148">
        <f>'Nacionalidad-Zona (datos)'!D15/'Nacionalidad-Zona (datos)'!D$30</f>
        <v>4.7545564499311844E-3</v>
      </c>
      <c r="E15" s="148">
        <f>'Nacionalidad-Zona (datos)'!E15/'Nacionalidad-Zona (datos)'!E$30</f>
        <v>9.4448398264475979E-3</v>
      </c>
      <c r="F15" s="148">
        <f>'Nacionalidad-Zona (datos)'!F15/'Nacionalidad-Zona (datos)'!F$30</f>
        <v>1.8056545903032E-2</v>
      </c>
      <c r="G15" s="148">
        <f>'Nacionalidad-Zona (datos)'!G15/'Nacionalidad-Zona (datos)'!G$30</f>
        <v>3.7469585333641399E-2</v>
      </c>
    </row>
    <row r="16" spans="2:10" ht="15" customHeight="1" x14ac:dyDescent="0.2">
      <c r="B16" s="67" t="str">
        <f>'Nacionalidad-Zona (datos)'!B16</f>
        <v>Holanda</v>
      </c>
      <c r="C16" s="147">
        <f>'Nacionalidad-Zona (datos)'!C16/'Nacionalidad-Zona (datos)'!C$30</f>
        <v>3.0896889232958503E-2</v>
      </c>
      <c r="D16" s="148">
        <f>'Nacionalidad-Zona (datos)'!D16/'Nacionalidad-Zona (datos)'!D$30</f>
        <v>6.1547077854372341E-3</v>
      </c>
      <c r="E16" s="148">
        <f>'Nacionalidad-Zona (datos)'!E16/'Nacionalidad-Zona (datos)'!E$30</f>
        <v>5.1571777421528043E-3</v>
      </c>
      <c r="F16" s="148">
        <f>'Nacionalidad-Zona (datos)'!F16/'Nacionalidad-Zona (datos)'!F$30</f>
        <v>3.8810059125165892E-2</v>
      </c>
      <c r="G16" s="148">
        <f>'Nacionalidad-Zona (datos)'!G16/'Nacionalidad-Zona (datos)'!G$30</f>
        <v>4.716020435232806E-2</v>
      </c>
    </row>
    <row r="17" spans="2:11" ht="15" customHeight="1" x14ac:dyDescent="0.2">
      <c r="B17" s="67" t="str">
        <f>'Nacionalidad-Zona (datos)'!B17</f>
        <v>Francia</v>
      </c>
      <c r="C17" s="147">
        <f>'Nacionalidad-Zona (datos)'!C17/'Nacionalidad-Zona (datos)'!C$30</f>
        <v>2.9785441896728649E-2</v>
      </c>
      <c r="D17" s="148">
        <f>'Nacionalidad-Zona (datos)'!D17/'Nacionalidad-Zona (datos)'!D$30</f>
        <v>2.1627869565476437E-2</v>
      </c>
      <c r="E17" s="148">
        <f>'Nacionalidad-Zona (datos)'!E17/'Nacionalidad-Zona (datos)'!E$30</f>
        <v>2.4749776775602122E-2</v>
      </c>
      <c r="F17" s="148">
        <f>'Nacionalidad-Zona (datos)'!F17/'Nacionalidad-Zona (datos)'!F$30</f>
        <v>3.1666479021881654E-2</v>
      </c>
      <c r="G17" s="148">
        <f>'Nacionalidad-Zona (datos)'!G17/'Nacionalidad-Zona (datos)'!G$30</f>
        <v>2.3640717572189371E-2</v>
      </c>
    </row>
    <row r="18" spans="2:11" ht="15" customHeight="1" x14ac:dyDescent="0.2">
      <c r="B18" s="67" t="str">
        <f>'Nacionalidad-Zona (datos)'!B18</f>
        <v>Rusia</v>
      </c>
      <c r="C18" s="147">
        <f>'Nacionalidad-Zona (datos)'!C18/'Nacionalidad-Zona (datos)'!C$30</f>
        <v>2.8618493610351091E-2</v>
      </c>
      <c r="D18" s="148">
        <f>'Nacionalidad-Zona (datos)'!D18/'Nacionalidad-Zona (datos)'!D$30</f>
        <v>8.2817461972485538E-3</v>
      </c>
      <c r="E18" s="148">
        <f>'Nacionalidad-Zona (datos)'!E18/'Nacionalidad-Zona (datos)'!E$30</f>
        <v>7.2235561290624282E-3</v>
      </c>
      <c r="F18" s="148">
        <f>'Nacionalidad-Zona (datos)'!F18/'Nacionalidad-Zona (datos)'!F$30</f>
        <v>4.6125362637762547E-2</v>
      </c>
      <c r="G18" s="148">
        <f>'Nacionalidad-Zona (datos)'!G18/'Nacionalidad-Zona (datos)'!G$30</f>
        <v>2.3035989856548318E-2</v>
      </c>
    </row>
    <row r="19" spans="2:11" ht="15" customHeight="1" x14ac:dyDescent="0.2">
      <c r="B19" s="67" t="str">
        <f>'Nacionalidad-Zona (datos)'!B19</f>
        <v>Bélgica</v>
      </c>
      <c r="C19" s="147">
        <f>'Nacionalidad-Zona (datos)'!C19/'Nacionalidad-Zona (datos)'!C$30</f>
        <v>2.8310381717987023E-2</v>
      </c>
      <c r="D19" s="148">
        <f>'Nacionalidad-Zona (datos)'!D19/'Nacionalidad-Zona (datos)'!D$30</f>
        <v>5.3027008025548295E-3</v>
      </c>
      <c r="E19" s="148">
        <f>'Nacionalidad-Zona (datos)'!E19/'Nacionalidad-Zona (datos)'!E$30</f>
        <v>3.2413205531580955E-3</v>
      </c>
      <c r="F19" s="148">
        <f>'Nacionalidad-Zona (datos)'!F19/'Nacionalidad-Zona (datos)'!F$30</f>
        <v>3.9884751984770067E-2</v>
      </c>
      <c r="G19" s="148">
        <f>'Nacionalidad-Zona (datos)'!G19/'Nacionalidad-Zona (datos)'!G$30</f>
        <v>3.8306790921097296E-2</v>
      </c>
    </row>
    <row r="20" spans="2:11" ht="15" customHeight="1" x14ac:dyDescent="0.2">
      <c r="B20" s="67" t="str">
        <f>'Nacionalidad-Zona (datos)'!B20</f>
        <v>Países del Este</v>
      </c>
      <c r="C20" s="147">
        <f>'Nacionalidad-Zona (datos)'!C20/'Nacionalidad-Zona (datos)'!C$30</f>
        <v>2.2640510755655638E-2</v>
      </c>
      <c r="D20" s="148">
        <f>'Nacionalidad-Zona (datos)'!D20/'Nacionalidad-Zona (datos)'!D$30</f>
        <v>1.1511031405096551E-2</v>
      </c>
      <c r="E20" s="148">
        <f>'Nacionalidad-Zona (datos)'!E20/'Nacionalidad-Zona (datos)'!E$30</f>
        <v>6.3861906299823613E-3</v>
      </c>
      <c r="F20" s="148">
        <f>'Nacionalidad-Zona (datos)'!F20/'Nacionalidad-Zona (datos)'!F$30</f>
        <v>3.8725334661630965E-2</v>
      </c>
      <c r="G20" s="148">
        <f>'Nacionalidad-Zona (datos)'!G20/'Nacionalidad-Zona (datos)'!G$30</f>
        <v>1.3811752826103699E-2</v>
      </c>
    </row>
    <row r="21" spans="2:11" ht="15" customHeight="1" x14ac:dyDescent="0.2">
      <c r="B21" s="67" t="str">
        <f>'Nacionalidad-Zona (datos)'!B21</f>
        <v>Italia</v>
      </c>
      <c r="C21" s="147">
        <f>'Nacionalidad-Zona (datos)'!C21/'Nacionalidad-Zona (datos)'!C$30</f>
        <v>1.9774049918615609E-2</v>
      </c>
      <c r="D21" s="148">
        <f>'Nacionalidad-Zona (datos)'!D21/'Nacionalidad-Zona (datos)'!D$30</f>
        <v>2.4011105881231419E-2</v>
      </c>
      <c r="E21" s="148">
        <f>'Nacionalidad-Zona (datos)'!E21/'Nacionalidad-Zona (datos)'!E$30</f>
        <v>8.0843035617991811E-3</v>
      </c>
      <c r="F21" s="148">
        <f>'Nacionalidad-Zona (datos)'!F21/'Nacionalidad-Zona (datos)'!F$30</f>
        <v>2.2715822776892627E-2</v>
      </c>
      <c r="G21" s="148">
        <f>'Nacionalidad-Zona (datos)'!G21/'Nacionalidad-Zona (datos)'!G$30</f>
        <v>2.6075317125489557E-2</v>
      </c>
    </row>
    <row r="22" spans="2:11" ht="15" customHeight="1" x14ac:dyDescent="0.2">
      <c r="B22" s="67" t="str">
        <f>'Nacionalidad-Zona (datos)'!B22</f>
        <v>Irlanda</v>
      </c>
      <c r="C22" s="147">
        <f>'Nacionalidad-Zona (datos)'!C22/'Nacionalidad-Zona (datos)'!C$30</f>
        <v>1.4012153483796681E-2</v>
      </c>
      <c r="D22" s="148">
        <f>'Nacionalidad-Zona (datos)'!D22/'Nacionalidad-Zona (datos)'!D$30</f>
        <v>3.7238067433671552E-3</v>
      </c>
      <c r="E22" s="148">
        <f>'Nacionalidad-Zona (datos)'!E22/'Nacionalidad-Zona (datos)'!E$30</f>
        <v>4.3797284480679944E-3</v>
      </c>
      <c r="F22" s="148">
        <f>'Nacionalidad-Zona (datos)'!F22/'Nacionalidad-Zona (datos)'!F$30</f>
        <v>1.1624878741665444E-2</v>
      </c>
      <c r="G22" s="148">
        <f>'Nacionalidad-Zona (datos)'!G22/'Nacionalidad-Zona (datos)'!G$30</f>
        <v>2.6417615832456193E-2</v>
      </c>
    </row>
    <row r="23" spans="2:11" ht="15" customHeight="1" x14ac:dyDescent="0.2">
      <c r="B23" s="67" t="str">
        <f>'Nacionalidad-Zona (datos)'!B23</f>
        <v>Suiza</v>
      </c>
      <c r="C23" s="147">
        <f>'Nacionalidad-Zona (datos)'!C23/'Nacionalidad-Zona (datos)'!C$30</f>
        <v>8.9697289247894791E-3</v>
      </c>
      <c r="D23" s="148">
        <f>'Nacionalidad-Zona (datos)'!D23/'Nacionalidad-Zona (datos)'!D$30</f>
        <v>5.4456949815001278E-3</v>
      </c>
      <c r="E23" s="148">
        <f>'Nacionalidad-Zona (datos)'!E23/'Nacionalidad-Zona (datos)'!E$30</f>
        <v>4.7816054327922851E-3</v>
      </c>
      <c r="F23" s="148">
        <f>'Nacionalidad-Zona (datos)'!F23/'Nacionalidad-Zona (datos)'!F$30</f>
        <v>1.2092284842509163E-2</v>
      </c>
      <c r="G23" s="148">
        <f>'Nacionalidad-Zona (datos)'!G23/'Nacionalidad-Zona (datos)'!G$30</f>
        <v>8.3078748670026899E-3</v>
      </c>
    </row>
    <row r="24" spans="2:11" ht="15" customHeight="1" x14ac:dyDescent="0.2">
      <c r="B24" s="67" t="str">
        <f>'Nacionalidad-Zona (datos)'!B24</f>
        <v>Austria</v>
      </c>
      <c r="C24" s="147">
        <f>'Nacionalidad-Zona (datos)'!C24/'Nacionalidad-Zona (datos)'!C$30</f>
        <v>6.8710992473295781E-3</v>
      </c>
      <c r="D24" s="148">
        <f>'Nacionalidad-Zona (datos)'!D24/'Nacionalidad-Zona (datos)'!D$30</f>
        <v>2.573895221015378E-3</v>
      </c>
      <c r="E24" s="148">
        <f>'Nacionalidad-Zona (datos)'!E24/'Nacionalidad-Zona (datos)'!E$30</f>
        <v>7.3053928968608295E-3</v>
      </c>
      <c r="F24" s="148">
        <f>'Nacionalidad-Zona (datos)'!F24/'Nacionalidad-Zona (datos)'!F$30</f>
        <v>8.3934080955646462E-3</v>
      </c>
      <c r="G24" s="148">
        <f>'Nacionalidad-Zona (datos)'!G24/'Nacionalidad-Zona (datos)'!G$30</f>
        <v>6.7261695918943666E-3</v>
      </c>
    </row>
    <row r="25" spans="2:11" ht="15" customHeight="1" x14ac:dyDescent="0.2">
      <c r="B25" s="67" t="str">
        <f>'Nacionalidad-Zona (datos)'!B25</f>
        <v>Resto de Europa</v>
      </c>
      <c r="C25" s="147">
        <f>'Nacionalidad-Zona (datos)'!C25/'Nacionalidad-Zona (datos)'!C$30</f>
        <v>2.0773271068885046E-2</v>
      </c>
      <c r="D25" s="148">
        <f>'Nacionalidad-Zona (datos)'!D25/'Nacionalidad-Zona (datos)'!D$30</f>
        <v>1.3101841645863E-2</v>
      </c>
      <c r="E25" s="148">
        <f>'Nacionalidad-Zona (datos)'!E25/'Nacionalidad-Zona (datos)'!E$30</f>
        <v>1.5207025101967151E-2</v>
      </c>
      <c r="F25" s="148">
        <f>'Nacionalidad-Zona (datos)'!F25/'Nacionalidad-Zona (datos)'!F$30</f>
        <v>2.2772684832956337E-2</v>
      </c>
      <c r="G25" s="148">
        <f>'Nacionalidad-Zona (datos)'!G25/'Nacionalidad-Zona (datos)'!G$30</f>
        <v>1.8031297511773649E-2</v>
      </c>
    </row>
    <row r="26" spans="2:11" ht="15" customHeight="1" x14ac:dyDescent="0.2">
      <c r="B26" s="67" t="str">
        <f>'Nacionalidad-Zona (datos)'!B26</f>
        <v>Usa</v>
      </c>
      <c r="C26" s="147">
        <f>'Nacionalidad-Zona (datos)'!C26/'Nacionalidad-Zona (datos)'!C$30</f>
        <v>2.743828222926912E-3</v>
      </c>
      <c r="D26" s="148">
        <f>'Nacionalidad-Zona (datos)'!D26/'Nacionalidad-Zona (datos)'!D$30</f>
        <v>7.6918952090991961E-3</v>
      </c>
      <c r="E26" s="148">
        <f>'Nacionalidad-Zona (datos)'!E26/'Nacionalidad-Zona (datos)'!E$30</f>
        <v>1.9392391226513944E-3</v>
      </c>
      <c r="F26" s="148">
        <f>'Nacionalidad-Zona (datos)'!F26/'Nacionalidad-Zona (datos)'!F$30</f>
        <v>2.031112642595821E-3</v>
      </c>
      <c r="G26" s="148">
        <f>'Nacionalidad-Zona (datos)'!G26/'Nacionalidad-Zona (datos)'!G$30</f>
        <v>1.6608618510943576E-3</v>
      </c>
    </row>
    <row r="27" spans="2:11" ht="15" customHeight="1" x14ac:dyDescent="0.2">
      <c r="B27" s="67" t="str">
        <f>'Nacionalidad-Zona (datos)'!B27</f>
        <v>Resto de América</v>
      </c>
      <c r="C27" s="147">
        <f>'Nacionalidad-Zona (datos)'!C27/'Nacionalidad-Zona (datos)'!C$30</f>
        <v>3.3886186731722488E-3</v>
      </c>
      <c r="D27" s="148">
        <f>'Nacionalidad-Zona (datos)'!D27/'Nacionalidad-Zona (datos)'!D$30</f>
        <v>2.4416256054909765E-2</v>
      </c>
      <c r="E27" s="148">
        <f>'Nacionalidad-Zona (datos)'!E27/'Nacionalidad-Zona (datos)'!E$30</f>
        <v>4.5463247253718824E-3</v>
      </c>
      <c r="F27" s="148">
        <f>'Nacionalidad-Zona (datos)'!F27/'Nacionalidad-Zona (datos)'!F$30</f>
        <v>1.693352029577367E-3</v>
      </c>
      <c r="G27" s="148">
        <f>'Nacionalidad-Zona (datos)'!G27/'Nacionalidad-Zona (datos)'!G$30</f>
        <v>2.111555148600426E-3</v>
      </c>
    </row>
    <row r="28" spans="2:11" ht="15" customHeight="1" x14ac:dyDescent="0.2">
      <c r="B28" s="67" t="str">
        <f>'Nacionalidad-Zona (datos)'!B28</f>
        <v>Resto del Mundo</v>
      </c>
      <c r="C28" s="147">
        <f>'Nacionalidad-Zona (datos)'!C28/'Nacionalidad-Zona (datos)'!C$30</f>
        <v>1.0638634333826381E-2</v>
      </c>
      <c r="D28" s="148">
        <f>'Nacionalidad-Zona (datos)'!D28/'Nacionalidad-Zona (datos)'!D$30</f>
        <v>2.3814488885181631E-2</v>
      </c>
      <c r="E28" s="148">
        <f>'Nacionalidad-Zona (datos)'!E28/'Nacionalidad-Zona (datos)'!E$30</f>
        <v>8.8646755975910763E-3</v>
      </c>
      <c r="F28" s="148">
        <f>'Nacionalidad-Zona (datos)'!F28/'Nacionalidad-Zona (datos)'!F$30</f>
        <v>5.5576973596672885E-3</v>
      </c>
      <c r="G28" s="148">
        <f>'Nacionalidad-Zona (datos)'!G28/'Nacionalidad-Zona (datos)'!G$30</f>
        <v>1.3289034175673401E-2</v>
      </c>
    </row>
    <row r="29" spans="2:11" ht="15" customHeight="1" x14ac:dyDescent="0.25">
      <c r="B29" s="95" t="s">
        <v>140</v>
      </c>
      <c r="C29" s="149">
        <f>'Nacionalidad-Zona (datos)'!C29/'Nacionalidad-Zona (datos)'!C$30</f>
        <v>0.75820194877711211</v>
      </c>
      <c r="D29" s="149">
        <f>'Nacionalidad-Zona (datos)'!D29/'Nacionalidad-Zona (datos)'!D$30</f>
        <v>0.25256346856213396</v>
      </c>
      <c r="E29" s="149">
        <f>'Nacionalidad-Zona (datos)'!E29/'Nacionalidad-Zona (datos)'!E$30</f>
        <v>0.49327404064656893</v>
      </c>
      <c r="F29" s="149">
        <f>'Nacionalidad-Zona (datos)'!F29/'Nacionalidad-Zona (datos)'!F$30</f>
        <v>0.83586426344872922</v>
      </c>
      <c r="G29" s="149">
        <f>'Nacionalidad-Zona (datos)'!G29/'Nacionalidad-Zona (datos)'!G$30</f>
        <v>0.88148763018047704</v>
      </c>
    </row>
    <row r="30" spans="2:11" ht="15" customHeight="1" x14ac:dyDescent="0.25">
      <c r="B30" s="144" t="s">
        <v>96</v>
      </c>
      <c r="C30" s="150">
        <f>'Nacionalidad-Zona (datos)'!C30/'Nacionalidad-Zona (datos)'!C$30</f>
        <v>1</v>
      </c>
      <c r="D30" s="150">
        <f>'Nacionalidad-Zona (datos)'!D30/'Nacionalidad-Zona (datos)'!D$30</f>
        <v>1</v>
      </c>
      <c r="E30" s="150">
        <f>'Nacionalidad-Zona (datos)'!E30/'Nacionalidad-Zona (datos)'!E$30</f>
        <v>1</v>
      </c>
      <c r="F30" s="150">
        <f>'Nacionalidad-Zona (datos)'!F30/'Nacionalidad-Zona (datos)'!F$30</f>
        <v>1</v>
      </c>
      <c r="G30" s="150">
        <f>'Nacionalidad-Zona (datos)'!G30/'Nacionalidad-Zona (datos)'!G$30</f>
        <v>1</v>
      </c>
      <c r="H30" s="146"/>
      <c r="I30" s="146"/>
      <c r="J30" s="146"/>
      <c r="K30" s="146"/>
    </row>
    <row r="31" spans="2:11" ht="15" customHeight="1" x14ac:dyDescent="0.25">
      <c r="B31" s="230" t="s">
        <v>74</v>
      </c>
      <c r="C31" s="233"/>
      <c r="D31" s="233"/>
      <c r="E31" s="233"/>
      <c r="F31" s="233"/>
      <c r="G31" s="233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38"/>
    </row>
    <row r="2" spans="2:14" ht="15" customHeight="1" x14ac:dyDescent="0.25">
      <c r="B2" s="38"/>
    </row>
    <row r="3" spans="2:14" ht="15" customHeight="1" x14ac:dyDescent="0.25">
      <c r="B3" s="38"/>
    </row>
    <row r="4" spans="2:14" ht="15" customHeight="1" x14ac:dyDescent="0.25">
      <c r="B4" s="38"/>
    </row>
    <row r="5" spans="2:14" ht="36" customHeight="1" x14ac:dyDescent="0.25">
      <c r="B5" s="232" t="s">
        <v>143</v>
      </c>
      <c r="C5" s="232"/>
      <c r="D5" s="232"/>
      <c r="E5" s="232"/>
      <c r="F5" s="232"/>
      <c r="G5" s="232"/>
      <c r="I5" s="232" t="s">
        <v>143</v>
      </c>
      <c r="J5" s="232"/>
      <c r="K5" s="232"/>
      <c r="L5" s="232"/>
      <c r="M5" s="232"/>
      <c r="N5" s="232"/>
    </row>
    <row r="6" spans="2:14" ht="30" customHeight="1" x14ac:dyDescent="0.25">
      <c r="B6" s="152"/>
      <c r="C6" s="40" t="str">
        <f>actualizaciones!$A$4</f>
        <v>I semestre 2011</v>
      </c>
      <c r="D6" s="41" t="s">
        <v>144</v>
      </c>
      <c r="E6" s="40" t="str">
        <f>actualizaciones!$B$4</f>
        <v>I semestre 2012</v>
      </c>
      <c r="F6" s="41" t="s">
        <v>144</v>
      </c>
      <c r="G6" s="153" t="s">
        <v>50</v>
      </c>
      <c r="I6" s="152"/>
      <c r="J6" s="40" t="str">
        <f>actualizaciones!$A$5</f>
        <v>II semestre 2011</v>
      </c>
      <c r="K6" s="41" t="s">
        <v>144</v>
      </c>
      <c r="L6" s="40" t="str">
        <f>actualizaciones!$B$5</f>
        <v>II semestre 2012</v>
      </c>
      <c r="M6" s="41" t="s">
        <v>144</v>
      </c>
      <c r="N6" s="153" t="s">
        <v>50</v>
      </c>
    </row>
    <row r="7" spans="2:14" ht="15" customHeight="1" x14ac:dyDescent="0.25">
      <c r="B7" s="43" t="s">
        <v>145</v>
      </c>
      <c r="C7" s="44"/>
      <c r="D7" s="44"/>
      <c r="E7" s="44"/>
      <c r="F7" s="44"/>
      <c r="G7" s="44"/>
      <c r="I7" s="43" t="s">
        <v>145</v>
      </c>
      <c r="J7" s="44"/>
      <c r="K7" s="44"/>
      <c r="L7" s="44"/>
      <c r="M7" s="44"/>
      <c r="N7" s="44"/>
    </row>
    <row r="8" spans="2:14" ht="15" customHeight="1" x14ac:dyDescent="0.25">
      <c r="B8" s="154" t="s">
        <v>146</v>
      </c>
      <c r="C8" s="46">
        <v>174438</v>
      </c>
      <c r="D8" s="47">
        <f>C8/$C$8</f>
        <v>1</v>
      </c>
      <c r="E8" s="46">
        <v>166411</v>
      </c>
      <c r="F8" s="47">
        <f>E8/E$8</f>
        <v>1</v>
      </c>
      <c r="G8" s="47">
        <f>(E8-C8)/C8</f>
        <v>-4.6016349648585746E-2</v>
      </c>
      <c r="I8" s="154" t="s">
        <v>146</v>
      </c>
      <c r="J8" s="46">
        <v>172391</v>
      </c>
      <c r="K8" s="47">
        <f>J8/$J$8</f>
        <v>1</v>
      </c>
      <c r="L8" s="46">
        <v>164800</v>
      </c>
      <c r="M8" s="47">
        <f>L8/L$8</f>
        <v>1</v>
      </c>
      <c r="N8" s="47">
        <f>(L8-J8)/J8</f>
        <v>-4.4033621244728552E-2</v>
      </c>
    </row>
    <row r="9" spans="2:14" ht="15" customHeight="1" x14ac:dyDescent="0.25">
      <c r="B9" s="155" t="s">
        <v>147</v>
      </c>
      <c r="C9" s="52">
        <v>86171</v>
      </c>
      <c r="D9" s="53">
        <f>C9/$C$8</f>
        <v>0.49399213474128345</v>
      </c>
      <c r="E9" s="52">
        <v>88943</v>
      </c>
      <c r="F9" s="53">
        <f>E9/E$8</f>
        <v>0.53447788908185156</v>
      </c>
      <c r="G9" s="54">
        <f>(E9-C9)/C9</f>
        <v>3.2168595002959231E-2</v>
      </c>
      <c r="I9" s="155" t="s">
        <v>147</v>
      </c>
      <c r="J9" s="52">
        <v>88590</v>
      </c>
      <c r="K9" s="53">
        <f>J9/$J$8</f>
        <v>0.51388993624957224</v>
      </c>
      <c r="L9" s="52">
        <v>88633</v>
      </c>
      <c r="M9" s="53">
        <f>L9/L$8</f>
        <v>0.53782160194174755</v>
      </c>
      <c r="N9" s="54">
        <f>(L9-J9)/J9</f>
        <v>4.853820973021786E-4</v>
      </c>
    </row>
    <row r="10" spans="2:14" ht="15" customHeight="1" x14ac:dyDescent="0.2">
      <c r="B10" s="156" t="s">
        <v>148</v>
      </c>
      <c r="C10" s="52">
        <v>88267</v>
      </c>
      <c r="D10" s="53">
        <f>C10/$C$8</f>
        <v>0.50600786525871655</v>
      </c>
      <c r="E10" s="52">
        <v>77468</v>
      </c>
      <c r="F10" s="53">
        <f>E10/E$8</f>
        <v>0.46552211091814844</v>
      </c>
      <c r="G10" s="54">
        <f>(E10-C10)/C10</f>
        <v>-0.12234470413631368</v>
      </c>
      <c r="I10" s="156" t="s">
        <v>148</v>
      </c>
      <c r="J10" s="52">
        <v>83801</v>
      </c>
      <c r="K10" s="53">
        <f>J10/$J$8</f>
        <v>0.48611006375042781</v>
      </c>
      <c r="L10" s="52">
        <v>76167</v>
      </c>
      <c r="M10" s="53">
        <f>L10/L$8</f>
        <v>0.46217839805825245</v>
      </c>
      <c r="N10" s="54">
        <f>(L10-J10)/J10</f>
        <v>-9.1096764955072129E-2</v>
      </c>
    </row>
    <row r="11" spans="2:14" ht="15" customHeight="1" x14ac:dyDescent="0.25">
      <c r="B11" s="43" t="s">
        <v>149</v>
      </c>
      <c r="C11" s="49"/>
      <c r="D11" s="44"/>
      <c r="E11" s="49"/>
      <c r="F11" s="44"/>
      <c r="G11" s="50"/>
      <c r="I11" s="43" t="s">
        <v>149</v>
      </c>
      <c r="J11" s="49"/>
      <c r="K11" s="44"/>
      <c r="L11" s="49"/>
      <c r="M11" s="44"/>
      <c r="N11" s="50"/>
    </row>
    <row r="12" spans="2:14" ht="15" customHeight="1" x14ac:dyDescent="0.25">
      <c r="B12" s="154" t="s">
        <v>146</v>
      </c>
      <c r="C12" s="46">
        <v>1947</v>
      </c>
      <c r="D12" s="47">
        <f>C12/$C$12</f>
        <v>1</v>
      </c>
      <c r="E12" s="46">
        <v>2501</v>
      </c>
      <c r="F12" s="47">
        <f>E12/$E$12</f>
        <v>1</v>
      </c>
      <c r="G12" s="47">
        <f>(E12-C12)/C12</f>
        <v>0.28454031843862354</v>
      </c>
      <c r="I12" s="154" t="s">
        <v>146</v>
      </c>
      <c r="J12" s="46">
        <v>1913</v>
      </c>
      <c r="K12" s="47">
        <f>J12/$J$12</f>
        <v>1</v>
      </c>
      <c r="L12" s="46">
        <v>2550</v>
      </c>
      <c r="M12" s="47">
        <f>L12/$L$12</f>
        <v>1</v>
      </c>
      <c r="N12" s="47">
        <f>(L12-J12)/J12</f>
        <v>0.33298484056455829</v>
      </c>
    </row>
    <row r="13" spans="2:14" ht="15" customHeight="1" x14ac:dyDescent="0.25">
      <c r="B13" s="155" t="s">
        <v>147</v>
      </c>
      <c r="C13" s="52">
        <v>1947</v>
      </c>
      <c r="D13" s="53">
        <f>C13/$C$12</f>
        <v>1</v>
      </c>
      <c r="E13" s="52">
        <v>2501</v>
      </c>
      <c r="F13" s="53">
        <f>E13/$E$13</f>
        <v>1</v>
      </c>
      <c r="G13" s="54">
        <f>(E13-C13)/C13</f>
        <v>0.28454031843862354</v>
      </c>
      <c r="I13" s="155" t="s">
        <v>147</v>
      </c>
      <c r="J13" s="52">
        <v>1913</v>
      </c>
      <c r="K13" s="53">
        <f>J13/$J$12</f>
        <v>1</v>
      </c>
      <c r="L13" s="52">
        <v>2550</v>
      </c>
      <c r="M13" s="53">
        <f>L13/$L$12</f>
        <v>1</v>
      </c>
      <c r="N13" s="54">
        <f>(L13-J13)/J13</f>
        <v>0.33298484056455829</v>
      </c>
    </row>
    <row r="14" spans="2:14" ht="15" customHeight="1" x14ac:dyDescent="0.2">
      <c r="B14" s="156" t="s">
        <v>148</v>
      </c>
      <c r="C14" s="157" t="s">
        <v>86</v>
      </c>
      <c r="D14" s="84" t="s">
        <v>86</v>
      </c>
      <c r="E14" s="157" t="s">
        <v>86</v>
      </c>
      <c r="F14" s="84" t="s">
        <v>86</v>
      </c>
      <c r="G14" s="158" t="s">
        <v>86</v>
      </c>
      <c r="I14" s="156" t="s">
        <v>148</v>
      </c>
      <c r="J14" s="157" t="s">
        <v>86</v>
      </c>
      <c r="K14" s="84" t="s">
        <v>86</v>
      </c>
      <c r="L14" s="157" t="s">
        <v>86</v>
      </c>
      <c r="M14" s="84" t="s">
        <v>86</v>
      </c>
      <c r="N14" s="158" t="s">
        <v>86</v>
      </c>
    </row>
    <row r="15" spans="2:14" ht="15" customHeight="1" x14ac:dyDescent="0.25">
      <c r="B15" s="43" t="s">
        <v>150</v>
      </c>
      <c r="C15" s="49"/>
      <c r="D15" s="44"/>
      <c r="E15" s="49"/>
      <c r="F15" s="44"/>
      <c r="G15" s="50"/>
      <c r="I15" s="43" t="s">
        <v>150</v>
      </c>
      <c r="J15" s="49"/>
      <c r="K15" s="44"/>
      <c r="L15" s="49"/>
      <c r="M15" s="44"/>
      <c r="N15" s="50"/>
    </row>
    <row r="16" spans="2:14" ht="15" customHeight="1" x14ac:dyDescent="0.25">
      <c r="B16" s="154" t="s">
        <v>146</v>
      </c>
      <c r="C16" s="46">
        <v>1288</v>
      </c>
      <c r="D16" s="47">
        <f>C16/$C$16</f>
        <v>1</v>
      </c>
      <c r="E16" s="46">
        <v>1088</v>
      </c>
      <c r="F16" s="47">
        <f>E16/$E$16</f>
        <v>1</v>
      </c>
      <c r="G16" s="47">
        <f>(E16-C16)/C16</f>
        <v>-0.15527950310559005</v>
      </c>
      <c r="I16" s="154" t="s">
        <v>146</v>
      </c>
      <c r="J16" s="46">
        <v>1176</v>
      </c>
      <c r="K16" s="47">
        <f>J16/$J$16</f>
        <v>1</v>
      </c>
      <c r="L16" s="46">
        <v>951</v>
      </c>
      <c r="M16" s="47">
        <f>L16/$L$16</f>
        <v>1</v>
      </c>
      <c r="N16" s="47">
        <f>(L16-J16)/J16</f>
        <v>-0.19132653061224489</v>
      </c>
    </row>
    <row r="17" spans="2:14" ht="15" customHeight="1" x14ac:dyDescent="0.25">
      <c r="B17" s="155" t="s">
        <v>147</v>
      </c>
      <c r="C17" s="52">
        <v>377</v>
      </c>
      <c r="D17" s="53">
        <f>C17/$C$16</f>
        <v>0.29270186335403725</v>
      </c>
      <c r="E17" s="52">
        <v>377</v>
      </c>
      <c r="F17" s="53">
        <f>E17/$E$16</f>
        <v>0.34650735294117646</v>
      </c>
      <c r="G17" s="54">
        <f>(E17-C17)/C17</f>
        <v>0</v>
      </c>
      <c r="I17" s="155" t="s">
        <v>147</v>
      </c>
      <c r="J17" s="52">
        <v>377</v>
      </c>
      <c r="K17" s="53">
        <f>J17/$J$16</f>
        <v>0.320578231292517</v>
      </c>
      <c r="L17" s="52">
        <v>561</v>
      </c>
      <c r="M17" s="53">
        <f>L17/$L$16</f>
        <v>0.58990536277602523</v>
      </c>
      <c r="N17" s="54">
        <f>(L17-J17)/J17</f>
        <v>0.48806366047745359</v>
      </c>
    </row>
    <row r="18" spans="2:14" ht="15" customHeight="1" x14ac:dyDescent="0.2">
      <c r="B18" s="156" t="s">
        <v>148</v>
      </c>
      <c r="C18" s="52">
        <v>911</v>
      </c>
      <c r="D18" s="53">
        <f>C18/$C$16</f>
        <v>0.70729813664596275</v>
      </c>
      <c r="E18" s="52">
        <v>711</v>
      </c>
      <c r="F18" s="53">
        <f>E18/$E$16</f>
        <v>0.65349264705882348</v>
      </c>
      <c r="G18" s="54">
        <f>(E18-C18)/C18</f>
        <v>-0.21953896816684962</v>
      </c>
      <c r="I18" s="156" t="s">
        <v>148</v>
      </c>
      <c r="J18" s="52">
        <v>799</v>
      </c>
      <c r="K18" s="53">
        <f>J18/$J$16</f>
        <v>0.67942176870748294</v>
      </c>
      <c r="L18" s="52">
        <v>390</v>
      </c>
      <c r="M18" s="53">
        <f>L18/$L$16</f>
        <v>0.41009463722397477</v>
      </c>
      <c r="N18" s="54">
        <f>(L18-J18)/J18</f>
        <v>-0.51188986232790989</v>
      </c>
    </row>
    <row r="19" spans="2:14" ht="15" customHeight="1" x14ac:dyDescent="0.25">
      <c r="B19" s="43" t="s">
        <v>151</v>
      </c>
      <c r="C19" s="49"/>
      <c r="D19" s="44"/>
      <c r="E19" s="49"/>
      <c r="F19" s="44"/>
      <c r="G19" s="50"/>
      <c r="I19" s="43" t="s">
        <v>151</v>
      </c>
      <c r="J19" s="49"/>
      <c r="K19" s="44"/>
      <c r="L19" s="49"/>
      <c r="M19" s="44"/>
      <c r="N19" s="50"/>
    </row>
    <row r="20" spans="2:14" ht="15" customHeight="1" x14ac:dyDescent="0.25">
      <c r="B20" s="154" t="s">
        <v>146</v>
      </c>
      <c r="C20" s="46">
        <v>29284</v>
      </c>
      <c r="D20" s="47">
        <f>C20/$C$20</f>
        <v>1</v>
      </c>
      <c r="E20" s="46">
        <v>27906</v>
      </c>
      <c r="F20" s="47">
        <f>E20/$E$20</f>
        <v>1</v>
      </c>
      <c r="G20" s="47">
        <f>(E20-C20)/C20</f>
        <v>-4.7056413058325364E-2</v>
      </c>
      <c r="I20" s="154" t="s">
        <v>146</v>
      </c>
      <c r="J20" s="46">
        <v>28450</v>
      </c>
      <c r="K20" s="47">
        <f>J20/$J$20</f>
        <v>1</v>
      </c>
      <c r="L20" s="46">
        <v>28105</v>
      </c>
      <c r="M20" s="47">
        <f>L20/$L$20</f>
        <v>1</v>
      </c>
      <c r="N20" s="47">
        <f>(L20-J20)/J20</f>
        <v>-1.2126537785588752E-2</v>
      </c>
    </row>
    <row r="21" spans="2:14" ht="15" customHeight="1" x14ac:dyDescent="0.25">
      <c r="B21" s="155" t="s">
        <v>147</v>
      </c>
      <c r="C21" s="52">
        <v>18797</v>
      </c>
      <c r="D21" s="53">
        <f>C21/$C$20</f>
        <v>0.64188635432317986</v>
      </c>
      <c r="E21" s="52">
        <v>18803</v>
      </c>
      <c r="F21" s="53">
        <f>E21/$E$20</f>
        <v>0.67379774958790228</v>
      </c>
      <c r="G21" s="54">
        <f>(E21-C21)/C21</f>
        <v>3.1919987232005109E-4</v>
      </c>
      <c r="I21" s="155" t="s">
        <v>147</v>
      </c>
      <c r="J21" s="52">
        <v>18825</v>
      </c>
      <c r="K21" s="53">
        <f>J21/$J$20</f>
        <v>0.66168717047451675</v>
      </c>
      <c r="L21" s="52">
        <v>18811</v>
      </c>
      <c r="M21" s="53">
        <f>L21/$L$20</f>
        <v>0.66931151040740078</v>
      </c>
      <c r="N21" s="54">
        <f>(L21-J21)/J21</f>
        <v>-7.4369189907038508E-4</v>
      </c>
    </row>
    <row r="22" spans="2:14" ht="15" customHeight="1" x14ac:dyDescent="0.2">
      <c r="B22" s="156" t="s">
        <v>148</v>
      </c>
      <c r="C22" s="52">
        <v>10487</v>
      </c>
      <c r="D22" s="53">
        <f>C22/$C$20</f>
        <v>0.35811364567682008</v>
      </c>
      <c r="E22" s="52">
        <v>9103</v>
      </c>
      <c r="F22" s="53">
        <f>E22/$E$20</f>
        <v>0.32620225041209777</v>
      </c>
      <c r="G22" s="54">
        <f>(E22-C22)/C22</f>
        <v>-0.1319729188519119</v>
      </c>
      <c r="I22" s="156" t="s">
        <v>148</v>
      </c>
      <c r="J22" s="52">
        <v>9625</v>
      </c>
      <c r="K22" s="53">
        <f>J22/$J$20</f>
        <v>0.33831282952548331</v>
      </c>
      <c r="L22" s="52">
        <v>9294</v>
      </c>
      <c r="M22" s="53">
        <f>L22/$L$20</f>
        <v>0.33068848959259917</v>
      </c>
      <c r="N22" s="54">
        <f>(L22-J22)/J22</f>
        <v>-3.4389610389610387E-2</v>
      </c>
    </row>
    <row r="23" spans="2:14" ht="15" customHeight="1" x14ac:dyDescent="0.25">
      <c r="B23" s="159" t="s">
        <v>57</v>
      </c>
      <c r="C23" s="160"/>
      <c r="D23" s="161"/>
      <c r="E23" s="160"/>
      <c r="F23" s="161"/>
      <c r="G23" s="162"/>
      <c r="I23" s="159" t="s">
        <v>57</v>
      </c>
      <c r="J23" s="160"/>
      <c r="K23" s="161"/>
      <c r="L23" s="160"/>
      <c r="M23" s="161"/>
      <c r="N23" s="162"/>
    </row>
    <row r="24" spans="2:14" ht="15" customHeight="1" x14ac:dyDescent="0.25">
      <c r="B24" s="154" t="s">
        <v>146</v>
      </c>
      <c r="C24" s="46">
        <v>25438</v>
      </c>
      <c r="D24" s="47">
        <f>C24/$C$24</f>
        <v>1</v>
      </c>
      <c r="E24" s="46">
        <v>24280</v>
      </c>
      <c r="F24" s="47">
        <f>E24/$E$24</f>
        <v>1</v>
      </c>
      <c r="G24" s="47">
        <f>(E24-C24)/C24</f>
        <v>-4.5522446733233746E-2</v>
      </c>
      <c r="I24" s="154" t="s">
        <v>146</v>
      </c>
      <c r="J24" s="46">
        <v>24602</v>
      </c>
      <c r="K24" s="47">
        <f>J24/$J$24</f>
        <v>1</v>
      </c>
      <c r="L24" s="46">
        <v>24689</v>
      </c>
      <c r="M24" s="47">
        <f>L24/$L$24</f>
        <v>1</v>
      </c>
      <c r="N24" s="47">
        <f>(L24-J24)/J24</f>
        <v>3.5362978619624423E-3</v>
      </c>
    </row>
    <row r="25" spans="2:14" ht="15" customHeight="1" x14ac:dyDescent="0.25">
      <c r="B25" s="155" t="s">
        <v>147</v>
      </c>
      <c r="C25" s="52">
        <v>16374</v>
      </c>
      <c r="D25" s="53">
        <f>C25/$C$24</f>
        <v>0.64368267945593205</v>
      </c>
      <c r="E25" s="52">
        <v>16360</v>
      </c>
      <c r="F25" s="53">
        <f>E25/$E$24</f>
        <v>0.67380560131795719</v>
      </c>
      <c r="G25" s="54">
        <f>(E25-C25)/C25</f>
        <v>-8.5501404665933793E-4</v>
      </c>
      <c r="I25" s="155" t="s">
        <v>147</v>
      </c>
      <c r="J25" s="52">
        <v>16360</v>
      </c>
      <c r="K25" s="53">
        <f>J25/$J$24</f>
        <v>0.66498658645638564</v>
      </c>
      <c r="L25" s="52">
        <v>16403</v>
      </c>
      <c r="M25" s="53">
        <f>L25/$L$24</f>
        <v>0.66438494876260679</v>
      </c>
      <c r="N25" s="54">
        <f>(L25-J25)/J25</f>
        <v>2.6283618581907091E-3</v>
      </c>
    </row>
    <row r="26" spans="2:14" ht="15" customHeight="1" x14ac:dyDescent="0.2">
      <c r="B26" s="156" t="s">
        <v>148</v>
      </c>
      <c r="C26" s="52">
        <v>9064</v>
      </c>
      <c r="D26" s="53">
        <f>C26/$C$24</f>
        <v>0.35631732054406795</v>
      </c>
      <c r="E26" s="52">
        <v>7920</v>
      </c>
      <c r="F26" s="53">
        <f>E26/$E$24</f>
        <v>0.32619439868204281</v>
      </c>
      <c r="G26" s="54">
        <f>(E26-C26)/C26</f>
        <v>-0.12621359223300971</v>
      </c>
      <c r="I26" s="156" t="s">
        <v>148</v>
      </c>
      <c r="J26" s="52">
        <v>8242</v>
      </c>
      <c r="K26" s="53">
        <f>J26/$J$24</f>
        <v>0.33501341354361436</v>
      </c>
      <c r="L26" s="52">
        <v>8286</v>
      </c>
      <c r="M26" s="53">
        <f>L26/$L$24</f>
        <v>0.33561505123739316</v>
      </c>
      <c r="N26" s="54">
        <f>(L26-J26)/J26</f>
        <v>5.338510070371269E-3</v>
      </c>
    </row>
    <row r="27" spans="2:14" ht="15" customHeight="1" x14ac:dyDescent="0.25">
      <c r="B27" s="43" t="s">
        <v>152</v>
      </c>
      <c r="C27" s="49"/>
      <c r="D27" s="44"/>
      <c r="E27" s="49"/>
      <c r="F27" s="44"/>
      <c r="G27" s="50"/>
      <c r="I27" s="43" t="s">
        <v>152</v>
      </c>
      <c r="J27" s="49"/>
      <c r="K27" s="44"/>
      <c r="L27" s="49"/>
      <c r="M27" s="44"/>
      <c r="N27" s="50"/>
    </row>
    <row r="28" spans="2:14" ht="15" customHeight="1" x14ac:dyDescent="0.25">
      <c r="B28" s="154" t="s">
        <v>146</v>
      </c>
      <c r="C28" s="46">
        <v>141919</v>
      </c>
      <c r="D28" s="47">
        <f>C28/$C$28</f>
        <v>1</v>
      </c>
      <c r="E28" s="46">
        <v>134916</v>
      </c>
      <c r="F28" s="47">
        <f>E28/$E$28</f>
        <v>1</v>
      </c>
      <c r="G28" s="47">
        <f>(E28-C28)/C28</f>
        <v>-4.9345048936365113E-2</v>
      </c>
      <c r="I28" s="154" t="s">
        <v>146</v>
      </c>
      <c r="J28" s="46">
        <v>140852</v>
      </c>
      <c r="K28" s="47">
        <f>J28/$J$28</f>
        <v>1</v>
      </c>
      <c r="L28" s="46">
        <v>133194</v>
      </c>
      <c r="M28" s="47">
        <f>L28/$L$28</f>
        <v>1</v>
      </c>
      <c r="N28" s="47">
        <f>(L28-J28)/J28</f>
        <v>-5.4369125039048082E-2</v>
      </c>
    </row>
    <row r="29" spans="2:14" ht="15" customHeight="1" x14ac:dyDescent="0.25">
      <c r="B29" s="155" t="s">
        <v>147</v>
      </c>
      <c r="C29" s="52">
        <v>65050</v>
      </c>
      <c r="D29" s="53">
        <f>C29/$C$28</f>
        <v>0.45836005045131378</v>
      </c>
      <c r="E29" s="52">
        <v>67262</v>
      </c>
      <c r="F29" s="53">
        <f>E29/$E$28</f>
        <v>0.49854724421121288</v>
      </c>
      <c r="G29" s="54">
        <f>(E29-C29)/C29</f>
        <v>3.4004611837048428E-2</v>
      </c>
      <c r="I29" s="155" t="s">
        <v>147</v>
      </c>
      <c r="J29" s="52">
        <v>67475</v>
      </c>
      <c r="K29" s="53">
        <f>J29/$J$28</f>
        <v>0.47904893079260502</v>
      </c>
      <c r="L29" s="52">
        <v>66711</v>
      </c>
      <c r="M29" s="53">
        <f>L29/$L$28</f>
        <v>0.50085589440965805</v>
      </c>
      <c r="N29" s="54">
        <f>(L29-J29)/J29</f>
        <v>-1.132271211559837E-2</v>
      </c>
    </row>
    <row r="30" spans="2:14" ht="15" customHeight="1" x14ac:dyDescent="0.2">
      <c r="B30" s="156" t="s">
        <v>148</v>
      </c>
      <c r="C30" s="52">
        <v>76869</v>
      </c>
      <c r="D30" s="53">
        <f>C30/$C$28</f>
        <v>0.54163994954868622</v>
      </c>
      <c r="E30" s="52">
        <v>67654</v>
      </c>
      <c r="F30" s="53">
        <f>E30/$E$28</f>
        <v>0.50145275578878712</v>
      </c>
      <c r="G30" s="54">
        <f>(E30-C30)/C30</f>
        <v>-0.11987927513041668</v>
      </c>
      <c r="I30" s="156" t="s">
        <v>148</v>
      </c>
      <c r="J30" s="52">
        <v>73377</v>
      </c>
      <c r="K30" s="53">
        <f>J30/$J$28</f>
        <v>0.52095106920739498</v>
      </c>
      <c r="L30" s="52">
        <v>66483</v>
      </c>
      <c r="M30" s="53">
        <f>L30/$L$28</f>
        <v>0.49914410559034189</v>
      </c>
      <c r="N30" s="54">
        <f>(L30-J30)/J30</f>
        <v>-9.3953146081197106E-2</v>
      </c>
    </row>
    <row r="31" spans="2:14" ht="15" customHeight="1" x14ac:dyDescent="0.25">
      <c r="B31" s="159" t="s">
        <v>55</v>
      </c>
      <c r="C31" s="160"/>
      <c r="D31" s="161"/>
      <c r="E31" s="160"/>
      <c r="F31" s="161"/>
      <c r="G31" s="162"/>
      <c r="I31" s="159" t="s">
        <v>55</v>
      </c>
      <c r="J31" s="160"/>
      <c r="K31" s="161"/>
      <c r="L31" s="160"/>
      <c r="M31" s="161"/>
      <c r="N31" s="162"/>
    </row>
    <row r="32" spans="2:14" ht="15" customHeight="1" x14ac:dyDescent="0.25">
      <c r="B32" s="154" t="s">
        <v>146</v>
      </c>
      <c r="C32" s="46">
        <v>62811</v>
      </c>
      <c r="D32" s="47">
        <f>C32/$C$32</f>
        <v>1</v>
      </c>
      <c r="E32" s="46">
        <v>60341</v>
      </c>
      <c r="F32" s="47">
        <f>E32/$E$32</f>
        <v>1</v>
      </c>
      <c r="G32" s="47">
        <f>(E32-C32)/C32</f>
        <v>-3.9324322172867812E-2</v>
      </c>
      <c r="I32" s="154" t="s">
        <v>146</v>
      </c>
      <c r="J32" s="46">
        <v>61844</v>
      </c>
      <c r="K32" s="47">
        <f>J32/$J$32</f>
        <v>1</v>
      </c>
      <c r="L32" s="46">
        <v>60169</v>
      </c>
      <c r="M32" s="47">
        <f>L32/$L$32</f>
        <v>1</v>
      </c>
      <c r="N32" s="47">
        <f>(L32-J32)/J32</f>
        <v>-2.7084276566845613E-2</v>
      </c>
    </row>
    <row r="33" spans="2:14" ht="15" customHeight="1" x14ac:dyDescent="0.25">
      <c r="B33" s="155" t="s">
        <v>147</v>
      </c>
      <c r="C33" s="52">
        <v>32955</v>
      </c>
      <c r="D33" s="53">
        <f>C33/$C$32</f>
        <v>0.52466924583273633</v>
      </c>
      <c r="E33" s="52">
        <v>33745</v>
      </c>
      <c r="F33" s="53">
        <f>E33/$E$32</f>
        <v>0.55923832883114299</v>
      </c>
      <c r="G33" s="54">
        <f>(E33-C33)/C33</f>
        <v>2.3972083143680777E-2</v>
      </c>
      <c r="I33" s="155" t="s">
        <v>147</v>
      </c>
      <c r="J33" s="52">
        <v>33508</v>
      </c>
      <c r="K33" s="53">
        <f>J33/$J$32</f>
        <v>0.54181488907573894</v>
      </c>
      <c r="L33" s="52">
        <v>33986</v>
      </c>
      <c r="M33" s="53">
        <f>L33/$L$32</f>
        <v>0.56484236068407323</v>
      </c>
      <c r="N33" s="54">
        <f>(L33-J33)/J33</f>
        <v>1.4265250089530859E-2</v>
      </c>
    </row>
    <row r="34" spans="2:14" ht="15" customHeight="1" x14ac:dyDescent="0.2">
      <c r="B34" s="156" t="s">
        <v>148</v>
      </c>
      <c r="C34" s="163">
        <v>29856</v>
      </c>
      <c r="D34" s="164">
        <f>C34/$C$32</f>
        <v>0.47533075416726367</v>
      </c>
      <c r="E34" s="163">
        <v>26596</v>
      </c>
      <c r="F34" s="164">
        <f>E34/$E$32</f>
        <v>0.44076167116885701</v>
      </c>
      <c r="G34" s="54">
        <f>(E34-C34)/C34</f>
        <v>-0.10919078242229367</v>
      </c>
      <c r="I34" s="156" t="s">
        <v>148</v>
      </c>
      <c r="J34" s="163">
        <v>28336</v>
      </c>
      <c r="K34" s="164">
        <f>J34/$J$32</f>
        <v>0.45818511092426106</v>
      </c>
      <c r="L34" s="163">
        <v>26183</v>
      </c>
      <c r="M34" s="164">
        <f>L34/$L$32</f>
        <v>0.43515763931592683</v>
      </c>
      <c r="N34" s="54">
        <f>(L34-J34)/J34</f>
        <v>-7.5981084133258048E-2</v>
      </c>
    </row>
    <row r="35" spans="2:14" ht="15" customHeight="1" x14ac:dyDescent="0.25">
      <c r="B35" s="159" t="s">
        <v>56</v>
      </c>
      <c r="C35" s="160"/>
      <c r="D35" s="161"/>
      <c r="E35" s="160"/>
      <c r="F35" s="161"/>
      <c r="G35" s="162"/>
      <c r="I35" s="159" t="s">
        <v>56</v>
      </c>
      <c r="J35" s="160"/>
      <c r="K35" s="161"/>
      <c r="L35" s="160"/>
      <c r="M35" s="161"/>
      <c r="N35" s="162"/>
    </row>
    <row r="36" spans="2:14" ht="15" customHeight="1" x14ac:dyDescent="0.25">
      <c r="B36" s="154" t="s">
        <v>146</v>
      </c>
      <c r="C36" s="46">
        <v>52852</v>
      </c>
      <c r="D36" s="47">
        <f>C36/$C$36</f>
        <v>1</v>
      </c>
      <c r="E36" s="46">
        <v>48695</v>
      </c>
      <c r="F36" s="47">
        <f>E36/$E$36</f>
        <v>1</v>
      </c>
      <c r="G36" s="47">
        <f>(E36-C36)/C36</f>
        <v>-7.865359872852494E-2</v>
      </c>
      <c r="I36" s="154" t="s">
        <v>146</v>
      </c>
      <c r="J36" s="46">
        <v>51623</v>
      </c>
      <c r="K36" s="47">
        <f>J36/$J$36</f>
        <v>1</v>
      </c>
      <c r="L36" s="46">
        <v>47144</v>
      </c>
      <c r="M36" s="47">
        <f>L36/$L$36</f>
        <v>1</v>
      </c>
      <c r="N36" s="47">
        <f>(L36-J36)/J36</f>
        <v>-8.6763651860604765E-2</v>
      </c>
    </row>
    <row r="37" spans="2:14" ht="15" customHeight="1" x14ac:dyDescent="0.25">
      <c r="B37" s="155" t="s">
        <v>147</v>
      </c>
      <c r="C37" s="52">
        <v>20496</v>
      </c>
      <c r="D37" s="53">
        <f>C37/$C$36</f>
        <v>0.38779989404374482</v>
      </c>
      <c r="E37" s="52">
        <v>20296</v>
      </c>
      <c r="F37" s="53">
        <f>E37/$E$36</f>
        <v>0.41679843926481158</v>
      </c>
      <c r="G37" s="54">
        <f>(E37-C37)/C37</f>
        <v>-9.7580015612802502E-3</v>
      </c>
      <c r="I37" s="155" t="s">
        <v>147</v>
      </c>
      <c r="J37" s="52">
        <v>20764</v>
      </c>
      <c r="K37" s="53">
        <f>J37/$J$36</f>
        <v>0.40222381496619725</v>
      </c>
      <c r="L37" s="52">
        <v>19389</v>
      </c>
      <c r="M37" s="53">
        <f>L37/$L$36</f>
        <v>0.41127184795520111</v>
      </c>
      <c r="N37" s="54">
        <f>(L37-J37)/J37</f>
        <v>-6.6220381429397027E-2</v>
      </c>
    </row>
    <row r="38" spans="2:14" ht="15" customHeight="1" x14ac:dyDescent="0.2">
      <c r="B38" s="156" t="s">
        <v>148</v>
      </c>
      <c r="C38" s="163">
        <v>32356</v>
      </c>
      <c r="D38" s="164">
        <f>C38/$C$36</f>
        <v>0.61220010595625518</v>
      </c>
      <c r="E38" s="163">
        <v>28399</v>
      </c>
      <c r="F38" s="164">
        <f>E38/$E$36</f>
        <v>0.58320156073518836</v>
      </c>
      <c r="G38" s="54">
        <f>(E38-C38)/C38</f>
        <v>-0.12229571022376066</v>
      </c>
      <c r="I38" s="156" t="s">
        <v>148</v>
      </c>
      <c r="J38" s="163">
        <v>30859</v>
      </c>
      <c r="K38" s="164">
        <f>J38/$J$36</f>
        <v>0.59777618503380281</v>
      </c>
      <c r="L38" s="163">
        <v>27755</v>
      </c>
      <c r="M38" s="164">
        <f>L38/$L$36</f>
        <v>0.58872815204479889</v>
      </c>
      <c r="N38" s="54">
        <f>(L38-J38)/J38</f>
        <v>-0.1005865387731294</v>
      </c>
    </row>
    <row r="39" spans="2:14" ht="48" customHeight="1" x14ac:dyDescent="0.25">
      <c r="B39" s="230" t="s">
        <v>153</v>
      </c>
      <c r="C39" s="230"/>
      <c r="D39" s="230"/>
      <c r="E39" s="230"/>
      <c r="F39" s="230"/>
      <c r="G39" s="230"/>
      <c r="I39" s="230" t="s">
        <v>153</v>
      </c>
      <c r="J39" s="230"/>
      <c r="K39" s="230"/>
      <c r="L39" s="230"/>
      <c r="M39" s="230"/>
      <c r="N39" s="230"/>
    </row>
    <row r="40" spans="2:14" x14ac:dyDescent="0.25">
      <c r="B40" s="38"/>
    </row>
    <row r="41" spans="2:14" x14ac:dyDescent="0.25">
      <c r="B41" s="38"/>
    </row>
    <row r="42" spans="2:14" x14ac:dyDescent="0.25">
      <c r="B42" s="38"/>
    </row>
    <row r="43" spans="2:14" x14ac:dyDescent="0.25">
      <c r="B43" s="38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thickBot="1" x14ac:dyDescent="0.3"/>
    <row r="68" spans="2:11" ht="30" customHeight="1" thickBot="1" x14ac:dyDescent="0.3">
      <c r="B68" s="11"/>
      <c r="C68" s="11"/>
      <c r="D68" s="11"/>
      <c r="F68" s="11"/>
      <c r="G68" s="36" t="s">
        <v>45</v>
      </c>
      <c r="H68" s="11"/>
      <c r="I68" s="11"/>
      <c r="J68" s="11"/>
      <c r="K68" s="11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38"/>
    </row>
    <row r="2" spans="2:16" ht="15" customHeight="1" x14ac:dyDescent="0.25">
      <c r="B2" s="38"/>
    </row>
    <row r="3" spans="2:16" ht="15" customHeight="1" x14ac:dyDescent="0.25">
      <c r="B3" s="38"/>
    </row>
    <row r="4" spans="2:16" ht="15" customHeight="1" x14ac:dyDescent="0.25">
      <c r="B4" s="38"/>
    </row>
    <row r="5" spans="2:16" ht="36" customHeight="1" x14ac:dyDescent="0.25">
      <c r="B5" s="229" t="s">
        <v>154</v>
      </c>
      <c r="C5" s="229"/>
      <c r="D5" s="229"/>
      <c r="E5" s="229"/>
      <c r="F5" s="229"/>
      <c r="G5" s="229"/>
      <c r="I5" s="229" t="s">
        <v>155</v>
      </c>
      <c r="J5" s="229"/>
      <c r="K5" s="229"/>
      <c r="L5" s="229"/>
      <c r="M5" s="229"/>
      <c r="N5" s="229"/>
    </row>
    <row r="6" spans="2:16" ht="30" customHeight="1" x14ac:dyDescent="0.25">
      <c r="B6" s="152"/>
      <c r="C6" s="40" t="str">
        <f>actualizaciones!$A$4</f>
        <v>I semestre 2011</v>
      </c>
      <c r="D6" s="41" t="s">
        <v>49</v>
      </c>
      <c r="E6" s="40" t="str">
        <f>actualizaciones!$B$4</f>
        <v>I semestre 2012</v>
      </c>
      <c r="F6" s="41" t="s">
        <v>49</v>
      </c>
      <c r="G6" s="153" t="s">
        <v>50</v>
      </c>
      <c r="I6" s="152"/>
      <c r="J6" s="40" t="str">
        <f>actualizaciones!$A$5</f>
        <v>II semestre 2011</v>
      </c>
      <c r="K6" s="41" t="s">
        <v>49</v>
      </c>
      <c r="L6" s="40" t="str">
        <f>actualizaciones!$B$5</f>
        <v>II semestre 2012</v>
      </c>
      <c r="M6" s="41" t="s">
        <v>49</v>
      </c>
      <c r="N6" s="153" t="s">
        <v>50</v>
      </c>
    </row>
    <row r="7" spans="2:16" ht="15" customHeight="1" x14ac:dyDescent="0.25">
      <c r="B7" s="45" t="s">
        <v>156</v>
      </c>
      <c r="C7" s="46">
        <v>62811</v>
      </c>
      <c r="D7" s="47">
        <f t="shared" ref="D7:D13" si="0">C7/$C$7</f>
        <v>1</v>
      </c>
      <c r="E7" s="46">
        <v>60341</v>
      </c>
      <c r="F7" s="47">
        <f t="shared" ref="F7:F13" si="1">E7/$E$7</f>
        <v>1</v>
      </c>
      <c r="G7" s="47">
        <f t="shared" ref="G7:G13" si="2">(E7-C7)/C7</f>
        <v>-3.9324322172867812E-2</v>
      </c>
      <c r="I7" s="45" t="s">
        <v>156</v>
      </c>
      <c r="J7" s="46">
        <v>61844</v>
      </c>
      <c r="K7" s="47">
        <f t="shared" ref="K7:K13" si="3">J7/$J$7</f>
        <v>1</v>
      </c>
      <c r="L7" s="46">
        <v>60169</v>
      </c>
      <c r="M7" s="47">
        <f t="shared" ref="M7:M13" si="4">L7/$L$7</f>
        <v>1</v>
      </c>
      <c r="N7" s="47">
        <f t="shared" ref="N7:N13" si="5">(L7-J7)/J7</f>
        <v>-2.7084276566845613E-2</v>
      </c>
    </row>
    <row r="8" spans="2:16" ht="15" customHeight="1" x14ac:dyDescent="0.25">
      <c r="B8" s="159" t="s">
        <v>157</v>
      </c>
      <c r="C8" s="160">
        <v>32955</v>
      </c>
      <c r="D8" s="66">
        <f t="shared" si="0"/>
        <v>0.52466924583273633</v>
      </c>
      <c r="E8" s="160">
        <v>33745</v>
      </c>
      <c r="F8" s="66">
        <f t="shared" si="1"/>
        <v>0.55923832883114299</v>
      </c>
      <c r="G8" s="66">
        <f t="shared" si="2"/>
        <v>2.3972083143680777E-2</v>
      </c>
      <c r="I8" s="159" t="s">
        <v>157</v>
      </c>
      <c r="J8" s="160">
        <v>33508</v>
      </c>
      <c r="K8" s="66">
        <f t="shared" si="3"/>
        <v>0.54181488907573894</v>
      </c>
      <c r="L8" s="160">
        <v>33986</v>
      </c>
      <c r="M8" s="66">
        <f t="shared" si="4"/>
        <v>0.56484236068407323</v>
      </c>
      <c r="N8" s="66">
        <f t="shared" si="5"/>
        <v>1.4265250089530859E-2</v>
      </c>
    </row>
    <row r="9" spans="2:16" ht="15" customHeight="1" x14ac:dyDescent="0.2">
      <c r="B9" s="55" t="s">
        <v>158</v>
      </c>
      <c r="C9" s="52">
        <v>4568</v>
      </c>
      <c r="D9" s="53">
        <f t="shared" si="0"/>
        <v>7.2726114852493987E-2</v>
      </c>
      <c r="E9" s="52">
        <v>5553</v>
      </c>
      <c r="F9" s="53">
        <f t="shared" si="1"/>
        <v>9.202697999701695E-2</v>
      </c>
      <c r="G9" s="54">
        <f t="shared" si="2"/>
        <v>0.21563047285464099</v>
      </c>
      <c r="I9" s="55" t="s">
        <v>158</v>
      </c>
      <c r="J9" s="52">
        <v>4568</v>
      </c>
      <c r="K9" s="53">
        <f t="shared" si="3"/>
        <v>7.3863268870060145E-2</v>
      </c>
      <c r="L9" s="52">
        <v>6312</v>
      </c>
      <c r="M9" s="53">
        <f t="shared" si="4"/>
        <v>0.10490451893832373</v>
      </c>
      <c r="N9" s="54">
        <f t="shared" si="5"/>
        <v>0.38178633975481613</v>
      </c>
    </row>
    <row r="10" spans="2:16" ht="15" customHeight="1" x14ac:dyDescent="0.2">
      <c r="B10" s="55" t="s">
        <v>159</v>
      </c>
      <c r="C10" s="52">
        <v>21699</v>
      </c>
      <c r="D10" s="53">
        <f t="shared" si="0"/>
        <v>0.34546496632755408</v>
      </c>
      <c r="E10" s="52">
        <v>21329</v>
      </c>
      <c r="F10" s="53">
        <f t="shared" si="1"/>
        <v>0.35347442037752108</v>
      </c>
      <c r="G10" s="54">
        <f t="shared" si="2"/>
        <v>-1.7051477026591086E-2</v>
      </c>
      <c r="I10" s="55" t="s">
        <v>159</v>
      </c>
      <c r="J10" s="52">
        <v>21996</v>
      </c>
      <c r="K10" s="53">
        <f t="shared" si="3"/>
        <v>0.35566910290408121</v>
      </c>
      <c r="L10" s="52">
        <v>20584</v>
      </c>
      <c r="M10" s="53">
        <f t="shared" si="4"/>
        <v>0.34210307633498976</v>
      </c>
      <c r="N10" s="54">
        <f t="shared" si="5"/>
        <v>-6.4193489725404618E-2</v>
      </c>
    </row>
    <row r="11" spans="2:16" ht="15" customHeight="1" x14ac:dyDescent="0.2">
      <c r="B11" s="55" t="s">
        <v>160</v>
      </c>
      <c r="C11" s="52">
        <v>6118</v>
      </c>
      <c r="D11" s="53">
        <f t="shared" si="0"/>
        <v>9.7403321074334109E-2</v>
      </c>
      <c r="E11" s="52">
        <v>6374</v>
      </c>
      <c r="F11" s="53">
        <f t="shared" si="1"/>
        <v>0.10563298586367478</v>
      </c>
      <c r="G11" s="54">
        <f t="shared" si="2"/>
        <v>4.1843739784243217E-2</v>
      </c>
      <c r="I11" s="55" t="s">
        <v>160</v>
      </c>
      <c r="J11" s="52">
        <v>6374</v>
      </c>
      <c r="K11" s="53">
        <f t="shared" si="3"/>
        <v>0.10306577841019339</v>
      </c>
      <c r="L11" s="52">
        <v>6520</v>
      </c>
      <c r="M11" s="53">
        <f t="shared" si="4"/>
        <v>0.1083614485864814</v>
      </c>
      <c r="N11" s="54">
        <f t="shared" si="5"/>
        <v>2.2905553812362724E-2</v>
      </c>
    </row>
    <row r="12" spans="2:16" ht="15" customHeight="1" x14ac:dyDescent="0.2">
      <c r="B12" s="55" t="s">
        <v>161</v>
      </c>
      <c r="C12" s="52">
        <v>570</v>
      </c>
      <c r="D12" s="53">
        <f t="shared" si="0"/>
        <v>9.0748435783541102E-3</v>
      </c>
      <c r="E12" s="52">
        <v>489</v>
      </c>
      <c r="F12" s="53">
        <f t="shared" si="1"/>
        <v>8.10394259293018E-3</v>
      </c>
      <c r="G12" s="54">
        <f t="shared" si="2"/>
        <v>-0.14210526315789473</v>
      </c>
      <c r="I12" s="55" t="s">
        <v>161</v>
      </c>
      <c r="J12" s="52">
        <v>570</v>
      </c>
      <c r="K12" s="53">
        <f t="shared" si="3"/>
        <v>9.2167388914041783E-3</v>
      </c>
      <c r="L12" s="52">
        <v>570</v>
      </c>
      <c r="M12" s="53">
        <f t="shared" si="4"/>
        <v>9.4733168242782835E-3</v>
      </c>
      <c r="N12" s="54">
        <f t="shared" si="5"/>
        <v>0</v>
      </c>
    </row>
    <row r="13" spans="2:16" ht="15" customHeight="1" thickBot="1" x14ac:dyDescent="0.3">
      <c r="B13" s="159" t="s">
        <v>162</v>
      </c>
      <c r="C13" s="160">
        <v>29856</v>
      </c>
      <c r="D13" s="66">
        <f t="shared" si="0"/>
        <v>0.47533075416726367</v>
      </c>
      <c r="E13" s="160">
        <v>26596</v>
      </c>
      <c r="F13" s="66">
        <f t="shared" si="1"/>
        <v>0.44076167116885701</v>
      </c>
      <c r="G13" s="66">
        <f t="shared" si="2"/>
        <v>-0.10919078242229367</v>
      </c>
      <c r="I13" s="159" t="s">
        <v>162</v>
      </c>
      <c r="J13" s="160">
        <v>28336</v>
      </c>
      <c r="K13" s="66">
        <f t="shared" si="3"/>
        <v>0.45818511092426106</v>
      </c>
      <c r="L13" s="160">
        <v>26183</v>
      </c>
      <c r="M13" s="66">
        <f t="shared" si="4"/>
        <v>0.43515763931592683</v>
      </c>
      <c r="N13" s="66">
        <f t="shared" si="5"/>
        <v>-7.5981084133258048E-2</v>
      </c>
    </row>
    <row r="14" spans="2:16" ht="30" customHeight="1" thickBot="1" x14ac:dyDescent="0.3">
      <c r="B14" s="230" t="s">
        <v>163</v>
      </c>
      <c r="C14" s="230"/>
      <c r="D14" s="230"/>
      <c r="E14" s="230"/>
      <c r="F14" s="230"/>
      <c r="G14" s="230"/>
      <c r="I14" s="230" t="s">
        <v>163</v>
      </c>
      <c r="J14" s="230"/>
      <c r="K14" s="230"/>
      <c r="L14" s="230"/>
      <c r="M14" s="230"/>
      <c r="N14" s="230"/>
      <c r="P14" s="36" t="s">
        <v>164</v>
      </c>
    </row>
    <row r="15" spans="2:16" ht="16.5" thickBot="1" x14ac:dyDescent="0.3">
      <c r="B15" s="38"/>
      <c r="P15" s="36" t="s">
        <v>165</v>
      </c>
    </row>
    <row r="16" spans="2:16" x14ac:dyDescent="0.25">
      <c r="B16" s="38"/>
    </row>
    <row r="17" spans="2:14" x14ac:dyDescent="0.25">
      <c r="B17" s="38"/>
    </row>
    <row r="18" spans="2:14" ht="36" customHeight="1" x14ac:dyDescent="0.25">
      <c r="B18" s="229" t="s">
        <v>166</v>
      </c>
      <c r="C18" s="229"/>
      <c r="D18" s="229"/>
      <c r="E18" s="229"/>
      <c r="F18" s="229"/>
      <c r="G18" s="229"/>
      <c r="I18" s="229" t="s">
        <v>167</v>
      </c>
      <c r="J18" s="229"/>
      <c r="K18" s="229"/>
      <c r="L18" s="229"/>
      <c r="M18" s="229"/>
      <c r="N18" s="229"/>
    </row>
    <row r="19" spans="2:14" ht="30" customHeight="1" x14ac:dyDescent="0.25">
      <c r="B19" s="152"/>
      <c r="C19" s="40" t="str">
        <f>actualizaciones!$A$4</f>
        <v>I semestre 2011</v>
      </c>
      <c r="D19" s="41" t="s">
        <v>49</v>
      </c>
      <c r="E19" s="40" t="str">
        <f>actualizaciones!$B$4</f>
        <v>I semestre 2012</v>
      </c>
      <c r="F19" s="41" t="s">
        <v>49</v>
      </c>
      <c r="G19" s="153" t="s">
        <v>50</v>
      </c>
      <c r="I19" s="152"/>
      <c r="J19" s="40" t="str">
        <f>actualizaciones!$A$5</f>
        <v>II semestre 2011</v>
      </c>
      <c r="K19" s="41" t="s">
        <v>49</v>
      </c>
      <c r="L19" s="40" t="str">
        <f>actualizaciones!$B$5</f>
        <v>II semestre 2012</v>
      </c>
      <c r="M19" s="41" t="s">
        <v>49</v>
      </c>
      <c r="N19" s="153" t="s">
        <v>50</v>
      </c>
    </row>
    <row r="20" spans="2:14" ht="15" customHeight="1" x14ac:dyDescent="0.25">
      <c r="B20" s="45" t="s">
        <v>156</v>
      </c>
      <c r="C20" s="46">
        <v>52852</v>
      </c>
      <c r="D20" s="47">
        <f t="shared" ref="D20:D26" si="6">C20/$C$20</f>
        <v>1</v>
      </c>
      <c r="E20" s="46">
        <v>48695</v>
      </c>
      <c r="F20" s="47">
        <f t="shared" ref="F20:F26" si="7">E20/$E$20</f>
        <v>1</v>
      </c>
      <c r="G20" s="47">
        <f t="shared" ref="G20:G26" si="8">(E20-C20)/C20</f>
        <v>-7.865359872852494E-2</v>
      </c>
      <c r="I20" s="45" t="s">
        <v>156</v>
      </c>
      <c r="J20" s="46">
        <v>51623</v>
      </c>
      <c r="K20" s="47">
        <f t="shared" ref="K20:K26" si="9">J20/$J$20</f>
        <v>1</v>
      </c>
      <c r="L20" s="46">
        <v>47144</v>
      </c>
      <c r="M20" s="47">
        <f t="shared" ref="M20:M26" si="10">L20/$L$20</f>
        <v>1</v>
      </c>
      <c r="N20" s="47">
        <f t="shared" ref="N20:N26" si="11">(L20-J20)/J20</f>
        <v>-8.6763651860604765E-2</v>
      </c>
    </row>
    <row r="21" spans="2:14" ht="15" customHeight="1" x14ac:dyDescent="0.25">
      <c r="B21" s="159" t="s">
        <v>157</v>
      </c>
      <c r="C21" s="160">
        <v>20496</v>
      </c>
      <c r="D21" s="66">
        <f t="shared" si="6"/>
        <v>0.38779989404374482</v>
      </c>
      <c r="E21" s="160">
        <v>20296</v>
      </c>
      <c r="F21" s="66">
        <f t="shared" si="7"/>
        <v>0.41679843926481158</v>
      </c>
      <c r="G21" s="66">
        <f t="shared" si="8"/>
        <v>-9.7580015612802502E-3</v>
      </c>
      <c r="I21" s="159" t="s">
        <v>157</v>
      </c>
      <c r="J21" s="160">
        <v>20764</v>
      </c>
      <c r="K21" s="66">
        <f t="shared" si="9"/>
        <v>0.40222381496619725</v>
      </c>
      <c r="L21" s="160">
        <v>19389</v>
      </c>
      <c r="M21" s="66">
        <f t="shared" si="10"/>
        <v>0.41127184795520111</v>
      </c>
      <c r="N21" s="66">
        <f t="shared" si="11"/>
        <v>-6.6220381429397027E-2</v>
      </c>
    </row>
    <row r="22" spans="2:14" ht="15" customHeight="1" x14ac:dyDescent="0.2">
      <c r="B22" s="55" t="s">
        <v>158</v>
      </c>
      <c r="C22" s="52">
        <v>2481</v>
      </c>
      <c r="D22" s="53">
        <f t="shared" si="6"/>
        <v>4.694240520699311E-2</v>
      </c>
      <c r="E22" s="52">
        <v>2481</v>
      </c>
      <c r="F22" s="53">
        <f t="shared" si="7"/>
        <v>5.0949789506109455E-2</v>
      </c>
      <c r="G22" s="54">
        <f t="shared" si="8"/>
        <v>0</v>
      </c>
      <c r="I22" s="55" t="s">
        <v>158</v>
      </c>
      <c r="J22" s="52">
        <v>2481</v>
      </c>
      <c r="K22" s="53">
        <f t="shared" si="9"/>
        <v>4.8059973267729497E-2</v>
      </c>
      <c r="L22" s="52">
        <v>2481</v>
      </c>
      <c r="M22" s="53">
        <f t="shared" si="10"/>
        <v>5.2625996945528594E-2</v>
      </c>
      <c r="N22" s="54">
        <f t="shared" si="11"/>
        <v>0</v>
      </c>
    </row>
    <row r="23" spans="2:14" ht="15" customHeight="1" x14ac:dyDescent="0.2">
      <c r="B23" s="55" t="s">
        <v>159</v>
      </c>
      <c r="C23" s="52">
        <v>10816</v>
      </c>
      <c r="D23" s="53">
        <f t="shared" si="6"/>
        <v>0.20464693862105501</v>
      </c>
      <c r="E23" s="52">
        <v>11084</v>
      </c>
      <c r="F23" s="53">
        <f t="shared" si="7"/>
        <v>0.22762090563712906</v>
      </c>
      <c r="G23" s="54">
        <f t="shared" si="8"/>
        <v>2.4778106508875741E-2</v>
      </c>
      <c r="I23" s="55" t="s">
        <v>159</v>
      </c>
      <c r="J23" s="52">
        <v>11084</v>
      </c>
      <c r="K23" s="53">
        <f t="shared" si="9"/>
        <v>0.2147104972589737</v>
      </c>
      <c r="L23" s="52">
        <v>10292</v>
      </c>
      <c r="M23" s="53">
        <f t="shared" si="10"/>
        <v>0.21830985915492956</v>
      </c>
      <c r="N23" s="54">
        <f t="shared" si="11"/>
        <v>-7.1454348610609883E-2</v>
      </c>
    </row>
    <row r="24" spans="2:14" ht="15" customHeight="1" x14ac:dyDescent="0.2">
      <c r="B24" s="55" t="s">
        <v>160</v>
      </c>
      <c r="C24" s="52">
        <v>6683</v>
      </c>
      <c r="D24" s="53">
        <f t="shared" si="6"/>
        <v>0.12644743812911527</v>
      </c>
      <c r="E24" s="52">
        <v>6233</v>
      </c>
      <c r="F24" s="53">
        <f t="shared" si="7"/>
        <v>0.12800082143957286</v>
      </c>
      <c r="G24" s="54">
        <f t="shared" si="8"/>
        <v>-6.733502917851264E-2</v>
      </c>
      <c r="I24" s="55" t="s">
        <v>160</v>
      </c>
      <c r="J24" s="52">
        <v>6683</v>
      </c>
      <c r="K24" s="53">
        <f t="shared" si="9"/>
        <v>0.12945779981791061</v>
      </c>
      <c r="L24" s="52">
        <v>6033</v>
      </c>
      <c r="M24" s="53">
        <f t="shared" si="10"/>
        <v>0.12796962497878839</v>
      </c>
      <c r="N24" s="54">
        <f t="shared" si="11"/>
        <v>-9.7261708813407149E-2</v>
      </c>
    </row>
    <row r="25" spans="2:14" ht="15" customHeight="1" x14ac:dyDescent="0.2">
      <c r="B25" s="55" t="s">
        <v>161</v>
      </c>
      <c r="C25" s="52">
        <v>516</v>
      </c>
      <c r="D25" s="53">
        <f t="shared" si="6"/>
        <v>9.7631120865813974E-3</v>
      </c>
      <c r="E25" s="52">
        <v>498</v>
      </c>
      <c r="F25" s="53">
        <f t="shared" si="7"/>
        <v>1.0226922682000206E-2</v>
      </c>
      <c r="G25" s="54">
        <f>(E25-C25)/C25</f>
        <v>-3.4883720930232558E-2</v>
      </c>
      <c r="I25" s="55" t="s">
        <v>161</v>
      </c>
      <c r="J25" s="52">
        <v>516</v>
      </c>
      <c r="K25" s="53">
        <f t="shared" si="9"/>
        <v>9.9955446215834031E-3</v>
      </c>
      <c r="L25" s="52">
        <v>583</v>
      </c>
      <c r="M25" s="53">
        <f t="shared" si="10"/>
        <v>1.2366366875954523E-2</v>
      </c>
      <c r="N25" s="54">
        <f t="shared" si="11"/>
        <v>0.12984496124031009</v>
      </c>
    </row>
    <row r="26" spans="2:14" ht="15" customHeight="1" x14ac:dyDescent="0.25">
      <c r="B26" s="159" t="s">
        <v>162</v>
      </c>
      <c r="C26" s="160">
        <v>32356</v>
      </c>
      <c r="D26" s="66">
        <f t="shared" si="6"/>
        <v>0.61220010595625518</v>
      </c>
      <c r="E26" s="160">
        <v>28399</v>
      </c>
      <c r="F26" s="66">
        <f t="shared" si="7"/>
        <v>0.58320156073518836</v>
      </c>
      <c r="G26" s="66">
        <f t="shared" si="8"/>
        <v>-0.12229571022376066</v>
      </c>
      <c r="I26" s="159" t="s">
        <v>162</v>
      </c>
      <c r="J26" s="160">
        <v>30859</v>
      </c>
      <c r="K26" s="66">
        <f t="shared" si="9"/>
        <v>0.59777618503380281</v>
      </c>
      <c r="L26" s="160">
        <v>27755</v>
      </c>
      <c r="M26" s="66">
        <f t="shared" si="10"/>
        <v>0.58872815204479889</v>
      </c>
      <c r="N26" s="66">
        <f t="shared" si="11"/>
        <v>-0.1005865387731294</v>
      </c>
    </row>
    <row r="27" spans="2:14" ht="30" customHeight="1" x14ac:dyDescent="0.25">
      <c r="B27" s="230" t="s">
        <v>163</v>
      </c>
      <c r="C27" s="230"/>
      <c r="D27" s="230"/>
      <c r="E27" s="230"/>
      <c r="F27" s="230"/>
      <c r="G27" s="230"/>
      <c r="I27" s="230" t="s">
        <v>163</v>
      </c>
      <c r="J27" s="230"/>
      <c r="K27" s="230"/>
      <c r="L27" s="230"/>
      <c r="M27" s="230"/>
      <c r="N27" s="230"/>
    </row>
    <row r="28" spans="2:14" ht="15" customHeight="1" x14ac:dyDescent="0.25"/>
    <row r="30" spans="2:14" ht="36" customHeight="1" x14ac:dyDescent="0.25">
      <c r="B30" s="229" t="s">
        <v>168</v>
      </c>
      <c r="C30" s="229"/>
      <c r="D30" s="229"/>
      <c r="E30" s="229"/>
      <c r="F30" s="229"/>
      <c r="G30" s="229"/>
      <c r="I30" s="229" t="s">
        <v>168</v>
      </c>
      <c r="J30" s="229"/>
      <c r="K30" s="229"/>
      <c r="L30" s="229"/>
      <c r="M30" s="229"/>
      <c r="N30" s="229"/>
    </row>
    <row r="31" spans="2:14" ht="30" customHeight="1" x14ac:dyDescent="0.25">
      <c r="B31" s="152"/>
      <c r="C31" s="40" t="str">
        <f>actualizaciones!$A$4</f>
        <v>I semestre 2011</v>
      </c>
      <c r="D31" s="41" t="s">
        <v>49</v>
      </c>
      <c r="E31" s="40" t="str">
        <f>actualizaciones!$B$4</f>
        <v>I semestre 2012</v>
      </c>
      <c r="F31" s="41" t="s">
        <v>49</v>
      </c>
      <c r="G31" s="153" t="s">
        <v>50</v>
      </c>
      <c r="I31" s="152"/>
      <c r="J31" s="40" t="str">
        <f>actualizaciones!$A$5</f>
        <v>II semestre 2011</v>
      </c>
      <c r="K31" s="41" t="s">
        <v>49</v>
      </c>
      <c r="L31" s="40" t="str">
        <f>actualizaciones!$B$5</f>
        <v>II semestre 2012</v>
      </c>
      <c r="M31" s="41" t="s">
        <v>49</v>
      </c>
      <c r="N31" s="153" t="s">
        <v>50</v>
      </c>
    </row>
    <row r="32" spans="2:14" ht="15" customHeight="1" x14ac:dyDescent="0.25">
      <c r="B32" s="45" t="s">
        <v>156</v>
      </c>
      <c r="C32" s="46">
        <v>25438</v>
      </c>
      <c r="D32" s="47">
        <f t="shared" ref="D32:D37" si="12">C32/$C$32</f>
        <v>1</v>
      </c>
      <c r="E32" s="46">
        <v>24280</v>
      </c>
      <c r="F32" s="47">
        <f t="shared" ref="F32:F37" si="13">E32/$E$32</f>
        <v>1</v>
      </c>
      <c r="G32" s="47">
        <f t="shared" ref="G32:G37" si="14">(E32-C32)/C32</f>
        <v>-4.5522446733233746E-2</v>
      </c>
      <c r="I32" s="45" t="s">
        <v>156</v>
      </c>
      <c r="J32" s="46">
        <v>24602</v>
      </c>
      <c r="K32" s="47">
        <f t="shared" ref="K32:K37" si="15">J32/$J$32</f>
        <v>1</v>
      </c>
      <c r="L32" s="46">
        <v>24689</v>
      </c>
      <c r="M32" s="47">
        <f t="shared" ref="M32:M37" si="16">L32/$L$32</f>
        <v>1</v>
      </c>
      <c r="N32" s="47">
        <f t="shared" ref="N32:N37" si="17">(L32-J32)/J32</f>
        <v>3.5362978619624423E-3</v>
      </c>
    </row>
    <row r="33" spans="2:14" ht="15" customHeight="1" x14ac:dyDescent="0.25">
      <c r="B33" s="159" t="s">
        <v>157</v>
      </c>
      <c r="C33" s="160">
        <v>16374</v>
      </c>
      <c r="D33" s="66">
        <f t="shared" si="12"/>
        <v>0.64368267945593205</v>
      </c>
      <c r="E33" s="160">
        <v>16360</v>
      </c>
      <c r="F33" s="66">
        <f t="shared" si="13"/>
        <v>0.67380560131795719</v>
      </c>
      <c r="G33" s="66">
        <f t="shared" si="14"/>
        <v>-8.5501404665933793E-4</v>
      </c>
      <c r="I33" s="159" t="s">
        <v>157</v>
      </c>
      <c r="J33" s="160">
        <v>16360</v>
      </c>
      <c r="K33" s="66">
        <f t="shared" si="15"/>
        <v>0.66498658645638564</v>
      </c>
      <c r="L33" s="160">
        <v>16403</v>
      </c>
      <c r="M33" s="66">
        <f t="shared" si="16"/>
        <v>0.66438494876260679</v>
      </c>
      <c r="N33" s="66">
        <f t="shared" si="17"/>
        <v>2.6283618581907091E-3</v>
      </c>
    </row>
    <row r="34" spans="2:14" ht="15" customHeight="1" x14ac:dyDescent="0.2">
      <c r="B34" s="55" t="s">
        <v>169</v>
      </c>
      <c r="C34" s="52">
        <v>13389</v>
      </c>
      <c r="D34" s="53">
        <f t="shared" si="12"/>
        <v>0.52633854862803675</v>
      </c>
      <c r="E34" s="52">
        <v>13589</v>
      </c>
      <c r="F34" s="53">
        <f t="shared" si="13"/>
        <v>0.55967874794069195</v>
      </c>
      <c r="G34" s="54">
        <f t="shared" si="14"/>
        <v>1.4937635372320561E-2</v>
      </c>
      <c r="I34" s="55" t="s">
        <v>169</v>
      </c>
      <c r="J34" s="52">
        <v>13589</v>
      </c>
      <c r="K34" s="53">
        <f t="shared" si="15"/>
        <v>0.55235346719778877</v>
      </c>
      <c r="L34" s="52">
        <v>13670</v>
      </c>
      <c r="M34" s="53">
        <f t="shared" si="16"/>
        <v>0.55368787719227186</v>
      </c>
      <c r="N34" s="54">
        <f t="shared" si="17"/>
        <v>5.9607035101920669E-3</v>
      </c>
    </row>
    <row r="35" spans="2:14" ht="15" customHeight="1" x14ac:dyDescent="0.2">
      <c r="B35" s="55" t="s">
        <v>160</v>
      </c>
      <c r="C35" s="52">
        <v>2612</v>
      </c>
      <c r="D35" s="53">
        <f t="shared" si="12"/>
        <v>0.10268102838273449</v>
      </c>
      <c r="E35" s="52">
        <v>2407</v>
      </c>
      <c r="F35" s="53">
        <f t="shared" si="13"/>
        <v>9.9135090609555193E-2</v>
      </c>
      <c r="G35" s="54">
        <f t="shared" si="14"/>
        <v>-7.848392036753446E-2</v>
      </c>
      <c r="I35" s="55" t="s">
        <v>160</v>
      </c>
      <c r="J35" s="52">
        <v>2407</v>
      </c>
      <c r="K35" s="53">
        <f t="shared" si="15"/>
        <v>9.7837574180960896E-2</v>
      </c>
      <c r="L35" s="52">
        <v>2369</v>
      </c>
      <c r="M35" s="53">
        <f t="shared" si="16"/>
        <v>9.5953663574871395E-2</v>
      </c>
      <c r="N35" s="54">
        <f t="shared" si="17"/>
        <v>-1.578728707935189E-2</v>
      </c>
    </row>
    <row r="36" spans="2:14" ht="15" customHeight="1" x14ac:dyDescent="0.2">
      <c r="B36" s="55" t="s">
        <v>161</v>
      </c>
      <c r="C36" s="52">
        <v>373</v>
      </c>
      <c r="D36" s="53">
        <f t="shared" si="12"/>
        <v>1.4663102445160782E-2</v>
      </c>
      <c r="E36" s="52">
        <v>364</v>
      </c>
      <c r="F36" s="53">
        <f t="shared" si="13"/>
        <v>1.4991762767710049E-2</v>
      </c>
      <c r="G36" s="54">
        <f t="shared" si="14"/>
        <v>-2.4128686327077747E-2</v>
      </c>
      <c r="I36" s="55" t="s">
        <v>161</v>
      </c>
      <c r="J36" s="52">
        <v>364</v>
      </c>
      <c r="K36" s="53">
        <f t="shared" si="15"/>
        <v>1.4795545077635964E-2</v>
      </c>
      <c r="L36" s="52">
        <v>364</v>
      </c>
      <c r="M36" s="53">
        <f t="shared" si="16"/>
        <v>1.4743407995463568E-2</v>
      </c>
      <c r="N36" s="54">
        <f t="shared" si="17"/>
        <v>0</v>
      </c>
    </row>
    <row r="37" spans="2:14" ht="15" customHeight="1" x14ac:dyDescent="0.25">
      <c r="B37" s="159" t="s">
        <v>162</v>
      </c>
      <c r="C37" s="160">
        <v>9064</v>
      </c>
      <c r="D37" s="66">
        <f t="shared" si="12"/>
        <v>0.35631732054406795</v>
      </c>
      <c r="E37" s="160">
        <v>7920</v>
      </c>
      <c r="F37" s="66">
        <f t="shared" si="13"/>
        <v>0.32619439868204281</v>
      </c>
      <c r="G37" s="66">
        <f t="shared" si="14"/>
        <v>-0.12621359223300971</v>
      </c>
      <c r="I37" s="159" t="s">
        <v>162</v>
      </c>
      <c r="J37" s="160">
        <v>8242</v>
      </c>
      <c r="K37" s="66">
        <f t="shared" si="15"/>
        <v>0.33501341354361436</v>
      </c>
      <c r="L37" s="160">
        <v>8286</v>
      </c>
      <c r="M37" s="66">
        <f t="shared" si="16"/>
        <v>0.33561505123739316</v>
      </c>
      <c r="N37" s="66">
        <f t="shared" si="17"/>
        <v>5.338510070371269E-3</v>
      </c>
    </row>
    <row r="38" spans="2:14" ht="30" customHeight="1" x14ac:dyDescent="0.25">
      <c r="B38" s="230" t="s">
        <v>163</v>
      </c>
      <c r="C38" s="230"/>
      <c r="D38" s="230"/>
      <c r="E38" s="230"/>
      <c r="F38" s="230"/>
      <c r="G38" s="230"/>
      <c r="I38" s="230" t="s">
        <v>163</v>
      </c>
      <c r="J38" s="230"/>
      <c r="K38" s="230"/>
      <c r="L38" s="230"/>
      <c r="M38" s="230"/>
      <c r="N38" s="230"/>
    </row>
    <row r="41" spans="2:14" ht="36" customHeight="1" x14ac:dyDescent="0.25">
      <c r="B41" s="229" t="s">
        <v>170</v>
      </c>
      <c r="C41" s="229"/>
      <c r="D41" s="229"/>
      <c r="E41" s="229"/>
      <c r="F41" s="229"/>
      <c r="G41" s="229"/>
      <c r="I41" s="229" t="s">
        <v>170</v>
      </c>
      <c r="J41" s="229"/>
      <c r="K41" s="229"/>
      <c r="L41" s="229"/>
      <c r="M41" s="229"/>
      <c r="N41" s="229"/>
    </row>
    <row r="42" spans="2:14" ht="30" customHeight="1" x14ac:dyDescent="0.25">
      <c r="B42" s="152"/>
      <c r="C42" s="40" t="str">
        <f>actualizaciones!$A$4</f>
        <v>I semestre 2011</v>
      </c>
      <c r="D42" s="41" t="s">
        <v>49</v>
      </c>
      <c r="E42" s="40" t="str">
        <f>actualizaciones!$B$4</f>
        <v>I semestre 2012</v>
      </c>
      <c r="F42" s="41" t="s">
        <v>49</v>
      </c>
      <c r="G42" s="153" t="s">
        <v>50</v>
      </c>
      <c r="I42" s="152"/>
      <c r="J42" s="40" t="str">
        <f>actualizaciones!$A$5</f>
        <v>II semestre 2011</v>
      </c>
      <c r="K42" s="41" t="s">
        <v>49</v>
      </c>
      <c r="L42" s="40" t="str">
        <f>actualizaciones!$B$5</f>
        <v>II semestre 2012</v>
      </c>
      <c r="M42" s="41" t="s">
        <v>49</v>
      </c>
      <c r="N42" s="153" t="s">
        <v>50</v>
      </c>
    </row>
    <row r="43" spans="2:14" ht="15" customHeight="1" x14ac:dyDescent="0.25">
      <c r="B43" s="45" t="s">
        <v>156</v>
      </c>
      <c r="C43" s="46">
        <v>1947</v>
      </c>
      <c r="D43" s="47">
        <f t="shared" ref="D43:D49" si="18">C43/$C$43</f>
        <v>1</v>
      </c>
      <c r="E43" s="46">
        <v>2501</v>
      </c>
      <c r="F43" s="47">
        <f t="shared" ref="F43:F49" si="19">E43/$E$43</f>
        <v>1</v>
      </c>
      <c r="G43" s="47">
        <f t="shared" ref="G43:G48" si="20">(E43-C43)/C43</f>
        <v>0.28454031843862354</v>
      </c>
      <c r="I43" s="45" t="s">
        <v>156</v>
      </c>
      <c r="J43" s="46">
        <v>1913</v>
      </c>
      <c r="K43" s="47">
        <f t="shared" ref="K43:K49" si="21">J43/$J$43</f>
        <v>1</v>
      </c>
      <c r="L43" s="46">
        <v>2550</v>
      </c>
      <c r="M43" s="47">
        <f t="shared" ref="M43:M49" si="22">L43/$L$43</f>
        <v>1</v>
      </c>
      <c r="N43" s="47">
        <f t="shared" ref="N43:N48" si="23">(L43-J43)/J43</f>
        <v>0.33298484056455829</v>
      </c>
    </row>
    <row r="44" spans="2:14" ht="15" customHeight="1" x14ac:dyDescent="0.25">
      <c r="B44" s="159" t="s">
        <v>157</v>
      </c>
      <c r="C44" s="160">
        <v>1947</v>
      </c>
      <c r="D44" s="66">
        <f t="shared" si="18"/>
        <v>1</v>
      </c>
      <c r="E44" s="160">
        <v>2501</v>
      </c>
      <c r="F44" s="66">
        <f t="shared" si="19"/>
        <v>1</v>
      </c>
      <c r="G44" s="66">
        <f t="shared" si="20"/>
        <v>0.28454031843862354</v>
      </c>
      <c r="I44" s="159" t="s">
        <v>157</v>
      </c>
      <c r="J44" s="160">
        <v>1913</v>
      </c>
      <c r="K44" s="66">
        <f t="shared" si="21"/>
        <v>1</v>
      </c>
      <c r="L44" s="160">
        <v>2550</v>
      </c>
      <c r="M44" s="66">
        <f t="shared" si="22"/>
        <v>1</v>
      </c>
      <c r="N44" s="66">
        <f t="shared" si="23"/>
        <v>0.33298484056455829</v>
      </c>
    </row>
    <row r="45" spans="2:14" ht="15" customHeight="1" x14ac:dyDescent="0.2">
      <c r="B45" s="55" t="s">
        <v>169</v>
      </c>
      <c r="C45" s="52">
        <v>493</v>
      </c>
      <c r="D45" s="53">
        <f t="shared" si="18"/>
        <v>0.25321006676938879</v>
      </c>
      <c r="E45" s="52">
        <v>1048</v>
      </c>
      <c r="F45" s="53">
        <f t="shared" si="19"/>
        <v>0.41903238704518192</v>
      </c>
      <c r="G45" s="54">
        <f t="shared" si="20"/>
        <v>1.1257606490872212</v>
      </c>
      <c r="I45" s="55" t="s">
        <v>169</v>
      </c>
      <c r="J45" s="52">
        <v>493</v>
      </c>
      <c r="K45" s="53">
        <f t="shared" si="21"/>
        <v>0.25771040250914795</v>
      </c>
      <c r="L45" s="52">
        <v>1097</v>
      </c>
      <c r="M45" s="53">
        <f t="shared" si="22"/>
        <v>0.43019607843137253</v>
      </c>
      <c r="N45" s="54">
        <f t="shared" si="23"/>
        <v>1.2251521298174441</v>
      </c>
    </row>
    <row r="46" spans="2:14" ht="15" customHeight="1" x14ac:dyDescent="0.2">
      <c r="B46" s="55" t="s">
        <v>160</v>
      </c>
      <c r="C46" s="52">
        <v>580</v>
      </c>
      <c r="D46" s="53">
        <f t="shared" si="18"/>
        <v>0.29789419619928093</v>
      </c>
      <c r="E46" s="52">
        <v>802</v>
      </c>
      <c r="F46" s="53">
        <f t="shared" si="19"/>
        <v>0.320671731307477</v>
      </c>
      <c r="G46" s="54">
        <f t="shared" si="20"/>
        <v>0.38275862068965516</v>
      </c>
      <c r="I46" s="55" t="s">
        <v>160</v>
      </c>
      <c r="J46" s="52">
        <v>580</v>
      </c>
      <c r="K46" s="53">
        <f t="shared" si="21"/>
        <v>0.30318870883429166</v>
      </c>
      <c r="L46" s="52">
        <v>802</v>
      </c>
      <c r="M46" s="53">
        <f t="shared" si="22"/>
        <v>0.31450980392156863</v>
      </c>
      <c r="N46" s="54">
        <f t="shared" si="23"/>
        <v>0.38275862068965516</v>
      </c>
    </row>
    <row r="47" spans="2:14" ht="15" customHeight="1" x14ac:dyDescent="0.2">
      <c r="B47" s="55" t="s">
        <v>171</v>
      </c>
      <c r="C47" s="52">
        <v>674</v>
      </c>
      <c r="D47" s="53">
        <f t="shared" si="18"/>
        <v>0.34617360041088857</v>
      </c>
      <c r="E47" s="52">
        <v>485</v>
      </c>
      <c r="F47" s="53">
        <f t="shared" si="19"/>
        <v>0.19392243102758897</v>
      </c>
      <c r="G47" s="54">
        <f t="shared" si="20"/>
        <v>-0.28041543026706234</v>
      </c>
      <c r="I47" s="55" t="s">
        <v>171</v>
      </c>
      <c r="J47" s="52">
        <v>674</v>
      </c>
      <c r="K47" s="53">
        <f t="shared" si="21"/>
        <v>0.35232618923157344</v>
      </c>
      <c r="L47" s="52">
        <v>485</v>
      </c>
      <c r="M47" s="53">
        <f t="shared" si="22"/>
        <v>0.19019607843137254</v>
      </c>
      <c r="N47" s="54">
        <f t="shared" si="23"/>
        <v>-0.28041543026706234</v>
      </c>
    </row>
    <row r="48" spans="2:14" ht="15" customHeight="1" thickBot="1" x14ac:dyDescent="0.25">
      <c r="B48" s="55" t="s">
        <v>172</v>
      </c>
      <c r="C48" s="52">
        <v>200</v>
      </c>
      <c r="D48" s="53">
        <f t="shared" si="18"/>
        <v>0.1027221366204417</v>
      </c>
      <c r="E48" s="52">
        <v>166</v>
      </c>
      <c r="F48" s="53">
        <f t="shared" si="19"/>
        <v>6.6373450619752097E-2</v>
      </c>
      <c r="G48" s="54">
        <f t="shared" si="20"/>
        <v>-0.17</v>
      </c>
      <c r="I48" s="55" t="s">
        <v>172</v>
      </c>
      <c r="J48" s="52">
        <v>166</v>
      </c>
      <c r="K48" s="53">
        <f t="shared" si="21"/>
        <v>8.6774699424986931E-2</v>
      </c>
      <c r="L48" s="52">
        <v>166</v>
      </c>
      <c r="M48" s="53">
        <f t="shared" si="22"/>
        <v>6.5098039215686271E-2</v>
      </c>
      <c r="N48" s="54">
        <f t="shared" si="23"/>
        <v>0</v>
      </c>
    </row>
    <row r="49" spans="2:16" ht="15" customHeight="1" thickBot="1" x14ac:dyDescent="0.3">
      <c r="B49" s="159" t="s">
        <v>162</v>
      </c>
      <c r="C49" s="160">
        <v>0</v>
      </c>
      <c r="D49" s="66">
        <f t="shared" si="18"/>
        <v>0</v>
      </c>
      <c r="E49" s="160">
        <v>0</v>
      </c>
      <c r="F49" s="66">
        <f t="shared" si="19"/>
        <v>0</v>
      </c>
      <c r="G49" s="165" t="s">
        <v>86</v>
      </c>
      <c r="I49" s="159" t="s">
        <v>162</v>
      </c>
      <c r="J49" s="160">
        <v>0</v>
      </c>
      <c r="K49" s="66">
        <f t="shared" si="21"/>
        <v>0</v>
      </c>
      <c r="L49" s="160">
        <v>0</v>
      </c>
      <c r="M49" s="66">
        <f t="shared" si="22"/>
        <v>0</v>
      </c>
      <c r="N49" s="165" t="s">
        <v>86</v>
      </c>
      <c r="P49" s="36" t="s">
        <v>164</v>
      </c>
    </row>
    <row r="50" spans="2:16" ht="30" customHeight="1" thickBot="1" x14ac:dyDescent="0.3">
      <c r="B50" s="230" t="s">
        <v>163</v>
      </c>
      <c r="C50" s="230"/>
      <c r="D50" s="230"/>
      <c r="E50" s="230"/>
      <c r="F50" s="230"/>
      <c r="G50" s="230"/>
      <c r="I50" s="230" t="s">
        <v>163</v>
      </c>
      <c r="J50" s="230"/>
      <c r="K50" s="230"/>
      <c r="L50" s="230"/>
      <c r="M50" s="230"/>
      <c r="N50" s="230"/>
      <c r="P50" s="36" t="s">
        <v>165</v>
      </c>
    </row>
    <row r="53" spans="2:16" ht="36" customHeight="1" x14ac:dyDescent="0.25">
      <c r="B53" s="229" t="s">
        <v>173</v>
      </c>
      <c r="C53" s="229"/>
      <c r="D53" s="229"/>
      <c r="E53" s="229"/>
      <c r="F53" s="229"/>
      <c r="G53" s="229"/>
      <c r="I53" s="229" t="s">
        <v>173</v>
      </c>
      <c r="J53" s="229"/>
      <c r="K53" s="229"/>
      <c r="L53" s="229"/>
      <c r="M53" s="229"/>
      <c r="N53" s="229"/>
    </row>
    <row r="54" spans="2:16" ht="30" customHeight="1" x14ac:dyDescent="0.25">
      <c r="B54" s="152"/>
      <c r="C54" s="40" t="str">
        <f>actualizaciones!$A$4</f>
        <v>I semestre 2011</v>
      </c>
      <c r="D54" s="41" t="s">
        <v>49</v>
      </c>
      <c r="E54" s="40" t="str">
        <f>actualizaciones!$B$4</f>
        <v>I semestre 2012</v>
      </c>
      <c r="F54" s="41" t="s">
        <v>49</v>
      </c>
      <c r="G54" s="153" t="s">
        <v>50</v>
      </c>
      <c r="I54" s="152"/>
      <c r="J54" s="40" t="str">
        <f>actualizaciones!$A$5</f>
        <v>II semestre 2011</v>
      </c>
      <c r="K54" s="41" t="s">
        <v>49</v>
      </c>
      <c r="L54" s="40" t="str">
        <f>actualizaciones!$B$5</f>
        <v>II semestre 2012</v>
      </c>
      <c r="M54" s="41" t="s">
        <v>49</v>
      </c>
      <c r="N54" s="153" t="s">
        <v>50</v>
      </c>
    </row>
    <row r="55" spans="2:16" ht="15" customHeight="1" x14ac:dyDescent="0.25">
      <c r="B55" s="45" t="s">
        <v>156</v>
      </c>
      <c r="C55" s="46">
        <v>174438</v>
      </c>
      <c r="D55" s="47">
        <f>C55/$C$55</f>
        <v>1</v>
      </c>
      <c r="E55" s="46">
        <v>166411</v>
      </c>
      <c r="F55" s="47">
        <f>E55/$E$55</f>
        <v>1</v>
      </c>
      <c r="G55" s="47">
        <f>(E55-C55)/C55</f>
        <v>-4.6016349648585746E-2</v>
      </c>
      <c r="I55" s="45" t="s">
        <v>156</v>
      </c>
      <c r="J55" s="46">
        <v>172391</v>
      </c>
      <c r="K55" s="47">
        <f>J55/$J$55</f>
        <v>1</v>
      </c>
      <c r="L55" s="46">
        <v>164800</v>
      </c>
      <c r="M55" s="47">
        <f>L55/$L$55</f>
        <v>1</v>
      </c>
      <c r="N55" s="47">
        <f>($L$55-$J$55)/$J$55</f>
        <v>-4.4033621244728552E-2</v>
      </c>
    </row>
    <row r="56" spans="2:16" ht="15" customHeight="1" x14ac:dyDescent="0.25">
      <c r="B56" s="159" t="s">
        <v>157</v>
      </c>
      <c r="C56" s="160">
        <v>86171</v>
      </c>
      <c r="D56" s="66">
        <f t="shared" ref="D56:D62" si="24">C56/$C$55</f>
        <v>0.49399213474128345</v>
      </c>
      <c r="E56" s="160">
        <v>88943</v>
      </c>
      <c r="F56" s="66">
        <f t="shared" ref="F56:F62" si="25">E56/$E$55</f>
        <v>0.53447788908185156</v>
      </c>
      <c r="G56" s="66">
        <f t="shared" ref="G56:G61" si="26">(E56-C56)/C56</f>
        <v>3.2168595002959231E-2</v>
      </c>
      <c r="I56" s="159" t="s">
        <v>157</v>
      </c>
      <c r="J56" s="160">
        <v>88590</v>
      </c>
      <c r="K56" s="66">
        <f t="shared" ref="K56:K62" si="27">J56/$J$55</f>
        <v>0.51388993624957224</v>
      </c>
      <c r="L56" s="160">
        <v>88633</v>
      </c>
      <c r="M56" s="66">
        <f t="shared" ref="M56:M62" si="28">L56/$L$55</f>
        <v>0.53782160194174755</v>
      </c>
      <c r="N56" s="66">
        <f>($L$56-$J$56)/$J$56</f>
        <v>4.853820973021786E-4</v>
      </c>
    </row>
    <row r="57" spans="2:16" ht="15" customHeight="1" x14ac:dyDescent="0.2">
      <c r="B57" s="55" t="s">
        <v>158</v>
      </c>
      <c r="C57" s="52">
        <v>11351</v>
      </c>
      <c r="D57" s="53">
        <f t="shared" si="24"/>
        <v>6.5071830679095152E-2</v>
      </c>
      <c r="E57" s="52">
        <v>13272</v>
      </c>
      <c r="F57" s="53">
        <f t="shared" si="25"/>
        <v>7.9754343162411145E-2</v>
      </c>
      <c r="G57" s="54">
        <f t="shared" si="26"/>
        <v>0.16923619064399612</v>
      </c>
      <c r="I57" s="55" t="s">
        <v>158</v>
      </c>
      <c r="J57" s="52">
        <v>11732</v>
      </c>
      <c r="K57" s="53">
        <f t="shared" si="27"/>
        <v>6.8054596817699306E-2</v>
      </c>
      <c r="L57" s="52">
        <v>14031</v>
      </c>
      <c r="M57" s="53">
        <f t="shared" si="28"/>
        <v>8.5139563106796115E-2</v>
      </c>
      <c r="N57" s="54">
        <f>($L$57-$J$57)/$J$57</f>
        <v>0.19595976815547222</v>
      </c>
    </row>
    <row r="58" spans="2:16" ht="15" customHeight="1" x14ac:dyDescent="0.2">
      <c r="B58" s="55" t="s">
        <v>159</v>
      </c>
      <c r="C58" s="52">
        <v>52586</v>
      </c>
      <c r="D58" s="53">
        <f t="shared" si="24"/>
        <v>0.30145954436533323</v>
      </c>
      <c r="E58" s="52">
        <v>53874</v>
      </c>
      <c r="F58" s="53">
        <f t="shared" si="25"/>
        <v>0.32374061810817795</v>
      </c>
      <c r="G58" s="54">
        <f t="shared" si="26"/>
        <v>2.4493211120830638E-2</v>
      </c>
      <c r="I58" s="55" t="s">
        <v>159</v>
      </c>
      <c r="J58" s="52">
        <v>54541</v>
      </c>
      <c r="K58" s="53">
        <f t="shared" si="27"/>
        <v>0.31637962538647607</v>
      </c>
      <c r="L58" s="52">
        <v>52789</v>
      </c>
      <c r="M58" s="53">
        <f t="shared" si="28"/>
        <v>0.32032160194174758</v>
      </c>
      <c r="N58" s="54">
        <f>($L$58-$J$58)/$J$58</f>
        <v>-3.2122623347573383E-2</v>
      </c>
    </row>
    <row r="59" spans="2:16" ht="15" customHeight="1" x14ac:dyDescent="0.2">
      <c r="B59" s="55" t="s">
        <v>160</v>
      </c>
      <c r="C59" s="52">
        <v>19016</v>
      </c>
      <c r="D59" s="53">
        <f t="shared" si="24"/>
        <v>0.10901294442724636</v>
      </c>
      <c r="E59" s="52">
        <v>18859</v>
      </c>
      <c r="F59" s="53">
        <f t="shared" si="25"/>
        <v>0.11332784491409822</v>
      </c>
      <c r="G59" s="54">
        <f t="shared" si="26"/>
        <v>-8.2562053007993273E-3</v>
      </c>
      <c r="I59" s="55" t="s">
        <v>160</v>
      </c>
      <c r="J59" s="52">
        <v>19087</v>
      </c>
      <c r="K59" s="53">
        <f t="shared" si="27"/>
        <v>0.11071923708314239</v>
      </c>
      <c r="L59" s="52">
        <v>18597</v>
      </c>
      <c r="M59" s="53">
        <f t="shared" si="28"/>
        <v>0.11284587378640777</v>
      </c>
      <c r="N59" s="54">
        <f>($L$59-$J$59)/$J$59</f>
        <v>-2.5671923298580184E-2</v>
      </c>
    </row>
    <row r="60" spans="2:16" ht="15" customHeight="1" x14ac:dyDescent="0.2">
      <c r="B60" s="55" t="s">
        <v>171</v>
      </c>
      <c r="C60" s="52">
        <v>2185</v>
      </c>
      <c r="D60" s="53">
        <f t="shared" si="24"/>
        <v>1.2525940448755431E-2</v>
      </c>
      <c r="E60" s="52">
        <v>2012</v>
      </c>
      <c r="F60" s="53">
        <f t="shared" si="25"/>
        <v>1.2090546898942978E-2</v>
      </c>
      <c r="G60" s="54">
        <f t="shared" si="26"/>
        <v>-7.9176201372997718E-2</v>
      </c>
      <c r="I60" s="55" t="s">
        <v>171</v>
      </c>
      <c r="J60" s="52">
        <v>2213</v>
      </c>
      <c r="K60" s="53">
        <f t="shared" si="27"/>
        <v>1.2837097064231891E-2</v>
      </c>
      <c r="L60" s="52">
        <v>2153</v>
      </c>
      <c r="M60" s="53">
        <f t="shared" si="28"/>
        <v>1.3064320388349515E-2</v>
      </c>
      <c r="N60" s="54">
        <f>($L$60-$J$60)/$J$60</f>
        <v>-2.711251694532309E-2</v>
      </c>
    </row>
    <row r="61" spans="2:16" ht="15" customHeight="1" x14ac:dyDescent="0.2">
      <c r="B61" s="55" t="s">
        <v>174</v>
      </c>
      <c r="C61" s="52">
        <v>1033</v>
      </c>
      <c r="D61" s="53">
        <f t="shared" si="24"/>
        <v>5.9218748208532549E-3</v>
      </c>
      <c r="E61" s="52">
        <v>926</v>
      </c>
      <c r="F61" s="53">
        <f t="shared" si="25"/>
        <v>5.5645359982212711E-3</v>
      </c>
      <c r="G61" s="54">
        <f t="shared" si="26"/>
        <v>-0.10358180058083252</v>
      </c>
      <c r="I61" s="55" t="s">
        <v>174</v>
      </c>
      <c r="J61" s="52">
        <v>1017</v>
      </c>
      <c r="K61" s="53">
        <f t="shared" si="27"/>
        <v>5.8993798980225189E-3</v>
      </c>
      <c r="L61" s="52">
        <v>1063</v>
      </c>
      <c r="M61" s="53">
        <f t="shared" si="28"/>
        <v>6.4502427184466018E-3</v>
      </c>
      <c r="N61" s="54">
        <f>($L$61-$J$61)/$J$61</f>
        <v>4.5231071779744343E-2</v>
      </c>
    </row>
    <row r="62" spans="2:16" ht="15" customHeight="1" x14ac:dyDescent="0.25">
      <c r="B62" s="159" t="s">
        <v>162</v>
      </c>
      <c r="C62" s="160">
        <v>88267</v>
      </c>
      <c r="D62" s="66">
        <f t="shared" si="24"/>
        <v>0.50600786525871655</v>
      </c>
      <c r="E62" s="160">
        <v>77468</v>
      </c>
      <c r="F62" s="66">
        <f t="shared" si="25"/>
        <v>0.46552211091814844</v>
      </c>
      <c r="G62" s="66">
        <f>(E62-C62)/C62</f>
        <v>-0.12234470413631368</v>
      </c>
      <c r="I62" s="159" t="s">
        <v>162</v>
      </c>
      <c r="J62" s="160">
        <v>83801</v>
      </c>
      <c r="K62" s="66">
        <f t="shared" si="27"/>
        <v>0.48611006375042781</v>
      </c>
      <c r="L62" s="160">
        <v>76167</v>
      </c>
      <c r="M62" s="66">
        <f t="shared" si="28"/>
        <v>0.46217839805825245</v>
      </c>
      <c r="N62" s="66">
        <f>($L$62-$J$62)/$J$62</f>
        <v>-9.1096764955072129E-2</v>
      </c>
    </row>
    <row r="63" spans="2:16" ht="30" customHeight="1" x14ac:dyDescent="0.25">
      <c r="B63" s="230" t="s">
        <v>163</v>
      </c>
      <c r="C63" s="230"/>
      <c r="D63" s="230"/>
      <c r="E63" s="230"/>
      <c r="F63" s="230"/>
      <c r="G63" s="230"/>
      <c r="I63" s="230" t="s">
        <v>163</v>
      </c>
      <c r="J63" s="230"/>
      <c r="K63" s="230"/>
      <c r="L63" s="230"/>
      <c r="M63" s="230"/>
      <c r="N63" s="230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20">
    <mergeCell ref="B5:G5"/>
    <mergeCell ref="I5:N5"/>
    <mergeCell ref="B14:G14"/>
    <mergeCell ref="I14:N14"/>
    <mergeCell ref="B18:G18"/>
    <mergeCell ref="I18:N18"/>
    <mergeCell ref="B27:G27"/>
    <mergeCell ref="I27:N27"/>
    <mergeCell ref="B30:G30"/>
    <mergeCell ref="I30:N30"/>
    <mergeCell ref="B38:G38"/>
    <mergeCell ref="I38:N38"/>
    <mergeCell ref="B63:G63"/>
    <mergeCell ref="I63:N63"/>
    <mergeCell ref="B41:G41"/>
    <mergeCell ref="I41:N41"/>
    <mergeCell ref="B50:G50"/>
    <mergeCell ref="I50:N50"/>
    <mergeCell ref="B53:G53"/>
    <mergeCell ref="I53:N53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 x14ac:dyDescent="0.3"/>
    <row r="23" spans="20:20" ht="16.5" thickBot="1" x14ac:dyDescent="0.3">
      <c r="T23" s="36" t="s">
        <v>60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thickBot="1" x14ac:dyDescent="0.3"/>
    <row r="31" spans="19:19" ht="15.75" customHeight="1" thickBot="1" x14ac:dyDescent="0.3">
      <c r="S31" s="36" t="s">
        <v>60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9" t="s">
        <v>47</v>
      </c>
      <c r="C5" s="229"/>
      <c r="D5" s="229"/>
      <c r="E5" s="229"/>
      <c r="F5" s="229"/>
      <c r="G5" s="229"/>
    </row>
    <row r="6" spans="2:7" ht="42" customHeight="1" x14ac:dyDescent="0.25">
      <c r="B6" s="39" t="s">
        <v>48</v>
      </c>
      <c r="C6" s="40" t="str">
        <f>actualizaciones!A3</f>
        <v>AÑO 2011</v>
      </c>
      <c r="D6" s="41" t="s">
        <v>49</v>
      </c>
      <c r="E6" s="40" t="str">
        <f>actualizaciones!A2</f>
        <v>AÑO 2012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5160203</v>
      </c>
      <c r="D8" s="47">
        <f>C8/C8</f>
        <v>1</v>
      </c>
      <c r="E8" s="46">
        <v>4900817</v>
      </c>
      <c r="F8" s="47">
        <f>E8/E8</f>
        <v>1</v>
      </c>
      <c r="G8" s="47">
        <f>(E8-C8)/C8</f>
        <v>-5.0266627107499455E-2</v>
      </c>
    </row>
    <row r="9" spans="2:7" ht="15" customHeight="1" x14ac:dyDescent="0.25">
      <c r="B9" s="45" t="s">
        <v>53</v>
      </c>
      <c r="C9" s="46">
        <v>3189953</v>
      </c>
      <c r="D9" s="47">
        <f>C9/C8</f>
        <v>0.61818362572170127</v>
      </c>
      <c r="E9" s="46">
        <v>3173478</v>
      </c>
      <c r="F9" s="47">
        <f>E9/E8</f>
        <v>0.64754060394419954</v>
      </c>
      <c r="G9" s="47">
        <f>(E9-C9)/C9</f>
        <v>-5.1646528961398494E-3</v>
      </c>
    </row>
    <row r="10" spans="2:7" ht="15" customHeight="1" x14ac:dyDescent="0.2">
      <c r="B10" s="48" t="s">
        <v>54</v>
      </c>
      <c r="C10" s="46">
        <v>1970250</v>
      </c>
      <c r="D10" s="47">
        <f>C10/C8</f>
        <v>0.38181637427829873</v>
      </c>
      <c r="E10" s="46">
        <v>1727339</v>
      </c>
      <c r="F10" s="47">
        <f>E10/E8</f>
        <v>0.35245939605580051</v>
      </c>
      <c r="G10" s="47">
        <f>(E10-C10)/C10</f>
        <v>-0.12328943027534577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1847559</v>
      </c>
      <c r="D12" s="53">
        <f>C12/C12</f>
        <v>1</v>
      </c>
      <c r="E12" s="52">
        <v>1758642</v>
      </c>
      <c r="F12" s="53">
        <f>E12/E12</f>
        <v>1</v>
      </c>
      <c r="G12" s="54">
        <f>(E12-C12)/C12</f>
        <v>-4.8126744531568413E-2</v>
      </c>
    </row>
    <row r="13" spans="2:7" ht="15" customHeight="1" x14ac:dyDescent="0.25">
      <c r="B13" s="51" t="s">
        <v>53</v>
      </c>
      <c r="C13" s="52">
        <v>1236970</v>
      </c>
      <c r="D13" s="53">
        <f>C13/C12</f>
        <v>0.66951583142946991</v>
      </c>
      <c r="E13" s="52">
        <v>1223738</v>
      </c>
      <c r="F13" s="53">
        <f>E13/E12</f>
        <v>0.6958425876329577</v>
      </c>
      <c r="G13" s="54">
        <f>(E13-C13)/C13</f>
        <v>-1.0697106639611308E-2</v>
      </c>
    </row>
    <row r="14" spans="2:7" ht="15" customHeight="1" x14ac:dyDescent="0.25">
      <c r="B14" s="51" t="s">
        <v>54</v>
      </c>
      <c r="C14" s="52">
        <v>610589</v>
      </c>
      <c r="D14" s="53">
        <f>C14/C12</f>
        <v>0.33048416857053009</v>
      </c>
      <c r="E14" s="52">
        <v>534904</v>
      </c>
      <c r="F14" s="53">
        <f>E14/E12</f>
        <v>0.3041574123670423</v>
      </c>
      <c r="G14" s="54">
        <f>(E14-C14)/C14</f>
        <v>-0.12395408367985666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1515760</v>
      </c>
      <c r="D16" s="53">
        <f>C16/C16</f>
        <v>1</v>
      </c>
      <c r="E16" s="52">
        <v>1402284</v>
      </c>
      <c r="F16" s="53">
        <f>E16/E16</f>
        <v>1</v>
      </c>
      <c r="G16" s="54">
        <f>(E16-C16)/C16</f>
        <v>-7.4864094579616833E-2</v>
      </c>
    </row>
    <row r="17" spans="2:12" ht="15" customHeight="1" x14ac:dyDescent="0.25">
      <c r="B17" s="51" t="s">
        <v>53</v>
      </c>
      <c r="C17" s="52">
        <v>705546</v>
      </c>
      <c r="D17" s="53">
        <f>C17/C16</f>
        <v>0.46547342587216972</v>
      </c>
      <c r="E17" s="52">
        <v>685210</v>
      </c>
      <c r="F17" s="53">
        <f>E17/E16</f>
        <v>0.48863853541793245</v>
      </c>
      <c r="G17" s="54">
        <f>(E17-C17)/C17</f>
        <v>-2.8823067525008999E-2</v>
      </c>
    </row>
    <row r="18" spans="2:12" ht="15" customHeight="1" x14ac:dyDescent="0.25">
      <c r="B18" s="51" t="s">
        <v>54</v>
      </c>
      <c r="C18" s="52">
        <v>810214</v>
      </c>
      <c r="D18" s="53">
        <f>C18/C16</f>
        <v>0.53452657412783022</v>
      </c>
      <c r="E18" s="52">
        <v>717074</v>
      </c>
      <c r="F18" s="53">
        <f>E18/E16</f>
        <v>0.51136146458206755</v>
      </c>
      <c r="G18" s="54">
        <f>(E18-C18)/C18</f>
        <v>-0.11495728289069308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727752</v>
      </c>
      <c r="D20" s="53">
        <f>C20/C20</f>
        <v>1</v>
      </c>
      <c r="E20" s="52">
        <v>684289</v>
      </c>
      <c r="F20" s="53">
        <f>E20/E20</f>
        <v>1</v>
      </c>
      <c r="G20" s="54">
        <f>(E20-C20)/C20</f>
        <v>-5.9722268025371283E-2</v>
      </c>
    </row>
    <row r="21" spans="2:12" ht="15" customHeight="1" x14ac:dyDescent="0.25">
      <c r="B21" s="51" t="s">
        <v>53</v>
      </c>
      <c r="C21" s="52">
        <v>537233</v>
      </c>
      <c r="D21" s="53">
        <f>C21/C20</f>
        <v>0.73820889533797229</v>
      </c>
      <c r="E21" s="52">
        <v>515641</v>
      </c>
      <c r="F21" s="53">
        <f>E21/E20</f>
        <v>0.75354272829170132</v>
      </c>
      <c r="G21" s="54">
        <f>(E21-C21)/C21</f>
        <v>-4.019112749961376E-2</v>
      </c>
    </row>
    <row r="22" spans="2:12" ht="15" customHeight="1" x14ac:dyDescent="0.2">
      <c r="B22" s="55" t="s">
        <v>54</v>
      </c>
      <c r="C22" s="52">
        <v>190519</v>
      </c>
      <c r="D22" s="53">
        <f>C22/C20</f>
        <v>0.26179110466202771</v>
      </c>
      <c r="E22" s="52">
        <v>168648</v>
      </c>
      <c r="F22" s="53">
        <f>E22/E20</f>
        <v>0.24645727170829868</v>
      </c>
      <c r="G22" s="54">
        <f>(E22-C22)/C22</f>
        <v>-0.11479694938562558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154803</v>
      </c>
      <c r="D24" s="53">
        <f>C24/C24</f>
        <v>1</v>
      </c>
      <c r="E24" s="52">
        <v>167839</v>
      </c>
      <c r="F24" s="53">
        <f>E24/E24</f>
        <v>1</v>
      </c>
      <c r="G24" s="54">
        <f>(E24-C24)/C24</f>
        <v>8.421025432323663E-2</v>
      </c>
    </row>
    <row r="25" spans="2:12" ht="15" customHeight="1" x14ac:dyDescent="0.25">
      <c r="B25" s="51" t="s">
        <v>53</v>
      </c>
      <c r="C25" s="52">
        <v>154803</v>
      </c>
      <c r="D25" s="53">
        <f>C25/C24</f>
        <v>1</v>
      </c>
      <c r="E25" s="52">
        <v>167839</v>
      </c>
      <c r="F25" s="53">
        <f>E25/E24</f>
        <v>1</v>
      </c>
      <c r="G25" s="54">
        <f>(E25-C25)/C25</f>
        <v>8.421025432323663E-2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30" t="s">
        <v>59</v>
      </c>
      <c r="C27" s="230"/>
      <c r="D27" s="230"/>
      <c r="E27" s="230"/>
      <c r="F27" s="230"/>
      <c r="G27" s="230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6" customWidth="1"/>
    <col min="2" max="2" width="21.7109375" style="166" customWidth="1"/>
    <col min="3" max="4" width="11.7109375" style="166" customWidth="1"/>
    <col min="5" max="5" width="12.7109375" style="166" customWidth="1"/>
    <col min="6" max="7" width="11.7109375" style="166" customWidth="1"/>
    <col min="8" max="10" width="7.7109375" style="166" customWidth="1"/>
    <col min="11" max="11" width="8.85546875" style="166" customWidth="1"/>
    <col min="12" max="15" width="7.7109375" style="166" customWidth="1"/>
    <col min="16" max="16" width="8.85546875" style="166" customWidth="1"/>
    <col min="17" max="19" width="7.7109375" style="166" customWidth="1"/>
    <col min="20" max="20" width="9.5703125" style="166" customWidth="1"/>
    <col min="21" max="21" width="8.85546875" style="166" customWidth="1"/>
    <col min="22" max="25" width="7.7109375" style="166" customWidth="1"/>
    <col min="26" max="26" width="9" style="166" bestFit="1" customWidth="1"/>
    <col min="27" max="255" width="16.5703125" style="166"/>
    <col min="256" max="256" width="3.7109375" style="166" customWidth="1"/>
    <col min="257" max="257" width="20.7109375" style="166" bestFit="1" customWidth="1"/>
    <col min="258" max="258" width="27.5703125" style="166" bestFit="1" customWidth="1"/>
    <col min="259" max="259" width="13" style="166" bestFit="1" customWidth="1"/>
    <col min="260" max="260" width="12.85546875" style="166" customWidth="1"/>
    <col min="261" max="261" width="15" style="166" bestFit="1" customWidth="1"/>
    <col min="262" max="262" width="15.28515625" style="166" bestFit="1" customWidth="1"/>
    <col min="263" max="263" width="13.85546875" style="166" bestFit="1" customWidth="1"/>
    <col min="264" max="266" width="7.7109375" style="166" customWidth="1"/>
    <col min="267" max="267" width="8.85546875" style="166" customWidth="1"/>
    <col min="268" max="271" width="7.7109375" style="166" customWidth="1"/>
    <col min="272" max="272" width="8.85546875" style="166" customWidth="1"/>
    <col min="273" max="275" width="7.7109375" style="166" customWidth="1"/>
    <col min="276" max="276" width="9.5703125" style="166" customWidth="1"/>
    <col min="277" max="277" width="8.85546875" style="166" customWidth="1"/>
    <col min="278" max="281" width="7.7109375" style="166" customWidth="1"/>
    <col min="282" max="282" width="9" style="166" bestFit="1" customWidth="1"/>
    <col min="283" max="511" width="16.5703125" style="166"/>
    <col min="512" max="512" width="3.7109375" style="166" customWidth="1"/>
    <col min="513" max="513" width="20.7109375" style="166" bestFit="1" customWidth="1"/>
    <col min="514" max="514" width="27.5703125" style="166" bestFit="1" customWidth="1"/>
    <col min="515" max="515" width="13" style="166" bestFit="1" customWidth="1"/>
    <col min="516" max="516" width="12.85546875" style="166" customWidth="1"/>
    <col min="517" max="517" width="15" style="166" bestFit="1" customWidth="1"/>
    <col min="518" max="518" width="15.28515625" style="166" bestFit="1" customWidth="1"/>
    <col min="519" max="519" width="13.85546875" style="166" bestFit="1" customWidth="1"/>
    <col min="520" max="522" width="7.7109375" style="166" customWidth="1"/>
    <col min="523" max="523" width="8.85546875" style="166" customWidth="1"/>
    <col min="524" max="527" width="7.7109375" style="166" customWidth="1"/>
    <col min="528" max="528" width="8.85546875" style="166" customWidth="1"/>
    <col min="529" max="531" width="7.7109375" style="166" customWidth="1"/>
    <col min="532" max="532" width="9.5703125" style="166" customWidth="1"/>
    <col min="533" max="533" width="8.85546875" style="166" customWidth="1"/>
    <col min="534" max="537" width="7.7109375" style="166" customWidth="1"/>
    <col min="538" max="538" width="9" style="166" bestFit="1" customWidth="1"/>
    <col min="539" max="767" width="16.5703125" style="166"/>
    <col min="768" max="768" width="3.7109375" style="166" customWidth="1"/>
    <col min="769" max="769" width="20.7109375" style="166" bestFit="1" customWidth="1"/>
    <col min="770" max="770" width="27.5703125" style="166" bestFit="1" customWidth="1"/>
    <col min="771" max="771" width="13" style="166" bestFit="1" customWidth="1"/>
    <col min="772" max="772" width="12.85546875" style="166" customWidth="1"/>
    <col min="773" max="773" width="15" style="166" bestFit="1" customWidth="1"/>
    <col min="774" max="774" width="15.28515625" style="166" bestFit="1" customWidth="1"/>
    <col min="775" max="775" width="13.85546875" style="166" bestFit="1" customWidth="1"/>
    <col min="776" max="778" width="7.7109375" style="166" customWidth="1"/>
    <col min="779" max="779" width="8.85546875" style="166" customWidth="1"/>
    <col min="780" max="783" width="7.7109375" style="166" customWidth="1"/>
    <col min="784" max="784" width="8.85546875" style="166" customWidth="1"/>
    <col min="785" max="787" width="7.7109375" style="166" customWidth="1"/>
    <col min="788" max="788" width="9.5703125" style="166" customWidth="1"/>
    <col min="789" max="789" width="8.85546875" style="166" customWidth="1"/>
    <col min="790" max="793" width="7.7109375" style="166" customWidth="1"/>
    <col min="794" max="794" width="9" style="166" bestFit="1" customWidth="1"/>
    <col min="795" max="1023" width="16.5703125" style="166"/>
    <col min="1024" max="1024" width="3.7109375" style="166" customWidth="1"/>
    <col min="1025" max="1025" width="20.7109375" style="166" bestFit="1" customWidth="1"/>
    <col min="1026" max="1026" width="27.5703125" style="166" bestFit="1" customWidth="1"/>
    <col min="1027" max="1027" width="13" style="166" bestFit="1" customWidth="1"/>
    <col min="1028" max="1028" width="12.85546875" style="166" customWidth="1"/>
    <col min="1029" max="1029" width="15" style="166" bestFit="1" customWidth="1"/>
    <col min="1030" max="1030" width="15.28515625" style="166" bestFit="1" customWidth="1"/>
    <col min="1031" max="1031" width="13.85546875" style="166" bestFit="1" customWidth="1"/>
    <col min="1032" max="1034" width="7.7109375" style="166" customWidth="1"/>
    <col min="1035" max="1035" width="8.85546875" style="166" customWidth="1"/>
    <col min="1036" max="1039" width="7.7109375" style="166" customWidth="1"/>
    <col min="1040" max="1040" width="8.85546875" style="166" customWidth="1"/>
    <col min="1041" max="1043" width="7.7109375" style="166" customWidth="1"/>
    <col min="1044" max="1044" width="9.5703125" style="166" customWidth="1"/>
    <col min="1045" max="1045" width="8.85546875" style="166" customWidth="1"/>
    <col min="1046" max="1049" width="7.7109375" style="166" customWidth="1"/>
    <col min="1050" max="1050" width="9" style="166" bestFit="1" customWidth="1"/>
    <col min="1051" max="1279" width="16.5703125" style="166"/>
    <col min="1280" max="1280" width="3.7109375" style="166" customWidth="1"/>
    <col min="1281" max="1281" width="20.7109375" style="166" bestFit="1" customWidth="1"/>
    <col min="1282" max="1282" width="27.5703125" style="166" bestFit="1" customWidth="1"/>
    <col min="1283" max="1283" width="13" style="166" bestFit="1" customWidth="1"/>
    <col min="1284" max="1284" width="12.85546875" style="166" customWidth="1"/>
    <col min="1285" max="1285" width="15" style="166" bestFit="1" customWidth="1"/>
    <col min="1286" max="1286" width="15.28515625" style="166" bestFit="1" customWidth="1"/>
    <col min="1287" max="1287" width="13.85546875" style="166" bestFit="1" customWidth="1"/>
    <col min="1288" max="1290" width="7.7109375" style="166" customWidth="1"/>
    <col min="1291" max="1291" width="8.85546875" style="166" customWidth="1"/>
    <col min="1292" max="1295" width="7.7109375" style="166" customWidth="1"/>
    <col min="1296" max="1296" width="8.85546875" style="166" customWidth="1"/>
    <col min="1297" max="1299" width="7.7109375" style="166" customWidth="1"/>
    <col min="1300" max="1300" width="9.5703125" style="166" customWidth="1"/>
    <col min="1301" max="1301" width="8.85546875" style="166" customWidth="1"/>
    <col min="1302" max="1305" width="7.7109375" style="166" customWidth="1"/>
    <col min="1306" max="1306" width="9" style="166" bestFit="1" customWidth="1"/>
    <col min="1307" max="1535" width="16.5703125" style="166"/>
    <col min="1536" max="1536" width="3.7109375" style="166" customWidth="1"/>
    <col min="1537" max="1537" width="20.7109375" style="166" bestFit="1" customWidth="1"/>
    <col min="1538" max="1538" width="27.5703125" style="166" bestFit="1" customWidth="1"/>
    <col min="1539" max="1539" width="13" style="166" bestFit="1" customWidth="1"/>
    <col min="1540" max="1540" width="12.85546875" style="166" customWidth="1"/>
    <col min="1541" max="1541" width="15" style="166" bestFit="1" customWidth="1"/>
    <col min="1542" max="1542" width="15.28515625" style="166" bestFit="1" customWidth="1"/>
    <col min="1543" max="1543" width="13.85546875" style="166" bestFit="1" customWidth="1"/>
    <col min="1544" max="1546" width="7.7109375" style="166" customWidth="1"/>
    <col min="1547" max="1547" width="8.85546875" style="166" customWidth="1"/>
    <col min="1548" max="1551" width="7.7109375" style="166" customWidth="1"/>
    <col min="1552" max="1552" width="8.85546875" style="166" customWidth="1"/>
    <col min="1553" max="1555" width="7.7109375" style="166" customWidth="1"/>
    <col min="1556" max="1556" width="9.5703125" style="166" customWidth="1"/>
    <col min="1557" max="1557" width="8.85546875" style="166" customWidth="1"/>
    <col min="1558" max="1561" width="7.7109375" style="166" customWidth="1"/>
    <col min="1562" max="1562" width="9" style="166" bestFit="1" customWidth="1"/>
    <col min="1563" max="1791" width="16.5703125" style="166"/>
    <col min="1792" max="1792" width="3.7109375" style="166" customWidth="1"/>
    <col min="1793" max="1793" width="20.7109375" style="166" bestFit="1" customWidth="1"/>
    <col min="1794" max="1794" width="27.5703125" style="166" bestFit="1" customWidth="1"/>
    <col min="1795" max="1795" width="13" style="166" bestFit="1" customWidth="1"/>
    <col min="1796" max="1796" width="12.85546875" style="166" customWidth="1"/>
    <col min="1797" max="1797" width="15" style="166" bestFit="1" customWidth="1"/>
    <col min="1798" max="1798" width="15.28515625" style="166" bestFit="1" customWidth="1"/>
    <col min="1799" max="1799" width="13.85546875" style="166" bestFit="1" customWidth="1"/>
    <col min="1800" max="1802" width="7.7109375" style="166" customWidth="1"/>
    <col min="1803" max="1803" width="8.85546875" style="166" customWidth="1"/>
    <col min="1804" max="1807" width="7.7109375" style="166" customWidth="1"/>
    <col min="1808" max="1808" width="8.85546875" style="166" customWidth="1"/>
    <col min="1809" max="1811" width="7.7109375" style="166" customWidth="1"/>
    <col min="1812" max="1812" width="9.5703125" style="166" customWidth="1"/>
    <col min="1813" max="1813" width="8.85546875" style="166" customWidth="1"/>
    <col min="1814" max="1817" width="7.7109375" style="166" customWidth="1"/>
    <col min="1818" max="1818" width="9" style="166" bestFit="1" customWidth="1"/>
    <col min="1819" max="2047" width="16.5703125" style="166"/>
    <col min="2048" max="2048" width="3.7109375" style="166" customWidth="1"/>
    <col min="2049" max="2049" width="20.7109375" style="166" bestFit="1" customWidth="1"/>
    <col min="2050" max="2050" width="27.5703125" style="166" bestFit="1" customWidth="1"/>
    <col min="2051" max="2051" width="13" style="166" bestFit="1" customWidth="1"/>
    <col min="2052" max="2052" width="12.85546875" style="166" customWidth="1"/>
    <col min="2053" max="2053" width="15" style="166" bestFit="1" customWidth="1"/>
    <col min="2054" max="2054" width="15.28515625" style="166" bestFit="1" customWidth="1"/>
    <col min="2055" max="2055" width="13.85546875" style="166" bestFit="1" customWidth="1"/>
    <col min="2056" max="2058" width="7.7109375" style="166" customWidth="1"/>
    <col min="2059" max="2059" width="8.85546875" style="166" customWidth="1"/>
    <col min="2060" max="2063" width="7.7109375" style="166" customWidth="1"/>
    <col min="2064" max="2064" width="8.85546875" style="166" customWidth="1"/>
    <col min="2065" max="2067" width="7.7109375" style="166" customWidth="1"/>
    <col min="2068" max="2068" width="9.5703125" style="166" customWidth="1"/>
    <col min="2069" max="2069" width="8.85546875" style="166" customWidth="1"/>
    <col min="2070" max="2073" width="7.7109375" style="166" customWidth="1"/>
    <col min="2074" max="2074" width="9" style="166" bestFit="1" customWidth="1"/>
    <col min="2075" max="2303" width="16.5703125" style="166"/>
    <col min="2304" max="2304" width="3.7109375" style="166" customWidth="1"/>
    <col min="2305" max="2305" width="20.7109375" style="166" bestFit="1" customWidth="1"/>
    <col min="2306" max="2306" width="27.5703125" style="166" bestFit="1" customWidth="1"/>
    <col min="2307" max="2307" width="13" style="166" bestFit="1" customWidth="1"/>
    <col min="2308" max="2308" width="12.85546875" style="166" customWidth="1"/>
    <col min="2309" max="2309" width="15" style="166" bestFit="1" customWidth="1"/>
    <col min="2310" max="2310" width="15.28515625" style="166" bestFit="1" customWidth="1"/>
    <col min="2311" max="2311" width="13.85546875" style="166" bestFit="1" customWidth="1"/>
    <col min="2312" max="2314" width="7.7109375" style="166" customWidth="1"/>
    <col min="2315" max="2315" width="8.85546875" style="166" customWidth="1"/>
    <col min="2316" max="2319" width="7.7109375" style="166" customWidth="1"/>
    <col min="2320" max="2320" width="8.85546875" style="166" customWidth="1"/>
    <col min="2321" max="2323" width="7.7109375" style="166" customWidth="1"/>
    <col min="2324" max="2324" width="9.5703125" style="166" customWidth="1"/>
    <col min="2325" max="2325" width="8.85546875" style="166" customWidth="1"/>
    <col min="2326" max="2329" width="7.7109375" style="166" customWidth="1"/>
    <col min="2330" max="2330" width="9" style="166" bestFit="1" customWidth="1"/>
    <col min="2331" max="2559" width="16.5703125" style="166"/>
    <col min="2560" max="2560" width="3.7109375" style="166" customWidth="1"/>
    <col min="2561" max="2561" width="20.7109375" style="166" bestFit="1" customWidth="1"/>
    <col min="2562" max="2562" width="27.5703125" style="166" bestFit="1" customWidth="1"/>
    <col min="2563" max="2563" width="13" style="166" bestFit="1" customWidth="1"/>
    <col min="2564" max="2564" width="12.85546875" style="166" customWidth="1"/>
    <col min="2565" max="2565" width="15" style="166" bestFit="1" customWidth="1"/>
    <col min="2566" max="2566" width="15.28515625" style="166" bestFit="1" customWidth="1"/>
    <col min="2567" max="2567" width="13.85546875" style="166" bestFit="1" customWidth="1"/>
    <col min="2568" max="2570" width="7.7109375" style="166" customWidth="1"/>
    <col min="2571" max="2571" width="8.85546875" style="166" customWidth="1"/>
    <col min="2572" max="2575" width="7.7109375" style="166" customWidth="1"/>
    <col min="2576" max="2576" width="8.85546875" style="166" customWidth="1"/>
    <col min="2577" max="2579" width="7.7109375" style="166" customWidth="1"/>
    <col min="2580" max="2580" width="9.5703125" style="166" customWidth="1"/>
    <col min="2581" max="2581" width="8.85546875" style="166" customWidth="1"/>
    <col min="2582" max="2585" width="7.7109375" style="166" customWidth="1"/>
    <col min="2586" max="2586" width="9" style="166" bestFit="1" customWidth="1"/>
    <col min="2587" max="2815" width="16.5703125" style="166"/>
    <col min="2816" max="2816" width="3.7109375" style="166" customWidth="1"/>
    <col min="2817" max="2817" width="20.7109375" style="166" bestFit="1" customWidth="1"/>
    <col min="2818" max="2818" width="27.5703125" style="166" bestFit="1" customWidth="1"/>
    <col min="2819" max="2819" width="13" style="166" bestFit="1" customWidth="1"/>
    <col min="2820" max="2820" width="12.85546875" style="166" customWidth="1"/>
    <col min="2821" max="2821" width="15" style="166" bestFit="1" customWidth="1"/>
    <col min="2822" max="2822" width="15.28515625" style="166" bestFit="1" customWidth="1"/>
    <col min="2823" max="2823" width="13.85546875" style="166" bestFit="1" customWidth="1"/>
    <col min="2824" max="2826" width="7.7109375" style="166" customWidth="1"/>
    <col min="2827" max="2827" width="8.85546875" style="166" customWidth="1"/>
    <col min="2828" max="2831" width="7.7109375" style="166" customWidth="1"/>
    <col min="2832" max="2832" width="8.85546875" style="166" customWidth="1"/>
    <col min="2833" max="2835" width="7.7109375" style="166" customWidth="1"/>
    <col min="2836" max="2836" width="9.5703125" style="166" customWidth="1"/>
    <col min="2837" max="2837" width="8.85546875" style="166" customWidth="1"/>
    <col min="2838" max="2841" width="7.7109375" style="166" customWidth="1"/>
    <col min="2842" max="2842" width="9" style="166" bestFit="1" customWidth="1"/>
    <col min="2843" max="3071" width="16.5703125" style="166"/>
    <col min="3072" max="3072" width="3.7109375" style="166" customWidth="1"/>
    <col min="3073" max="3073" width="20.7109375" style="166" bestFit="1" customWidth="1"/>
    <col min="3074" max="3074" width="27.5703125" style="166" bestFit="1" customWidth="1"/>
    <col min="3075" max="3075" width="13" style="166" bestFit="1" customWidth="1"/>
    <col min="3076" max="3076" width="12.85546875" style="166" customWidth="1"/>
    <col min="3077" max="3077" width="15" style="166" bestFit="1" customWidth="1"/>
    <col min="3078" max="3078" width="15.28515625" style="166" bestFit="1" customWidth="1"/>
    <col min="3079" max="3079" width="13.85546875" style="166" bestFit="1" customWidth="1"/>
    <col min="3080" max="3082" width="7.7109375" style="166" customWidth="1"/>
    <col min="3083" max="3083" width="8.85546875" style="166" customWidth="1"/>
    <col min="3084" max="3087" width="7.7109375" style="166" customWidth="1"/>
    <col min="3088" max="3088" width="8.85546875" style="166" customWidth="1"/>
    <col min="3089" max="3091" width="7.7109375" style="166" customWidth="1"/>
    <col min="3092" max="3092" width="9.5703125" style="166" customWidth="1"/>
    <col min="3093" max="3093" width="8.85546875" style="166" customWidth="1"/>
    <col min="3094" max="3097" width="7.7109375" style="166" customWidth="1"/>
    <col min="3098" max="3098" width="9" style="166" bestFit="1" customWidth="1"/>
    <col min="3099" max="3327" width="16.5703125" style="166"/>
    <col min="3328" max="3328" width="3.7109375" style="166" customWidth="1"/>
    <col min="3329" max="3329" width="20.7109375" style="166" bestFit="1" customWidth="1"/>
    <col min="3330" max="3330" width="27.5703125" style="166" bestFit="1" customWidth="1"/>
    <col min="3331" max="3331" width="13" style="166" bestFit="1" customWidth="1"/>
    <col min="3332" max="3332" width="12.85546875" style="166" customWidth="1"/>
    <col min="3333" max="3333" width="15" style="166" bestFit="1" customWidth="1"/>
    <col min="3334" max="3334" width="15.28515625" style="166" bestFit="1" customWidth="1"/>
    <col min="3335" max="3335" width="13.85546875" style="166" bestFit="1" customWidth="1"/>
    <col min="3336" max="3338" width="7.7109375" style="166" customWidth="1"/>
    <col min="3339" max="3339" width="8.85546875" style="166" customWidth="1"/>
    <col min="3340" max="3343" width="7.7109375" style="166" customWidth="1"/>
    <col min="3344" max="3344" width="8.85546875" style="166" customWidth="1"/>
    <col min="3345" max="3347" width="7.7109375" style="166" customWidth="1"/>
    <col min="3348" max="3348" width="9.5703125" style="166" customWidth="1"/>
    <col min="3349" max="3349" width="8.85546875" style="166" customWidth="1"/>
    <col min="3350" max="3353" width="7.7109375" style="166" customWidth="1"/>
    <col min="3354" max="3354" width="9" style="166" bestFit="1" customWidth="1"/>
    <col min="3355" max="3583" width="16.5703125" style="166"/>
    <col min="3584" max="3584" width="3.7109375" style="166" customWidth="1"/>
    <col min="3585" max="3585" width="20.7109375" style="166" bestFit="1" customWidth="1"/>
    <col min="3586" max="3586" width="27.5703125" style="166" bestFit="1" customWidth="1"/>
    <col min="3587" max="3587" width="13" style="166" bestFit="1" customWidth="1"/>
    <col min="3588" max="3588" width="12.85546875" style="166" customWidth="1"/>
    <col min="3589" max="3589" width="15" style="166" bestFit="1" customWidth="1"/>
    <col min="3590" max="3590" width="15.28515625" style="166" bestFit="1" customWidth="1"/>
    <col min="3591" max="3591" width="13.85546875" style="166" bestFit="1" customWidth="1"/>
    <col min="3592" max="3594" width="7.7109375" style="166" customWidth="1"/>
    <col min="3595" max="3595" width="8.85546875" style="166" customWidth="1"/>
    <col min="3596" max="3599" width="7.7109375" style="166" customWidth="1"/>
    <col min="3600" max="3600" width="8.85546875" style="166" customWidth="1"/>
    <col min="3601" max="3603" width="7.7109375" style="166" customWidth="1"/>
    <col min="3604" max="3604" width="9.5703125" style="166" customWidth="1"/>
    <col min="3605" max="3605" width="8.85546875" style="166" customWidth="1"/>
    <col min="3606" max="3609" width="7.7109375" style="166" customWidth="1"/>
    <col min="3610" max="3610" width="9" style="166" bestFit="1" customWidth="1"/>
    <col min="3611" max="3839" width="16.5703125" style="166"/>
    <col min="3840" max="3840" width="3.7109375" style="166" customWidth="1"/>
    <col min="3841" max="3841" width="20.7109375" style="166" bestFit="1" customWidth="1"/>
    <col min="3842" max="3842" width="27.5703125" style="166" bestFit="1" customWidth="1"/>
    <col min="3843" max="3843" width="13" style="166" bestFit="1" customWidth="1"/>
    <col min="3844" max="3844" width="12.85546875" style="166" customWidth="1"/>
    <col min="3845" max="3845" width="15" style="166" bestFit="1" customWidth="1"/>
    <col min="3846" max="3846" width="15.28515625" style="166" bestFit="1" customWidth="1"/>
    <col min="3847" max="3847" width="13.85546875" style="166" bestFit="1" customWidth="1"/>
    <col min="3848" max="3850" width="7.7109375" style="166" customWidth="1"/>
    <col min="3851" max="3851" width="8.85546875" style="166" customWidth="1"/>
    <col min="3852" max="3855" width="7.7109375" style="166" customWidth="1"/>
    <col min="3856" max="3856" width="8.85546875" style="166" customWidth="1"/>
    <col min="3857" max="3859" width="7.7109375" style="166" customWidth="1"/>
    <col min="3860" max="3860" width="9.5703125" style="166" customWidth="1"/>
    <col min="3861" max="3861" width="8.85546875" style="166" customWidth="1"/>
    <col min="3862" max="3865" width="7.7109375" style="166" customWidth="1"/>
    <col min="3866" max="3866" width="9" style="166" bestFit="1" customWidth="1"/>
    <col min="3867" max="4095" width="16.5703125" style="166"/>
    <col min="4096" max="4096" width="3.7109375" style="166" customWidth="1"/>
    <col min="4097" max="4097" width="20.7109375" style="166" bestFit="1" customWidth="1"/>
    <col min="4098" max="4098" width="27.5703125" style="166" bestFit="1" customWidth="1"/>
    <col min="4099" max="4099" width="13" style="166" bestFit="1" customWidth="1"/>
    <col min="4100" max="4100" width="12.85546875" style="166" customWidth="1"/>
    <col min="4101" max="4101" width="15" style="166" bestFit="1" customWidth="1"/>
    <col min="4102" max="4102" width="15.28515625" style="166" bestFit="1" customWidth="1"/>
    <col min="4103" max="4103" width="13.85546875" style="166" bestFit="1" customWidth="1"/>
    <col min="4104" max="4106" width="7.7109375" style="166" customWidth="1"/>
    <col min="4107" max="4107" width="8.85546875" style="166" customWidth="1"/>
    <col min="4108" max="4111" width="7.7109375" style="166" customWidth="1"/>
    <col min="4112" max="4112" width="8.85546875" style="166" customWidth="1"/>
    <col min="4113" max="4115" width="7.7109375" style="166" customWidth="1"/>
    <col min="4116" max="4116" width="9.5703125" style="166" customWidth="1"/>
    <col min="4117" max="4117" width="8.85546875" style="166" customWidth="1"/>
    <col min="4118" max="4121" width="7.7109375" style="166" customWidth="1"/>
    <col min="4122" max="4122" width="9" style="166" bestFit="1" customWidth="1"/>
    <col min="4123" max="4351" width="16.5703125" style="166"/>
    <col min="4352" max="4352" width="3.7109375" style="166" customWidth="1"/>
    <col min="4353" max="4353" width="20.7109375" style="166" bestFit="1" customWidth="1"/>
    <col min="4354" max="4354" width="27.5703125" style="166" bestFit="1" customWidth="1"/>
    <col min="4355" max="4355" width="13" style="166" bestFit="1" customWidth="1"/>
    <col min="4356" max="4356" width="12.85546875" style="166" customWidth="1"/>
    <col min="4357" max="4357" width="15" style="166" bestFit="1" customWidth="1"/>
    <col min="4358" max="4358" width="15.28515625" style="166" bestFit="1" customWidth="1"/>
    <col min="4359" max="4359" width="13.85546875" style="166" bestFit="1" customWidth="1"/>
    <col min="4360" max="4362" width="7.7109375" style="166" customWidth="1"/>
    <col min="4363" max="4363" width="8.85546875" style="166" customWidth="1"/>
    <col min="4364" max="4367" width="7.7109375" style="166" customWidth="1"/>
    <col min="4368" max="4368" width="8.85546875" style="166" customWidth="1"/>
    <col min="4369" max="4371" width="7.7109375" style="166" customWidth="1"/>
    <col min="4372" max="4372" width="9.5703125" style="166" customWidth="1"/>
    <col min="4373" max="4373" width="8.85546875" style="166" customWidth="1"/>
    <col min="4374" max="4377" width="7.7109375" style="166" customWidth="1"/>
    <col min="4378" max="4378" width="9" style="166" bestFit="1" customWidth="1"/>
    <col min="4379" max="4607" width="16.5703125" style="166"/>
    <col min="4608" max="4608" width="3.7109375" style="166" customWidth="1"/>
    <col min="4609" max="4609" width="20.7109375" style="166" bestFit="1" customWidth="1"/>
    <col min="4610" max="4610" width="27.5703125" style="166" bestFit="1" customWidth="1"/>
    <col min="4611" max="4611" width="13" style="166" bestFit="1" customWidth="1"/>
    <col min="4612" max="4612" width="12.85546875" style="166" customWidth="1"/>
    <col min="4613" max="4613" width="15" style="166" bestFit="1" customWidth="1"/>
    <col min="4614" max="4614" width="15.28515625" style="166" bestFit="1" customWidth="1"/>
    <col min="4615" max="4615" width="13.85546875" style="166" bestFit="1" customWidth="1"/>
    <col min="4616" max="4618" width="7.7109375" style="166" customWidth="1"/>
    <col min="4619" max="4619" width="8.85546875" style="166" customWidth="1"/>
    <col min="4620" max="4623" width="7.7109375" style="166" customWidth="1"/>
    <col min="4624" max="4624" width="8.85546875" style="166" customWidth="1"/>
    <col min="4625" max="4627" width="7.7109375" style="166" customWidth="1"/>
    <col min="4628" max="4628" width="9.5703125" style="166" customWidth="1"/>
    <col min="4629" max="4629" width="8.85546875" style="166" customWidth="1"/>
    <col min="4630" max="4633" width="7.7109375" style="166" customWidth="1"/>
    <col min="4634" max="4634" width="9" style="166" bestFit="1" customWidth="1"/>
    <col min="4635" max="4863" width="16.5703125" style="166"/>
    <col min="4864" max="4864" width="3.7109375" style="166" customWidth="1"/>
    <col min="4865" max="4865" width="20.7109375" style="166" bestFit="1" customWidth="1"/>
    <col min="4866" max="4866" width="27.5703125" style="166" bestFit="1" customWidth="1"/>
    <col min="4867" max="4867" width="13" style="166" bestFit="1" customWidth="1"/>
    <col min="4868" max="4868" width="12.85546875" style="166" customWidth="1"/>
    <col min="4869" max="4869" width="15" style="166" bestFit="1" customWidth="1"/>
    <col min="4870" max="4870" width="15.28515625" style="166" bestFit="1" customWidth="1"/>
    <col min="4871" max="4871" width="13.85546875" style="166" bestFit="1" customWidth="1"/>
    <col min="4872" max="4874" width="7.7109375" style="166" customWidth="1"/>
    <col min="4875" max="4875" width="8.85546875" style="166" customWidth="1"/>
    <col min="4876" max="4879" width="7.7109375" style="166" customWidth="1"/>
    <col min="4880" max="4880" width="8.85546875" style="166" customWidth="1"/>
    <col min="4881" max="4883" width="7.7109375" style="166" customWidth="1"/>
    <col min="4884" max="4884" width="9.5703125" style="166" customWidth="1"/>
    <col min="4885" max="4885" width="8.85546875" style="166" customWidth="1"/>
    <col min="4886" max="4889" width="7.7109375" style="166" customWidth="1"/>
    <col min="4890" max="4890" width="9" style="166" bestFit="1" customWidth="1"/>
    <col min="4891" max="5119" width="16.5703125" style="166"/>
    <col min="5120" max="5120" width="3.7109375" style="166" customWidth="1"/>
    <col min="5121" max="5121" width="20.7109375" style="166" bestFit="1" customWidth="1"/>
    <col min="5122" max="5122" width="27.5703125" style="166" bestFit="1" customWidth="1"/>
    <col min="5123" max="5123" width="13" style="166" bestFit="1" customWidth="1"/>
    <col min="5124" max="5124" width="12.85546875" style="166" customWidth="1"/>
    <col min="5125" max="5125" width="15" style="166" bestFit="1" customWidth="1"/>
    <col min="5126" max="5126" width="15.28515625" style="166" bestFit="1" customWidth="1"/>
    <col min="5127" max="5127" width="13.85546875" style="166" bestFit="1" customWidth="1"/>
    <col min="5128" max="5130" width="7.7109375" style="166" customWidth="1"/>
    <col min="5131" max="5131" width="8.85546875" style="166" customWidth="1"/>
    <col min="5132" max="5135" width="7.7109375" style="166" customWidth="1"/>
    <col min="5136" max="5136" width="8.85546875" style="166" customWidth="1"/>
    <col min="5137" max="5139" width="7.7109375" style="166" customWidth="1"/>
    <col min="5140" max="5140" width="9.5703125" style="166" customWidth="1"/>
    <col min="5141" max="5141" width="8.85546875" style="166" customWidth="1"/>
    <col min="5142" max="5145" width="7.7109375" style="166" customWidth="1"/>
    <col min="5146" max="5146" width="9" style="166" bestFit="1" customWidth="1"/>
    <col min="5147" max="5375" width="16.5703125" style="166"/>
    <col min="5376" max="5376" width="3.7109375" style="166" customWidth="1"/>
    <col min="5377" max="5377" width="20.7109375" style="166" bestFit="1" customWidth="1"/>
    <col min="5378" max="5378" width="27.5703125" style="166" bestFit="1" customWidth="1"/>
    <col min="5379" max="5379" width="13" style="166" bestFit="1" customWidth="1"/>
    <col min="5380" max="5380" width="12.85546875" style="166" customWidth="1"/>
    <col min="5381" max="5381" width="15" style="166" bestFit="1" customWidth="1"/>
    <col min="5382" max="5382" width="15.28515625" style="166" bestFit="1" customWidth="1"/>
    <col min="5383" max="5383" width="13.85546875" style="166" bestFit="1" customWidth="1"/>
    <col min="5384" max="5386" width="7.7109375" style="166" customWidth="1"/>
    <col min="5387" max="5387" width="8.85546875" style="166" customWidth="1"/>
    <col min="5388" max="5391" width="7.7109375" style="166" customWidth="1"/>
    <col min="5392" max="5392" width="8.85546875" style="166" customWidth="1"/>
    <col min="5393" max="5395" width="7.7109375" style="166" customWidth="1"/>
    <col min="5396" max="5396" width="9.5703125" style="166" customWidth="1"/>
    <col min="5397" max="5397" width="8.85546875" style="166" customWidth="1"/>
    <col min="5398" max="5401" width="7.7109375" style="166" customWidth="1"/>
    <col min="5402" max="5402" width="9" style="166" bestFit="1" customWidth="1"/>
    <col min="5403" max="5631" width="16.5703125" style="166"/>
    <col min="5632" max="5632" width="3.7109375" style="166" customWidth="1"/>
    <col min="5633" max="5633" width="20.7109375" style="166" bestFit="1" customWidth="1"/>
    <col min="5634" max="5634" width="27.5703125" style="166" bestFit="1" customWidth="1"/>
    <col min="5635" max="5635" width="13" style="166" bestFit="1" customWidth="1"/>
    <col min="5636" max="5636" width="12.85546875" style="166" customWidth="1"/>
    <col min="5637" max="5637" width="15" style="166" bestFit="1" customWidth="1"/>
    <col min="5638" max="5638" width="15.28515625" style="166" bestFit="1" customWidth="1"/>
    <col min="5639" max="5639" width="13.85546875" style="166" bestFit="1" customWidth="1"/>
    <col min="5640" max="5642" width="7.7109375" style="166" customWidth="1"/>
    <col min="5643" max="5643" width="8.85546875" style="166" customWidth="1"/>
    <col min="5644" max="5647" width="7.7109375" style="166" customWidth="1"/>
    <col min="5648" max="5648" width="8.85546875" style="166" customWidth="1"/>
    <col min="5649" max="5651" width="7.7109375" style="166" customWidth="1"/>
    <col min="5652" max="5652" width="9.5703125" style="166" customWidth="1"/>
    <col min="5653" max="5653" width="8.85546875" style="166" customWidth="1"/>
    <col min="5654" max="5657" width="7.7109375" style="166" customWidth="1"/>
    <col min="5658" max="5658" width="9" style="166" bestFit="1" customWidth="1"/>
    <col min="5659" max="5887" width="16.5703125" style="166"/>
    <col min="5888" max="5888" width="3.7109375" style="166" customWidth="1"/>
    <col min="5889" max="5889" width="20.7109375" style="166" bestFit="1" customWidth="1"/>
    <col min="5890" max="5890" width="27.5703125" style="166" bestFit="1" customWidth="1"/>
    <col min="5891" max="5891" width="13" style="166" bestFit="1" customWidth="1"/>
    <col min="5892" max="5892" width="12.85546875" style="166" customWidth="1"/>
    <col min="5893" max="5893" width="15" style="166" bestFit="1" customWidth="1"/>
    <col min="5894" max="5894" width="15.28515625" style="166" bestFit="1" customWidth="1"/>
    <col min="5895" max="5895" width="13.85546875" style="166" bestFit="1" customWidth="1"/>
    <col min="5896" max="5898" width="7.7109375" style="166" customWidth="1"/>
    <col min="5899" max="5899" width="8.85546875" style="166" customWidth="1"/>
    <col min="5900" max="5903" width="7.7109375" style="166" customWidth="1"/>
    <col min="5904" max="5904" width="8.85546875" style="166" customWidth="1"/>
    <col min="5905" max="5907" width="7.7109375" style="166" customWidth="1"/>
    <col min="5908" max="5908" width="9.5703125" style="166" customWidth="1"/>
    <col min="5909" max="5909" width="8.85546875" style="166" customWidth="1"/>
    <col min="5910" max="5913" width="7.7109375" style="166" customWidth="1"/>
    <col min="5914" max="5914" width="9" style="166" bestFit="1" customWidth="1"/>
    <col min="5915" max="6143" width="16.5703125" style="166"/>
    <col min="6144" max="6144" width="3.7109375" style="166" customWidth="1"/>
    <col min="6145" max="6145" width="20.7109375" style="166" bestFit="1" customWidth="1"/>
    <col min="6146" max="6146" width="27.5703125" style="166" bestFit="1" customWidth="1"/>
    <col min="6147" max="6147" width="13" style="166" bestFit="1" customWidth="1"/>
    <col min="6148" max="6148" width="12.85546875" style="166" customWidth="1"/>
    <col min="6149" max="6149" width="15" style="166" bestFit="1" customWidth="1"/>
    <col min="6150" max="6150" width="15.28515625" style="166" bestFit="1" customWidth="1"/>
    <col min="6151" max="6151" width="13.85546875" style="166" bestFit="1" customWidth="1"/>
    <col min="6152" max="6154" width="7.7109375" style="166" customWidth="1"/>
    <col min="6155" max="6155" width="8.85546875" style="166" customWidth="1"/>
    <col min="6156" max="6159" width="7.7109375" style="166" customWidth="1"/>
    <col min="6160" max="6160" width="8.85546875" style="166" customWidth="1"/>
    <col min="6161" max="6163" width="7.7109375" style="166" customWidth="1"/>
    <col min="6164" max="6164" width="9.5703125" style="166" customWidth="1"/>
    <col min="6165" max="6165" width="8.85546875" style="166" customWidth="1"/>
    <col min="6166" max="6169" width="7.7109375" style="166" customWidth="1"/>
    <col min="6170" max="6170" width="9" style="166" bestFit="1" customWidth="1"/>
    <col min="6171" max="6399" width="16.5703125" style="166"/>
    <col min="6400" max="6400" width="3.7109375" style="166" customWidth="1"/>
    <col min="6401" max="6401" width="20.7109375" style="166" bestFit="1" customWidth="1"/>
    <col min="6402" max="6402" width="27.5703125" style="166" bestFit="1" customWidth="1"/>
    <col min="6403" max="6403" width="13" style="166" bestFit="1" customWidth="1"/>
    <col min="6404" max="6404" width="12.85546875" style="166" customWidth="1"/>
    <col min="6405" max="6405" width="15" style="166" bestFit="1" customWidth="1"/>
    <col min="6406" max="6406" width="15.28515625" style="166" bestFit="1" customWidth="1"/>
    <col min="6407" max="6407" width="13.85546875" style="166" bestFit="1" customWidth="1"/>
    <col min="6408" max="6410" width="7.7109375" style="166" customWidth="1"/>
    <col min="6411" max="6411" width="8.85546875" style="166" customWidth="1"/>
    <col min="6412" max="6415" width="7.7109375" style="166" customWidth="1"/>
    <col min="6416" max="6416" width="8.85546875" style="166" customWidth="1"/>
    <col min="6417" max="6419" width="7.7109375" style="166" customWidth="1"/>
    <col min="6420" max="6420" width="9.5703125" style="166" customWidth="1"/>
    <col min="6421" max="6421" width="8.85546875" style="166" customWidth="1"/>
    <col min="6422" max="6425" width="7.7109375" style="166" customWidth="1"/>
    <col min="6426" max="6426" width="9" style="166" bestFit="1" customWidth="1"/>
    <col min="6427" max="6655" width="16.5703125" style="166"/>
    <col min="6656" max="6656" width="3.7109375" style="166" customWidth="1"/>
    <col min="6657" max="6657" width="20.7109375" style="166" bestFit="1" customWidth="1"/>
    <col min="6658" max="6658" width="27.5703125" style="166" bestFit="1" customWidth="1"/>
    <col min="6659" max="6659" width="13" style="166" bestFit="1" customWidth="1"/>
    <col min="6660" max="6660" width="12.85546875" style="166" customWidth="1"/>
    <col min="6661" max="6661" width="15" style="166" bestFit="1" customWidth="1"/>
    <col min="6662" max="6662" width="15.28515625" style="166" bestFit="1" customWidth="1"/>
    <col min="6663" max="6663" width="13.85546875" style="166" bestFit="1" customWidth="1"/>
    <col min="6664" max="6666" width="7.7109375" style="166" customWidth="1"/>
    <col min="6667" max="6667" width="8.85546875" style="166" customWidth="1"/>
    <col min="6668" max="6671" width="7.7109375" style="166" customWidth="1"/>
    <col min="6672" max="6672" width="8.85546875" style="166" customWidth="1"/>
    <col min="6673" max="6675" width="7.7109375" style="166" customWidth="1"/>
    <col min="6676" max="6676" width="9.5703125" style="166" customWidth="1"/>
    <col min="6677" max="6677" width="8.85546875" style="166" customWidth="1"/>
    <col min="6678" max="6681" width="7.7109375" style="166" customWidth="1"/>
    <col min="6682" max="6682" width="9" style="166" bestFit="1" customWidth="1"/>
    <col min="6683" max="6911" width="16.5703125" style="166"/>
    <col min="6912" max="6912" width="3.7109375" style="166" customWidth="1"/>
    <col min="6913" max="6913" width="20.7109375" style="166" bestFit="1" customWidth="1"/>
    <col min="6914" max="6914" width="27.5703125" style="166" bestFit="1" customWidth="1"/>
    <col min="6915" max="6915" width="13" style="166" bestFit="1" customWidth="1"/>
    <col min="6916" max="6916" width="12.85546875" style="166" customWidth="1"/>
    <col min="6917" max="6917" width="15" style="166" bestFit="1" customWidth="1"/>
    <col min="6918" max="6918" width="15.28515625" style="166" bestFit="1" customWidth="1"/>
    <col min="6919" max="6919" width="13.85546875" style="166" bestFit="1" customWidth="1"/>
    <col min="6920" max="6922" width="7.7109375" style="166" customWidth="1"/>
    <col min="6923" max="6923" width="8.85546875" style="166" customWidth="1"/>
    <col min="6924" max="6927" width="7.7109375" style="166" customWidth="1"/>
    <col min="6928" max="6928" width="8.85546875" style="166" customWidth="1"/>
    <col min="6929" max="6931" width="7.7109375" style="166" customWidth="1"/>
    <col min="6932" max="6932" width="9.5703125" style="166" customWidth="1"/>
    <col min="6933" max="6933" width="8.85546875" style="166" customWidth="1"/>
    <col min="6934" max="6937" width="7.7109375" style="166" customWidth="1"/>
    <col min="6938" max="6938" width="9" style="166" bestFit="1" customWidth="1"/>
    <col min="6939" max="7167" width="16.5703125" style="166"/>
    <col min="7168" max="7168" width="3.7109375" style="166" customWidth="1"/>
    <col min="7169" max="7169" width="20.7109375" style="166" bestFit="1" customWidth="1"/>
    <col min="7170" max="7170" width="27.5703125" style="166" bestFit="1" customWidth="1"/>
    <col min="7171" max="7171" width="13" style="166" bestFit="1" customWidth="1"/>
    <col min="7172" max="7172" width="12.85546875" style="166" customWidth="1"/>
    <col min="7173" max="7173" width="15" style="166" bestFit="1" customWidth="1"/>
    <col min="7174" max="7174" width="15.28515625" style="166" bestFit="1" customWidth="1"/>
    <col min="7175" max="7175" width="13.85546875" style="166" bestFit="1" customWidth="1"/>
    <col min="7176" max="7178" width="7.7109375" style="166" customWidth="1"/>
    <col min="7179" max="7179" width="8.85546875" style="166" customWidth="1"/>
    <col min="7180" max="7183" width="7.7109375" style="166" customWidth="1"/>
    <col min="7184" max="7184" width="8.85546875" style="166" customWidth="1"/>
    <col min="7185" max="7187" width="7.7109375" style="166" customWidth="1"/>
    <col min="7188" max="7188" width="9.5703125" style="166" customWidth="1"/>
    <col min="7189" max="7189" width="8.85546875" style="166" customWidth="1"/>
    <col min="7190" max="7193" width="7.7109375" style="166" customWidth="1"/>
    <col min="7194" max="7194" width="9" style="166" bestFit="1" customWidth="1"/>
    <col min="7195" max="7423" width="16.5703125" style="166"/>
    <col min="7424" max="7424" width="3.7109375" style="166" customWidth="1"/>
    <col min="7425" max="7425" width="20.7109375" style="166" bestFit="1" customWidth="1"/>
    <col min="7426" max="7426" width="27.5703125" style="166" bestFit="1" customWidth="1"/>
    <col min="7427" max="7427" width="13" style="166" bestFit="1" customWidth="1"/>
    <col min="7428" max="7428" width="12.85546875" style="166" customWidth="1"/>
    <col min="7429" max="7429" width="15" style="166" bestFit="1" customWidth="1"/>
    <col min="7430" max="7430" width="15.28515625" style="166" bestFit="1" customWidth="1"/>
    <col min="7431" max="7431" width="13.85546875" style="166" bestFit="1" customWidth="1"/>
    <col min="7432" max="7434" width="7.7109375" style="166" customWidth="1"/>
    <col min="7435" max="7435" width="8.85546875" style="166" customWidth="1"/>
    <col min="7436" max="7439" width="7.7109375" style="166" customWidth="1"/>
    <col min="7440" max="7440" width="8.85546875" style="166" customWidth="1"/>
    <col min="7441" max="7443" width="7.7109375" style="166" customWidth="1"/>
    <col min="7444" max="7444" width="9.5703125" style="166" customWidth="1"/>
    <col min="7445" max="7445" width="8.85546875" style="166" customWidth="1"/>
    <col min="7446" max="7449" width="7.7109375" style="166" customWidth="1"/>
    <col min="7450" max="7450" width="9" style="166" bestFit="1" customWidth="1"/>
    <col min="7451" max="7679" width="16.5703125" style="166"/>
    <col min="7680" max="7680" width="3.7109375" style="166" customWidth="1"/>
    <col min="7681" max="7681" width="20.7109375" style="166" bestFit="1" customWidth="1"/>
    <col min="7682" max="7682" width="27.5703125" style="166" bestFit="1" customWidth="1"/>
    <col min="7683" max="7683" width="13" style="166" bestFit="1" customWidth="1"/>
    <col min="7684" max="7684" width="12.85546875" style="166" customWidth="1"/>
    <col min="7685" max="7685" width="15" style="166" bestFit="1" customWidth="1"/>
    <col min="7686" max="7686" width="15.28515625" style="166" bestFit="1" customWidth="1"/>
    <col min="7687" max="7687" width="13.85546875" style="166" bestFit="1" customWidth="1"/>
    <col min="7688" max="7690" width="7.7109375" style="166" customWidth="1"/>
    <col min="7691" max="7691" width="8.85546875" style="166" customWidth="1"/>
    <col min="7692" max="7695" width="7.7109375" style="166" customWidth="1"/>
    <col min="7696" max="7696" width="8.85546875" style="166" customWidth="1"/>
    <col min="7697" max="7699" width="7.7109375" style="166" customWidth="1"/>
    <col min="7700" max="7700" width="9.5703125" style="166" customWidth="1"/>
    <col min="7701" max="7701" width="8.85546875" style="166" customWidth="1"/>
    <col min="7702" max="7705" width="7.7109375" style="166" customWidth="1"/>
    <col min="7706" max="7706" width="9" style="166" bestFit="1" customWidth="1"/>
    <col min="7707" max="7935" width="16.5703125" style="166"/>
    <col min="7936" max="7936" width="3.7109375" style="166" customWidth="1"/>
    <col min="7937" max="7937" width="20.7109375" style="166" bestFit="1" customWidth="1"/>
    <col min="7938" max="7938" width="27.5703125" style="166" bestFit="1" customWidth="1"/>
    <col min="7939" max="7939" width="13" style="166" bestFit="1" customWidth="1"/>
    <col min="7940" max="7940" width="12.85546875" style="166" customWidth="1"/>
    <col min="7941" max="7941" width="15" style="166" bestFit="1" customWidth="1"/>
    <col min="7942" max="7942" width="15.28515625" style="166" bestFit="1" customWidth="1"/>
    <col min="7943" max="7943" width="13.85546875" style="166" bestFit="1" customWidth="1"/>
    <col min="7944" max="7946" width="7.7109375" style="166" customWidth="1"/>
    <col min="7947" max="7947" width="8.85546875" style="166" customWidth="1"/>
    <col min="7948" max="7951" width="7.7109375" style="166" customWidth="1"/>
    <col min="7952" max="7952" width="8.85546875" style="166" customWidth="1"/>
    <col min="7953" max="7955" width="7.7109375" style="166" customWidth="1"/>
    <col min="7956" max="7956" width="9.5703125" style="166" customWidth="1"/>
    <col min="7957" max="7957" width="8.85546875" style="166" customWidth="1"/>
    <col min="7958" max="7961" width="7.7109375" style="166" customWidth="1"/>
    <col min="7962" max="7962" width="9" style="166" bestFit="1" customWidth="1"/>
    <col min="7963" max="8191" width="16.5703125" style="166"/>
    <col min="8192" max="8192" width="3.7109375" style="166" customWidth="1"/>
    <col min="8193" max="8193" width="20.7109375" style="166" bestFit="1" customWidth="1"/>
    <col min="8194" max="8194" width="27.5703125" style="166" bestFit="1" customWidth="1"/>
    <col min="8195" max="8195" width="13" style="166" bestFit="1" customWidth="1"/>
    <col min="8196" max="8196" width="12.85546875" style="166" customWidth="1"/>
    <col min="8197" max="8197" width="15" style="166" bestFit="1" customWidth="1"/>
    <col min="8198" max="8198" width="15.28515625" style="166" bestFit="1" customWidth="1"/>
    <col min="8199" max="8199" width="13.85546875" style="166" bestFit="1" customWidth="1"/>
    <col min="8200" max="8202" width="7.7109375" style="166" customWidth="1"/>
    <col min="8203" max="8203" width="8.85546875" style="166" customWidth="1"/>
    <col min="8204" max="8207" width="7.7109375" style="166" customWidth="1"/>
    <col min="8208" max="8208" width="8.85546875" style="166" customWidth="1"/>
    <col min="8209" max="8211" width="7.7109375" style="166" customWidth="1"/>
    <col min="8212" max="8212" width="9.5703125" style="166" customWidth="1"/>
    <col min="8213" max="8213" width="8.85546875" style="166" customWidth="1"/>
    <col min="8214" max="8217" width="7.7109375" style="166" customWidth="1"/>
    <col min="8218" max="8218" width="9" style="166" bestFit="1" customWidth="1"/>
    <col min="8219" max="8447" width="16.5703125" style="166"/>
    <col min="8448" max="8448" width="3.7109375" style="166" customWidth="1"/>
    <col min="8449" max="8449" width="20.7109375" style="166" bestFit="1" customWidth="1"/>
    <col min="8450" max="8450" width="27.5703125" style="166" bestFit="1" customWidth="1"/>
    <col min="8451" max="8451" width="13" style="166" bestFit="1" customWidth="1"/>
    <col min="8452" max="8452" width="12.85546875" style="166" customWidth="1"/>
    <col min="8453" max="8453" width="15" style="166" bestFit="1" customWidth="1"/>
    <col min="8454" max="8454" width="15.28515625" style="166" bestFit="1" customWidth="1"/>
    <col min="8455" max="8455" width="13.85546875" style="166" bestFit="1" customWidth="1"/>
    <col min="8456" max="8458" width="7.7109375" style="166" customWidth="1"/>
    <col min="8459" max="8459" width="8.85546875" style="166" customWidth="1"/>
    <col min="8460" max="8463" width="7.7109375" style="166" customWidth="1"/>
    <col min="8464" max="8464" width="8.85546875" style="166" customWidth="1"/>
    <col min="8465" max="8467" width="7.7109375" style="166" customWidth="1"/>
    <col min="8468" max="8468" width="9.5703125" style="166" customWidth="1"/>
    <col min="8469" max="8469" width="8.85546875" style="166" customWidth="1"/>
    <col min="8470" max="8473" width="7.7109375" style="166" customWidth="1"/>
    <col min="8474" max="8474" width="9" style="166" bestFit="1" customWidth="1"/>
    <col min="8475" max="8703" width="16.5703125" style="166"/>
    <col min="8704" max="8704" width="3.7109375" style="166" customWidth="1"/>
    <col min="8705" max="8705" width="20.7109375" style="166" bestFit="1" customWidth="1"/>
    <col min="8706" max="8706" width="27.5703125" style="166" bestFit="1" customWidth="1"/>
    <col min="8707" max="8707" width="13" style="166" bestFit="1" customWidth="1"/>
    <col min="8708" max="8708" width="12.85546875" style="166" customWidth="1"/>
    <col min="8709" max="8709" width="15" style="166" bestFit="1" customWidth="1"/>
    <col min="8710" max="8710" width="15.28515625" style="166" bestFit="1" customWidth="1"/>
    <col min="8711" max="8711" width="13.85546875" style="166" bestFit="1" customWidth="1"/>
    <col min="8712" max="8714" width="7.7109375" style="166" customWidth="1"/>
    <col min="8715" max="8715" width="8.85546875" style="166" customWidth="1"/>
    <col min="8716" max="8719" width="7.7109375" style="166" customWidth="1"/>
    <col min="8720" max="8720" width="8.85546875" style="166" customWidth="1"/>
    <col min="8721" max="8723" width="7.7109375" style="166" customWidth="1"/>
    <col min="8724" max="8724" width="9.5703125" style="166" customWidth="1"/>
    <col min="8725" max="8725" width="8.85546875" style="166" customWidth="1"/>
    <col min="8726" max="8729" width="7.7109375" style="166" customWidth="1"/>
    <col min="8730" max="8730" width="9" style="166" bestFit="1" customWidth="1"/>
    <col min="8731" max="8959" width="16.5703125" style="166"/>
    <col min="8960" max="8960" width="3.7109375" style="166" customWidth="1"/>
    <col min="8961" max="8961" width="20.7109375" style="166" bestFit="1" customWidth="1"/>
    <col min="8962" max="8962" width="27.5703125" style="166" bestFit="1" customWidth="1"/>
    <col min="8963" max="8963" width="13" style="166" bestFit="1" customWidth="1"/>
    <col min="8964" max="8964" width="12.85546875" style="166" customWidth="1"/>
    <col min="8965" max="8965" width="15" style="166" bestFit="1" customWidth="1"/>
    <col min="8966" max="8966" width="15.28515625" style="166" bestFit="1" customWidth="1"/>
    <col min="8967" max="8967" width="13.85546875" style="166" bestFit="1" customWidth="1"/>
    <col min="8968" max="8970" width="7.7109375" style="166" customWidth="1"/>
    <col min="8971" max="8971" width="8.85546875" style="166" customWidth="1"/>
    <col min="8972" max="8975" width="7.7109375" style="166" customWidth="1"/>
    <col min="8976" max="8976" width="8.85546875" style="166" customWidth="1"/>
    <col min="8977" max="8979" width="7.7109375" style="166" customWidth="1"/>
    <col min="8980" max="8980" width="9.5703125" style="166" customWidth="1"/>
    <col min="8981" max="8981" width="8.85546875" style="166" customWidth="1"/>
    <col min="8982" max="8985" width="7.7109375" style="166" customWidth="1"/>
    <col min="8986" max="8986" width="9" style="166" bestFit="1" customWidth="1"/>
    <col min="8987" max="9215" width="16.5703125" style="166"/>
    <col min="9216" max="9216" width="3.7109375" style="166" customWidth="1"/>
    <col min="9217" max="9217" width="20.7109375" style="166" bestFit="1" customWidth="1"/>
    <col min="9218" max="9218" width="27.5703125" style="166" bestFit="1" customWidth="1"/>
    <col min="9219" max="9219" width="13" style="166" bestFit="1" customWidth="1"/>
    <col min="9220" max="9220" width="12.85546875" style="166" customWidth="1"/>
    <col min="9221" max="9221" width="15" style="166" bestFit="1" customWidth="1"/>
    <col min="9222" max="9222" width="15.28515625" style="166" bestFit="1" customWidth="1"/>
    <col min="9223" max="9223" width="13.85546875" style="166" bestFit="1" customWidth="1"/>
    <col min="9224" max="9226" width="7.7109375" style="166" customWidth="1"/>
    <col min="9227" max="9227" width="8.85546875" style="166" customWidth="1"/>
    <col min="9228" max="9231" width="7.7109375" style="166" customWidth="1"/>
    <col min="9232" max="9232" width="8.85546875" style="166" customWidth="1"/>
    <col min="9233" max="9235" width="7.7109375" style="166" customWidth="1"/>
    <col min="9236" max="9236" width="9.5703125" style="166" customWidth="1"/>
    <col min="9237" max="9237" width="8.85546875" style="166" customWidth="1"/>
    <col min="9238" max="9241" width="7.7109375" style="166" customWidth="1"/>
    <col min="9242" max="9242" width="9" style="166" bestFit="1" customWidth="1"/>
    <col min="9243" max="9471" width="16.5703125" style="166"/>
    <col min="9472" max="9472" width="3.7109375" style="166" customWidth="1"/>
    <col min="9473" max="9473" width="20.7109375" style="166" bestFit="1" customWidth="1"/>
    <col min="9474" max="9474" width="27.5703125" style="166" bestFit="1" customWidth="1"/>
    <col min="9475" max="9475" width="13" style="166" bestFit="1" customWidth="1"/>
    <col min="9476" max="9476" width="12.85546875" style="166" customWidth="1"/>
    <col min="9477" max="9477" width="15" style="166" bestFit="1" customWidth="1"/>
    <col min="9478" max="9478" width="15.28515625" style="166" bestFit="1" customWidth="1"/>
    <col min="9479" max="9479" width="13.85546875" style="166" bestFit="1" customWidth="1"/>
    <col min="9480" max="9482" width="7.7109375" style="166" customWidth="1"/>
    <col min="9483" max="9483" width="8.85546875" style="166" customWidth="1"/>
    <col min="9484" max="9487" width="7.7109375" style="166" customWidth="1"/>
    <col min="9488" max="9488" width="8.85546875" style="166" customWidth="1"/>
    <col min="9489" max="9491" width="7.7109375" style="166" customWidth="1"/>
    <col min="9492" max="9492" width="9.5703125" style="166" customWidth="1"/>
    <col min="9493" max="9493" width="8.85546875" style="166" customWidth="1"/>
    <col min="9494" max="9497" width="7.7109375" style="166" customWidth="1"/>
    <col min="9498" max="9498" width="9" style="166" bestFit="1" customWidth="1"/>
    <col min="9499" max="9727" width="16.5703125" style="166"/>
    <col min="9728" max="9728" width="3.7109375" style="166" customWidth="1"/>
    <col min="9729" max="9729" width="20.7109375" style="166" bestFit="1" customWidth="1"/>
    <col min="9730" max="9730" width="27.5703125" style="166" bestFit="1" customWidth="1"/>
    <col min="9731" max="9731" width="13" style="166" bestFit="1" customWidth="1"/>
    <col min="9732" max="9732" width="12.85546875" style="166" customWidth="1"/>
    <col min="9733" max="9733" width="15" style="166" bestFit="1" customWidth="1"/>
    <col min="9734" max="9734" width="15.28515625" style="166" bestFit="1" customWidth="1"/>
    <col min="9735" max="9735" width="13.85546875" style="166" bestFit="1" customWidth="1"/>
    <col min="9736" max="9738" width="7.7109375" style="166" customWidth="1"/>
    <col min="9739" max="9739" width="8.85546875" style="166" customWidth="1"/>
    <col min="9740" max="9743" width="7.7109375" style="166" customWidth="1"/>
    <col min="9744" max="9744" width="8.85546875" style="166" customWidth="1"/>
    <col min="9745" max="9747" width="7.7109375" style="166" customWidth="1"/>
    <col min="9748" max="9748" width="9.5703125" style="166" customWidth="1"/>
    <col min="9749" max="9749" width="8.85546875" style="166" customWidth="1"/>
    <col min="9750" max="9753" width="7.7109375" style="166" customWidth="1"/>
    <col min="9754" max="9754" width="9" style="166" bestFit="1" customWidth="1"/>
    <col min="9755" max="9983" width="16.5703125" style="166"/>
    <col min="9984" max="9984" width="3.7109375" style="166" customWidth="1"/>
    <col min="9985" max="9985" width="20.7109375" style="166" bestFit="1" customWidth="1"/>
    <col min="9986" max="9986" width="27.5703125" style="166" bestFit="1" customWidth="1"/>
    <col min="9987" max="9987" width="13" style="166" bestFit="1" customWidth="1"/>
    <col min="9988" max="9988" width="12.85546875" style="166" customWidth="1"/>
    <col min="9989" max="9989" width="15" style="166" bestFit="1" customWidth="1"/>
    <col min="9990" max="9990" width="15.28515625" style="166" bestFit="1" customWidth="1"/>
    <col min="9991" max="9991" width="13.85546875" style="166" bestFit="1" customWidth="1"/>
    <col min="9992" max="9994" width="7.7109375" style="166" customWidth="1"/>
    <col min="9995" max="9995" width="8.85546875" style="166" customWidth="1"/>
    <col min="9996" max="9999" width="7.7109375" style="166" customWidth="1"/>
    <col min="10000" max="10000" width="8.85546875" style="166" customWidth="1"/>
    <col min="10001" max="10003" width="7.7109375" style="166" customWidth="1"/>
    <col min="10004" max="10004" width="9.5703125" style="166" customWidth="1"/>
    <col min="10005" max="10005" width="8.85546875" style="166" customWidth="1"/>
    <col min="10006" max="10009" width="7.7109375" style="166" customWidth="1"/>
    <col min="10010" max="10010" width="9" style="166" bestFit="1" customWidth="1"/>
    <col min="10011" max="10239" width="16.5703125" style="166"/>
    <col min="10240" max="10240" width="3.7109375" style="166" customWidth="1"/>
    <col min="10241" max="10241" width="20.7109375" style="166" bestFit="1" customWidth="1"/>
    <col min="10242" max="10242" width="27.5703125" style="166" bestFit="1" customWidth="1"/>
    <col min="10243" max="10243" width="13" style="166" bestFit="1" customWidth="1"/>
    <col min="10244" max="10244" width="12.85546875" style="166" customWidth="1"/>
    <col min="10245" max="10245" width="15" style="166" bestFit="1" customWidth="1"/>
    <col min="10246" max="10246" width="15.28515625" style="166" bestFit="1" customWidth="1"/>
    <col min="10247" max="10247" width="13.85546875" style="166" bestFit="1" customWidth="1"/>
    <col min="10248" max="10250" width="7.7109375" style="166" customWidth="1"/>
    <col min="10251" max="10251" width="8.85546875" style="166" customWidth="1"/>
    <col min="10252" max="10255" width="7.7109375" style="166" customWidth="1"/>
    <col min="10256" max="10256" width="8.85546875" style="166" customWidth="1"/>
    <col min="10257" max="10259" width="7.7109375" style="166" customWidth="1"/>
    <col min="10260" max="10260" width="9.5703125" style="166" customWidth="1"/>
    <col min="10261" max="10261" width="8.85546875" style="166" customWidth="1"/>
    <col min="10262" max="10265" width="7.7109375" style="166" customWidth="1"/>
    <col min="10266" max="10266" width="9" style="166" bestFit="1" customWidth="1"/>
    <col min="10267" max="10495" width="16.5703125" style="166"/>
    <col min="10496" max="10496" width="3.7109375" style="166" customWidth="1"/>
    <col min="10497" max="10497" width="20.7109375" style="166" bestFit="1" customWidth="1"/>
    <col min="10498" max="10498" width="27.5703125" style="166" bestFit="1" customWidth="1"/>
    <col min="10499" max="10499" width="13" style="166" bestFit="1" customWidth="1"/>
    <col min="10500" max="10500" width="12.85546875" style="166" customWidth="1"/>
    <col min="10501" max="10501" width="15" style="166" bestFit="1" customWidth="1"/>
    <col min="10502" max="10502" width="15.28515625" style="166" bestFit="1" customWidth="1"/>
    <col min="10503" max="10503" width="13.85546875" style="166" bestFit="1" customWidth="1"/>
    <col min="10504" max="10506" width="7.7109375" style="166" customWidth="1"/>
    <col min="10507" max="10507" width="8.85546875" style="166" customWidth="1"/>
    <col min="10508" max="10511" width="7.7109375" style="166" customWidth="1"/>
    <col min="10512" max="10512" width="8.85546875" style="166" customWidth="1"/>
    <col min="10513" max="10515" width="7.7109375" style="166" customWidth="1"/>
    <col min="10516" max="10516" width="9.5703125" style="166" customWidth="1"/>
    <col min="10517" max="10517" width="8.85546875" style="166" customWidth="1"/>
    <col min="10518" max="10521" width="7.7109375" style="166" customWidth="1"/>
    <col min="10522" max="10522" width="9" style="166" bestFit="1" customWidth="1"/>
    <col min="10523" max="10751" width="16.5703125" style="166"/>
    <col min="10752" max="10752" width="3.7109375" style="166" customWidth="1"/>
    <col min="10753" max="10753" width="20.7109375" style="166" bestFit="1" customWidth="1"/>
    <col min="10754" max="10754" width="27.5703125" style="166" bestFit="1" customWidth="1"/>
    <col min="10755" max="10755" width="13" style="166" bestFit="1" customWidth="1"/>
    <col min="10756" max="10756" width="12.85546875" style="166" customWidth="1"/>
    <col min="10757" max="10757" width="15" style="166" bestFit="1" customWidth="1"/>
    <col min="10758" max="10758" width="15.28515625" style="166" bestFit="1" customWidth="1"/>
    <col min="10759" max="10759" width="13.85546875" style="166" bestFit="1" customWidth="1"/>
    <col min="10760" max="10762" width="7.7109375" style="166" customWidth="1"/>
    <col min="10763" max="10763" width="8.85546875" style="166" customWidth="1"/>
    <col min="10764" max="10767" width="7.7109375" style="166" customWidth="1"/>
    <col min="10768" max="10768" width="8.85546875" style="166" customWidth="1"/>
    <col min="10769" max="10771" width="7.7109375" style="166" customWidth="1"/>
    <col min="10772" max="10772" width="9.5703125" style="166" customWidth="1"/>
    <col min="10773" max="10773" width="8.85546875" style="166" customWidth="1"/>
    <col min="10774" max="10777" width="7.7109375" style="166" customWidth="1"/>
    <col min="10778" max="10778" width="9" style="166" bestFit="1" customWidth="1"/>
    <col min="10779" max="11007" width="16.5703125" style="166"/>
    <col min="11008" max="11008" width="3.7109375" style="166" customWidth="1"/>
    <col min="11009" max="11009" width="20.7109375" style="166" bestFit="1" customWidth="1"/>
    <col min="11010" max="11010" width="27.5703125" style="166" bestFit="1" customWidth="1"/>
    <col min="11011" max="11011" width="13" style="166" bestFit="1" customWidth="1"/>
    <col min="11012" max="11012" width="12.85546875" style="166" customWidth="1"/>
    <col min="11013" max="11013" width="15" style="166" bestFit="1" customWidth="1"/>
    <col min="11014" max="11014" width="15.28515625" style="166" bestFit="1" customWidth="1"/>
    <col min="11015" max="11015" width="13.85546875" style="166" bestFit="1" customWidth="1"/>
    <col min="11016" max="11018" width="7.7109375" style="166" customWidth="1"/>
    <col min="11019" max="11019" width="8.85546875" style="166" customWidth="1"/>
    <col min="11020" max="11023" width="7.7109375" style="166" customWidth="1"/>
    <col min="11024" max="11024" width="8.85546875" style="166" customWidth="1"/>
    <col min="11025" max="11027" width="7.7109375" style="166" customWidth="1"/>
    <col min="11028" max="11028" width="9.5703125" style="166" customWidth="1"/>
    <col min="11029" max="11029" width="8.85546875" style="166" customWidth="1"/>
    <col min="11030" max="11033" width="7.7109375" style="166" customWidth="1"/>
    <col min="11034" max="11034" width="9" style="166" bestFit="1" customWidth="1"/>
    <col min="11035" max="11263" width="16.5703125" style="166"/>
    <col min="11264" max="11264" width="3.7109375" style="166" customWidth="1"/>
    <col min="11265" max="11265" width="20.7109375" style="166" bestFit="1" customWidth="1"/>
    <col min="11266" max="11266" width="27.5703125" style="166" bestFit="1" customWidth="1"/>
    <col min="11267" max="11267" width="13" style="166" bestFit="1" customWidth="1"/>
    <col min="11268" max="11268" width="12.85546875" style="166" customWidth="1"/>
    <col min="11269" max="11269" width="15" style="166" bestFit="1" customWidth="1"/>
    <col min="11270" max="11270" width="15.28515625" style="166" bestFit="1" customWidth="1"/>
    <col min="11271" max="11271" width="13.85546875" style="166" bestFit="1" customWidth="1"/>
    <col min="11272" max="11274" width="7.7109375" style="166" customWidth="1"/>
    <col min="11275" max="11275" width="8.85546875" style="166" customWidth="1"/>
    <col min="11276" max="11279" width="7.7109375" style="166" customWidth="1"/>
    <col min="11280" max="11280" width="8.85546875" style="166" customWidth="1"/>
    <col min="11281" max="11283" width="7.7109375" style="166" customWidth="1"/>
    <col min="11284" max="11284" width="9.5703125" style="166" customWidth="1"/>
    <col min="11285" max="11285" width="8.85546875" style="166" customWidth="1"/>
    <col min="11286" max="11289" width="7.7109375" style="166" customWidth="1"/>
    <col min="11290" max="11290" width="9" style="166" bestFit="1" customWidth="1"/>
    <col min="11291" max="11519" width="16.5703125" style="166"/>
    <col min="11520" max="11520" width="3.7109375" style="166" customWidth="1"/>
    <col min="11521" max="11521" width="20.7109375" style="166" bestFit="1" customWidth="1"/>
    <col min="11522" max="11522" width="27.5703125" style="166" bestFit="1" customWidth="1"/>
    <col min="11523" max="11523" width="13" style="166" bestFit="1" customWidth="1"/>
    <col min="11524" max="11524" width="12.85546875" style="166" customWidth="1"/>
    <col min="11525" max="11525" width="15" style="166" bestFit="1" customWidth="1"/>
    <col min="11526" max="11526" width="15.28515625" style="166" bestFit="1" customWidth="1"/>
    <col min="11527" max="11527" width="13.85546875" style="166" bestFit="1" customWidth="1"/>
    <col min="11528" max="11530" width="7.7109375" style="166" customWidth="1"/>
    <col min="11531" max="11531" width="8.85546875" style="166" customWidth="1"/>
    <col min="11532" max="11535" width="7.7109375" style="166" customWidth="1"/>
    <col min="11536" max="11536" width="8.85546875" style="166" customWidth="1"/>
    <col min="11537" max="11539" width="7.7109375" style="166" customWidth="1"/>
    <col min="11540" max="11540" width="9.5703125" style="166" customWidth="1"/>
    <col min="11541" max="11541" width="8.85546875" style="166" customWidth="1"/>
    <col min="11542" max="11545" width="7.7109375" style="166" customWidth="1"/>
    <col min="11546" max="11546" width="9" style="166" bestFit="1" customWidth="1"/>
    <col min="11547" max="11775" width="16.5703125" style="166"/>
    <col min="11776" max="11776" width="3.7109375" style="166" customWidth="1"/>
    <col min="11777" max="11777" width="20.7109375" style="166" bestFit="1" customWidth="1"/>
    <col min="11778" max="11778" width="27.5703125" style="166" bestFit="1" customWidth="1"/>
    <col min="11779" max="11779" width="13" style="166" bestFit="1" customWidth="1"/>
    <col min="11780" max="11780" width="12.85546875" style="166" customWidth="1"/>
    <col min="11781" max="11781" width="15" style="166" bestFit="1" customWidth="1"/>
    <col min="11782" max="11782" width="15.28515625" style="166" bestFit="1" customWidth="1"/>
    <col min="11783" max="11783" width="13.85546875" style="166" bestFit="1" customWidth="1"/>
    <col min="11784" max="11786" width="7.7109375" style="166" customWidth="1"/>
    <col min="11787" max="11787" width="8.85546875" style="166" customWidth="1"/>
    <col min="11788" max="11791" width="7.7109375" style="166" customWidth="1"/>
    <col min="11792" max="11792" width="8.85546875" style="166" customWidth="1"/>
    <col min="11793" max="11795" width="7.7109375" style="166" customWidth="1"/>
    <col min="11796" max="11796" width="9.5703125" style="166" customWidth="1"/>
    <col min="11797" max="11797" width="8.85546875" style="166" customWidth="1"/>
    <col min="11798" max="11801" width="7.7109375" style="166" customWidth="1"/>
    <col min="11802" max="11802" width="9" style="166" bestFit="1" customWidth="1"/>
    <col min="11803" max="12031" width="16.5703125" style="166"/>
    <col min="12032" max="12032" width="3.7109375" style="166" customWidth="1"/>
    <col min="12033" max="12033" width="20.7109375" style="166" bestFit="1" customWidth="1"/>
    <col min="12034" max="12034" width="27.5703125" style="166" bestFit="1" customWidth="1"/>
    <col min="12035" max="12035" width="13" style="166" bestFit="1" customWidth="1"/>
    <col min="12036" max="12036" width="12.85546875" style="166" customWidth="1"/>
    <col min="12037" max="12037" width="15" style="166" bestFit="1" customWidth="1"/>
    <col min="12038" max="12038" width="15.28515625" style="166" bestFit="1" customWidth="1"/>
    <col min="12039" max="12039" width="13.85546875" style="166" bestFit="1" customWidth="1"/>
    <col min="12040" max="12042" width="7.7109375" style="166" customWidth="1"/>
    <col min="12043" max="12043" width="8.85546875" style="166" customWidth="1"/>
    <col min="12044" max="12047" width="7.7109375" style="166" customWidth="1"/>
    <col min="12048" max="12048" width="8.85546875" style="166" customWidth="1"/>
    <col min="12049" max="12051" width="7.7109375" style="166" customWidth="1"/>
    <col min="12052" max="12052" width="9.5703125" style="166" customWidth="1"/>
    <col min="12053" max="12053" width="8.85546875" style="166" customWidth="1"/>
    <col min="12054" max="12057" width="7.7109375" style="166" customWidth="1"/>
    <col min="12058" max="12058" width="9" style="166" bestFit="1" customWidth="1"/>
    <col min="12059" max="12287" width="16.5703125" style="166"/>
    <col min="12288" max="12288" width="3.7109375" style="166" customWidth="1"/>
    <col min="12289" max="12289" width="20.7109375" style="166" bestFit="1" customWidth="1"/>
    <col min="12290" max="12290" width="27.5703125" style="166" bestFit="1" customWidth="1"/>
    <col min="12291" max="12291" width="13" style="166" bestFit="1" customWidth="1"/>
    <col min="12292" max="12292" width="12.85546875" style="166" customWidth="1"/>
    <col min="12293" max="12293" width="15" style="166" bestFit="1" customWidth="1"/>
    <col min="12294" max="12294" width="15.28515625" style="166" bestFit="1" customWidth="1"/>
    <col min="12295" max="12295" width="13.85546875" style="166" bestFit="1" customWidth="1"/>
    <col min="12296" max="12298" width="7.7109375" style="166" customWidth="1"/>
    <col min="12299" max="12299" width="8.85546875" style="166" customWidth="1"/>
    <col min="12300" max="12303" width="7.7109375" style="166" customWidth="1"/>
    <col min="12304" max="12304" width="8.85546875" style="166" customWidth="1"/>
    <col min="12305" max="12307" width="7.7109375" style="166" customWidth="1"/>
    <col min="12308" max="12308" width="9.5703125" style="166" customWidth="1"/>
    <col min="12309" max="12309" width="8.85546875" style="166" customWidth="1"/>
    <col min="12310" max="12313" width="7.7109375" style="166" customWidth="1"/>
    <col min="12314" max="12314" width="9" style="166" bestFit="1" customWidth="1"/>
    <col min="12315" max="12543" width="16.5703125" style="166"/>
    <col min="12544" max="12544" width="3.7109375" style="166" customWidth="1"/>
    <col min="12545" max="12545" width="20.7109375" style="166" bestFit="1" customWidth="1"/>
    <col min="12546" max="12546" width="27.5703125" style="166" bestFit="1" customWidth="1"/>
    <col min="12547" max="12547" width="13" style="166" bestFit="1" customWidth="1"/>
    <col min="12548" max="12548" width="12.85546875" style="166" customWidth="1"/>
    <col min="12549" max="12549" width="15" style="166" bestFit="1" customWidth="1"/>
    <col min="12550" max="12550" width="15.28515625" style="166" bestFit="1" customWidth="1"/>
    <col min="12551" max="12551" width="13.85546875" style="166" bestFit="1" customWidth="1"/>
    <col min="12552" max="12554" width="7.7109375" style="166" customWidth="1"/>
    <col min="12555" max="12555" width="8.85546875" style="166" customWidth="1"/>
    <col min="12556" max="12559" width="7.7109375" style="166" customWidth="1"/>
    <col min="12560" max="12560" width="8.85546875" style="166" customWidth="1"/>
    <col min="12561" max="12563" width="7.7109375" style="166" customWidth="1"/>
    <col min="12564" max="12564" width="9.5703125" style="166" customWidth="1"/>
    <col min="12565" max="12565" width="8.85546875" style="166" customWidth="1"/>
    <col min="12566" max="12569" width="7.7109375" style="166" customWidth="1"/>
    <col min="12570" max="12570" width="9" style="166" bestFit="1" customWidth="1"/>
    <col min="12571" max="12799" width="16.5703125" style="166"/>
    <col min="12800" max="12800" width="3.7109375" style="166" customWidth="1"/>
    <col min="12801" max="12801" width="20.7109375" style="166" bestFit="1" customWidth="1"/>
    <col min="12802" max="12802" width="27.5703125" style="166" bestFit="1" customWidth="1"/>
    <col min="12803" max="12803" width="13" style="166" bestFit="1" customWidth="1"/>
    <col min="12804" max="12804" width="12.85546875" style="166" customWidth="1"/>
    <col min="12805" max="12805" width="15" style="166" bestFit="1" customWidth="1"/>
    <col min="12806" max="12806" width="15.28515625" style="166" bestFit="1" customWidth="1"/>
    <col min="12807" max="12807" width="13.85546875" style="166" bestFit="1" customWidth="1"/>
    <col min="12808" max="12810" width="7.7109375" style="166" customWidth="1"/>
    <col min="12811" max="12811" width="8.85546875" style="166" customWidth="1"/>
    <col min="12812" max="12815" width="7.7109375" style="166" customWidth="1"/>
    <col min="12816" max="12816" width="8.85546875" style="166" customWidth="1"/>
    <col min="12817" max="12819" width="7.7109375" style="166" customWidth="1"/>
    <col min="12820" max="12820" width="9.5703125" style="166" customWidth="1"/>
    <col min="12821" max="12821" width="8.85546875" style="166" customWidth="1"/>
    <col min="12822" max="12825" width="7.7109375" style="166" customWidth="1"/>
    <col min="12826" max="12826" width="9" style="166" bestFit="1" customWidth="1"/>
    <col min="12827" max="13055" width="16.5703125" style="166"/>
    <col min="13056" max="13056" width="3.7109375" style="166" customWidth="1"/>
    <col min="13057" max="13057" width="20.7109375" style="166" bestFit="1" customWidth="1"/>
    <col min="13058" max="13058" width="27.5703125" style="166" bestFit="1" customWidth="1"/>
    <col min="13059" max="13059" width="13" style="166" bestFit="1" customWidth="1"/>
    <col min="13060" max="13060" width="12.85546875" style="166" customWidth="1"/>
    <col min="13061" max="13061" width="15" style="166" bestFit="1" customWidth="1"/>
    <col min="13062" max="13062" width="15.28515625" style="166" bestFit="1" customWidth="1"/>
    <col min="13063" max="13063" width="13.85546875" style="166" bestFit="1" customWidth="1"/>
    <col min="13064" max="13066" width="7.7109375" style="166" customWidth="1"/>
    <col min="13067" max="13067" width="8.85546875" style="166" customWidth="1"/>
    <col min="13068" max="13071" width="7.7109375" style="166" customWidth="1"/>
    <col min="13072" max="13072" width="8.85546875" style="166" customWidth="1"/>
    <col min="13073" max="13075" width="7.7109375" style="166" customWidth="1"/>
    <col min="13076" max="13076" width="9.5703125" style="166" customWidth="1"/>
    <col min="13077" max="13077" width="8.85546875" style="166" customWidth="1"/>
    <col min="13078" max="13081" width="7.7109375" style="166" customWidth="1"/>
    <col min="13082" max="13082" width="9" style="166" bestFit="1" customWidth="1"/>
    <col min="13083" max="13311" width="16.5703125" style="166"/>
    <col min="13312" max="13312" width="3.7109375" style="166" customWidth="1"/>
    <col min="13313" max="13313" width="20.7109375" style="166" bestFit="1" customWidth="1"/>
    <col min="13314" max="13314" width="27.5703125" style="166" bestFit="1" customWidth="1"/>
    <col min="13315" max="13315" width="13" style="166" bestFit="1" customWidth="1"/>
    <col min="13316" max="13316" width="12.85546875" style="166" customWidth="1"/>
    <col min="13317" max="13317" width="15" style="166" bestFit="1" customWidth="1"/>
    <col min="13318" max="13318" width="15.28515625" style="166" bestFit="1" customWidth="1"/>
    <col min="13319" max="13319" width="13.85546875" style="166" bestFit="1" customWidth="1"/>
    <col min="13320" max="13322" width="7.7109375" style="166" customWidth="1"/>
    <col min="13323" max="13323" width="8.85546875" style="166" customWidth="1"/>
    <col min="13324" max="13327" width="7.7109375" style="166" customWidth="1"/>
    <col min="13328" max="13328" width="8.85546875" style="166" customWidth="1"/>
    <col min="13329" max="13331" width="7.7109375" style="166" customWidth="1"/>
    <col min="13332" max="13332" width="9.5703125" style="166" customWidth="1"/>
    <col min="13333" max="13333" width="8.85546875" style="166" customWidth="1"/>
    <col min="13334" max="13337" width="7.7109375" style="166" customWidth="1"/>
    <col min="13338" max="13338" width="9" style="166" bestFit="1" customWidth="1"/>
    <col min="13339" max="13567" width="16.5703125" style="166"/>
    <col min="13568" max="13568" width="3.7109375" style="166" customWidth="1"/>
    <col min="13569" max="13569" width="20.7109375" style="166" bestFit="1" customWidth="1"/>
    <col min="13570" max="13570" width="27.5703125" style="166" bestFit="1" customWidth="1"/>
    <col min="13571" max="13571" width="13" style="166" bestFit="1" customWidth="1"/>
    <col min="13572" max="13572" width="12.85546875" style="166" customWidth="1"/>
    <col min="13573" max="13573" width="15" style="166" bestFit="1" customWidth="1"/>
    <col min="13574" max="13574" width="15.28515625" style="166" bestFit="1" customWidth="1"/>
    <col min="13575" max="13575" width="13.85546875" style="166" bestFit="1" customWidth="1"/>
    <col min="13576" max="13578" width="7.7109375" style="166" customWidth="1"/>
    <col min="13579" max="13579" width="8.85546875" style="166" customWidth="1"/>
    <col min="13580" max="13583" width="7.7109375" style="166" customWidth="1"/>
    <col min="13584" max="13584" width="8.85546875" style="166" customWidth="1"/>
    <col min="13585" max="13587" width="7.7109375" style="166" customWidth="1"/>
    <col min="13588" max="13588" width="9.5703125" style="166" customWidth="1"/>
    <col min="13589" max="13589" width="8.85546875" style="166" customWidth="1"/>
    <col min="13590" max="13593" width="7.7109375" style="166" customWidth="1"/>
    <col min="13594" max="13594" width="9" style="166" bestFit="1" customWidth="1"/>
    <col min="13595" max="13823" width="16.5703125" style="166"/>
    <col min="13824" max="13824" width="3.7109375" style="166" customWidth="1"/>
    <col min="13825" max="13825" width="20.7109375" style="166" bestFit="1" customWidth="1"/>
    <col min="13826" max="13826" width="27.5703125" style="166" bestFit="1" customWidth="1"/>
    <col min="13827" max="13827" width="13" style="166" bestFit="1" customWidth="1"/>
    <col min="13828" max="13828" width="12.85546875" style="166" customWidth="1"/>
    <col min="13829" max="13829" width="15" style="166" bestFit="1" customWidth="1"/>
    <col min="13830" max="13830" width="15.28515625" style="166" bestFit="1" customWidth="1"/>
    <col min="13831" max="13831" width="13.85546875" style="166" bestFit="1" customWidth="1"/>
    <col min="13832" max="13834" width="7.7109375" style="166" customWidth="1"/>
    <col min="13835" max="13835" width="8.85546875" style="166" customWidth="1"/>
    <col min="13836" max="13839" width="7.7109375" style="166" customWidth="1"/>
    <col min="13840" max="13840" width="8.85546875" style="166" customWidth="1"/>
    <col min="13841" max="13843" width="7.7109375" style="166" customWidth="1"/>
    <col min="13844" max="13844" width="9.5703125" style="166" customWidth="1"/>
    <col min="13845" max="13845" width="8.85546875" style="166" customWidth="1"/>
    <col min="13846" max="13849" width="7.7109375" style="166" customWidth="1"/>
    <col min="13850" max="13850" width="9" style="166" bestFit="1" customWidth="1"/>
    <col min="13851" max="14079" width="16.5703125" style="166"/>
    <col min="14080" max="14080" width="3.7109375" style="166" customWidth="1"/>
    <col min="14081" max="14081" width="20.7109375" style="166" bestFit="1" customWidth="1"/>
    <col min="14082" max="14082" width="27.5703125" style="166" bestFit="1" customWidth="1"/>
    <col min="14083" max="14083" width="13" style="166" bestFit="1" customWidth="1"/>
    <col min="14084" max="14084" width="12.85546875" style="166" customWidth="1"/>
    <col min="14085" max="14085" width="15" style="166" bestFit="1" customWidth="1"/>
    <col min="14086" max="14086" width="15.28515625" style="166" bestFit="1" customWidth="1"/>
    <col min="14087" max="14087" width="13.85546875" style="166" bestFit="1" customWidth="1"/>
    <col min="14088" max="14090" width="7.7109375" style="166" customWidth="1"/>
    <col min="14091" max="14091" width="8.85546875" style="166" customWidth="1"/>
    <col min="14092" max="14095" width="7.7109375" style="166" customWidth="1"/>
    <col min="14096" max="14096" width="8.85546875" style="166" customWidth="1"/>
    <col min="14097" max="14099" width="7.7109375" style="166" customWidth="1"/>
    <col min="14100" max="14100" width="9.5703125" style="166" customWidth="1"/>
    <col min="14101" max="14101" width="8.85546875" style="166" customWidth="1"/>
    <col min="14102" max="14105" width="7.7109375" style="166" customWidth="1"/>
    <col min="14106" max="14106" width="9" style="166" bestFit="1" customWidth="1"/>
    <col min="14107" max="14335" width="16.5703125" style="166"/>
    <col min="14336" max="14336" width="3.7109375" style="166" customWidth="1"/>
    <col min="14337" max="14337" width="20.7109375" style="166" bestFit="1" customWidth="1"/>
    <col min="14338" max="14338" width="27.5703125" style="166" bestFit="1" customWidth="1"/>
    <col min="14339" max="14339" width="13" style="166" bestFit="1" customWidth="1"/>
    <col min="14340" max="14340" width="12.85546875" style="166" customWidth="1"/>
    <col min="14341" max="14341" width="15" style="166" bestFit="1" customWidth="1"/>
    <col min="14342" max="14342" width="15.28515625" style="166" bestFit="1" customWidth="1"/>
    <col min="14343" max="14343" width="13.85546875" style="166" bestFit="1" customWidth="1"/>
    <col min="14344" max="14346" width="7.7109375" style="166" customWidth="1"/>
    <col min="14347" max="14347" width="8.85546875" style="166" customWidth="1"/>
    <col min="14348" max="14351" width="7.7109375" style="166" customWidth="1"/>
    <col min="14352" max="14352" width="8.85546875" style="166" customWidth="1"/>
    <col min="14353" max="14355" width="7.7109375" style="166" customWidth="1"/>
    <col min="14356" max="14356" width="9.5703125" style="166" customWidth="1"/>
    <col min="14357" max="14357" width="8.85546875" style="166" customWidth="1"/>
    <col min="14358" max="14361" width="7.7109375" style="166" customWidth="1"/>
    <col min="14362" max="14362" width="9" style="166" bestFit="1" customWidth="1"/>
    <col min="14363" max="14591" width="16.5703125" style="166"/>
    <col min="14592" max="14592" width="3.7109375" style="166" customWidth="1"/>
    <col min="14593" max="14593" width="20.7109375" style="166" bestFit="1" customWidth="1"/>
    <col min="14594" max="14594" width="27.5703125" style="166" bestFit="1" customWidth="1"/>
    <col min="14595" max="14595" width="13" style="166" bestFit="1" customWidth="1"/>
    <col min="14596" max="14596" width="12.85546875" style="166" customWidth="1"/>
    <col min="14597" max="14597" width="15" style="166" bestFit="1" customWidth="1"/>
    <col min="14598" max="14598" width="15.28515625" style="166" bestFit="1" customWidth="1"/>
    <col min="14599" max="14599" width="13.85546875" style="166" bestFit="1" customWidth="1"/>
    <col min="14600" max="14602" width="7.7109375" style="166" customWidth="1"/>
    <col min="14603" max="14603" width="8.85546875" style="166" customWidth="1"/>
    <col min="14604" max="14607" width="7.7109375" style="166" customWidth="1"/>
    <col min="14608" max="14608" width="8.85546875" style="166" customWidth="1"/>
    <col min="14609" max="14611" width="7.7109375" style="166" customWidth="1"/>
    <col min="14612" max="14612" width="9.5703125" style="166" customWidth="1"/>
    <col min="14613" max="14613" width="8.85546875" style="166" customWidth="1"/>
    <col min="14614" max="14617" width="7.7109375" style="166" customWidth="1"/>
    <col min="14618" max="14618" width="9" style="166" bestFit="1" customWidth="1"/>
    <col min="14619" max="14847" width="16.5703125" style="166"/>
    <col min="14848" max="14848" width="3.7109375" style="166" customWidth="1"/>
    <col min="14849" max="14849" width="20.7109375" style="166" bestFit="1" customWidth="1"/>
    <col min="14850" max="14850" width="27.5703125" style="166" bestFit="1" customWidth="1"/>
    <col min="14851" max="14851" width="13" style="166" bestFit="1" customWidth="1"/>
    <col min="14852" max="14852" width="12.85546875" style="166" customWidth="1"/>
    <col min="14853" max="14853" width="15" style="166" bestFit="1" customWidth="1"/>
    <col min="14854" max="14854" width="15.28515625" style="166" bestFit="1" customWidth="1"/>
    <col min="14855" max="14855" width="13.85546875" style="166" bestFit="1" customWidth="1"/>
    <col min="14856" max="14858" width="7.7109375" style="166" customWidth="1"/>
    <col min="14859" max="14859" width="8.85546875" style="166" customWidth="1"/>
    <col min="14860" max="14863" width="7.7109375" style="166" customWidth="1"/>
    <col min="14864" max="14864" width="8.85546875" style="166" customWidth="1"/>
    <col min="14865" max="14867" width="7.7109375" style="166" customWidth="1"/>
    <col min="14868" max="14868" width="9.5703125" style="166" customWidth="1"/>
    <col min="14869" max="14869" width="8.85546875" style="166" customWidth="1"/>
    <col min="14870" max="14873" width="7.7109375" style="166" customWidth="1"/>
    <col min="14874" max="14874" width="9" style="166" bestFit="1" customWidth="1"/>
    <col min="14875" max="15103" width="16.5703125" style="166"/>
    <col min="15104" max="15104" width="3.7109375" style="166" customWidth="1"/>
    <col min="15105" max="15105" width="20.7109375" style="166" bestFit="1" customWidth="1"/>
    <col min="15106" max="15106" width="27.5703125" style="166" bestFit="1" customWidth="1"/>
    <col min="15107" max="15107" width="13" style="166" bestFit="1" customWidth="1"/>
    <col min="15108" max="15108" width="12.85546875" style="166" customWidth="1"/>
    <col min="15109" max="15109" width="15" style="166" bestFit="1" customWidth="1"/>
    <col min="15110" max="15110" width="15.28515625" style="166" bestFit="1" customWidth="1"/>
    <col min="15111" max="15111" width="13.85546875" style="166" bestFit="1" customWidth="1"/>
    <col min="15112" max="15114" width="7.7109375" style="166" customWidth="1"/>
    <col min="15115" max="15115" width="8.85546875" style="166" customWidth="1"/>
    <col min="15116" max="15119" width="7.7109375" style="166" customWidth="1"/>
    <col min="15120" max="15120" width="8.85546875" style="166" customWidth="1"/>
    <col min="15121" max="15123" width="7.7109375" style="166" customWidth="1"/>
    <col min="15124" max="15124" width="9.5703125" style="166" customWidth="1"/>
    <col min="15125" max="15125" width="8.85546875" style="166" customWidth="1"/>
    <col min="15126" max="15129" width="7.7109375" style="166" customWidth="1"/>
    <col min="15130" max="15130" width="9" style="166" bestFit="1" customWidth="1"/>
    <col min="15131" max="15359" width="16.5703125" style="166"/>
    <col min="15360" max="15360" width="3.7109375" style="166" customWidth="1"/>
    <col min="15361" max="15361" width="20.7109375" style="166" bestFit="1" customWidth="1"/>
    <col min="15362" max="15362" width="27.5703125" style="166" bestFit="1" customWidth="1"/>
    <col min="15363" max="15363" width="13" style="166" bestFit="1" customWidth="1"/>
    <col min="15364" max="15364" width="12.85546875" style="166" customWidth="1"/>
    <col min="15365" max="15365" width="15" style="166" bestFit="1" customWidth="1"/>
    <col min="15366" max="15366" width="15.28515625" style="166" bestFit="1" customWidth="1"/>
    <col min="15367" max="15367" width="13.85546875" style="166" bestFit="1" customWidth="1"/>
    <col min="15368" max="15370" width="7.7109375" style="166" customWidth="1"/>
    <col min="15371" max="15371" width="8.85546875" style="166" customWidth="1"/>
    <col min="15372" max="15375" width="7.7109375" style="166" customWidth="1"/>
    <col min="15376" max="15376" width="8.85546875" style="166" customWidth="1"/>
    <col min="15377" max="15379" width="7.7109375" style="166" customWidth="1"/>
    <col min="15380" max="15380" width="9.5703125" style="166" customWidth="1"/>
    <col min="15381" max="15381" width="8.85546875" style="166" customWidth="1"/>
    <col min="15382" max="15385" width="7.7109375" style="166" customWidth="1"/>
    <col min="15386" max="15386" width="9" style="166" bestFit="1" customWidth="1"/>
    <col min="15387" max="15615" width="16.5703125" style="166"/>
    <col min="15616" max="15616" width="3.7109375" style="166" customWidth="1"/>
    <col min="15617" max="15617" width="20.7109375" style="166" bestFit="1" customWidth="1"/>
    <col min="15618" max="15618" width="27.5703125" style="166" bestFit="1" customWidth="1"/>
    <col min="15619" max="15619" width="13" style="166" bestFit="1" customWidth="1"/>
    <col min="15620" max="15620" width="12.85546875" style="166" customWidth="1"/>
    <col min="15621" max="15621" width="15" style="166" bestFit="1" customWidth="1"/>
    <col min="15622" max="15622" width="15.28515625" style="166" bestFit="1" customWidth="1"/>
    <col min="15623" max="15623" width="13.85546875" style="166" bestFit="1" customWidth="1"/>
    <col min="15624" max="15626" width="7.7109375" style="166" customWidth="1"/>
    <col min="15627" max="15627" width="8.85546875" style="166" customWidth="1"/>
    <col min="15628" max="15631" width="7.7109375" style="166" customWidth="1"/>
    <col min="15632" max="15632" width="8.85546875" style="166" customWidth="1"/>
    <col min="15633" max="15635" width="7.7109375" style="166" customWidth="1"/>
    <col min="15636" max="15636" width="9.5703125" style="166" customWidth="1"/>
    <col min="15637" max="15637" width="8.85546875" style="166" customWidth="1"/>
    <col min="15638" max="15641" width="7.7109375" style="166" customWidth="1"/>
    <col min="15642" max="15642" width="9" style="166" bestFit="1" customWidth="1"/>
    <col min="15643" max="15871" width="16.5703125" style="166"/>
    <col min="15872" max="15872" width="3.7109375" style="166" customWidth="1"/>
    <col min="15873" max="15873" width="20.7109375" style="166" bestFit="1" customWidth="1"/>
    <col min="15874" max="15874" width="27.5703125" style="166" bestFit="1" customWidth="1"/>
    <col min="15875" max="15875" width="13" style="166" bestFit="1" customWidth="1"/>
    <col min="15876" max="15876" width="12.85546875" style="166" customWidth="1"/>
    <col min="15877" max="15877" width="15" style="166" bestFit="1" customWidth="1"/>
    <col min="15878" max="15878" width="15.28515625" style="166" bestFit="1" customWidth="1"/>
    <col min="15879" max="15879" width="13.85546875" style="166" bestFit="1" customWidth="1"/>
    <col min="15880" max="15882" width="7.7109375" style="166" customWidth="1"/>
    <col min="15883" max="15883" width="8.85546875" style="166" customWidth="1"/>
    <col min="15884" max="15887" width="7.7109375" style="166" customWidth="1"/>
    <col min="15888" max="15888" width="8.85546875" style="166" customWidth="1"/>
    <col min="15889" max="15891" width="7.7109375" style="166" customWidth="1"/>
    <col min="15892" max="15892" width="9.5703125" style="166" customWidth="1"/>
    <col min="15893" max="15893" width="8.85546875" style="166" customWidth="1"/>
    <col min="15894" max="15897" width="7.7109375" style="166" customWidth="1"/>
    <col min="15898" max="15898" width="9" style="166" bestFit="1" customWidth="1"/>
    <col min="15899" max="16127" width="16.5703125" style="166"/>
    <col min="16128" max="16128" width="3.7109375" style="166" customWidth="1"/>
    <col min="16129" max="16129" width="20.7109375" style="166" bestFit="1" customWidth="1"/>
    <col min="16130" max="16130" width="27.5703125" style="166" bestFit="1" customWidth="1"/>
    <col min="16131" max="16131" width="13" style="166" bestFit="1" customWidth="1"/>
    <col min="16132" max="16132" width="12.85546875" style="166" customWidth="1"/>
    <col min="16133" max="16133" width="15" style="166" bestFit="1" customWidth="1"/>
    <col min="16134" max="16134" width="15.28515625" style="166" bestFit="1" customWidth="1"/>
    <col min="16135" max="16135" width="13.85546875" style="166" bestFit="1" customWidth="1"/>
    <col min="16136" max="16138" width="7.7109375" style="166" customWidth="1"/>
    <col min="16139" max="16139" width="8.85546875" style="166" customWidth="1"/>
    <col min="16140" max="16143" width="7.7109375" style="166" customWidth="1"/>
    <col min="16144" max="16144" width="8.85546875" style="166" customWidth="1"/>
    <col min="16145" max="16147" width="7.7109375" style="166" customWidth="1"/>
    <col min="16148" max="16148" width="9.5703125" style="166" customWidth="1"/>
    <col min="16149" max="16149" width="8.85546875" style="166" customWidth="1"/>
    <col min="16150" max="16153" width="7.7109375" style="166" customWidth="1"/>
    <col min="16154" max="16154" width="9" style="166" bestFit="1" customWidth="1"/>
    <col min="16155" max="16384" width="16.5703125" style="166"/>
  </cols>
  <sheetData>
    <row r="1" spans="2:26" ht="15" customHeight="1" x14ac:dyDescent="0.25"/>
    <row r="2" spans="2:26" s="167" customFormat="1" ht="15" customHeight="1" x14ac:dyDescent="0.25"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 spans="2:26" s="167" customFormat="1" ht="15" customHeight="1" x14ac:dyDescent="0.2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</row>
    <row r="4" spans="2:26" s="167" customFormat="1" ht="15" customHeight="1" x14ac:dyDescent="0.2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</row>
    <row r="5" spans="2:26" s="167" customFormat="1" ht="36" customHeight="1" x14ac:dyDescent="0.25">
      <c r="B5" s="232" t="s">
        <v>175</v>
      </c>
      <c r="C5" s="232"/>
      <c r="D5" s="232"/>
      <c r="E5" s="232"/>
      <c r="F5" s="232"/>
      <c r="G5" s="232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</row>
    <row r="6" spans="2:26" s="167" customFormat="1" ht="18" customHeight="1" x14ac:dyDescent="0.25">
      <c r="B6" s="168"/>
      <c r="C6" s="235" t="str">
        <f>actualizaciones!B10</f>
        <v>abril 2012</v>
      </c>
      <c r="D6" s="235"/>
      <c r="E6" s="235"/>
      <c r="F6" s="168"/>
      <c r="G6" s="168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</row>
    <row r="7" spans="2:26" ht="30" customHeight="1" x14ac:dyDescent="0.25">
      <c r="B7" s="169" t="s">
        <v>176</v>
      </c>
      <c r="C7" s="94" t="s">
        <v>177</v>
      </c>
      <c r="D7" s="169" t="s">
        <v>147</v>
      </c>
      <c r="E7" s="94" t="s">
        <v>178</v>
      </c>
      <c r="F7" s="169" t="s">
        <v>179</v>
      </c>
      <c r="G7" s="94" t="s">
        <v>180</v>
      </c>
    </row>
    <row r="8" spans="2:26" ht="15" customHeight="1" x14ac:dyDescent="0.25">
      <c r="B8" s="170" t="s">
        <v>27</v>
      </c>
      <c r="C8" s="171">
        <f t="shared" ref="C8:C39" si="0">D8+E8+F8+G8</f>
        <v>47088</v>
      </c>
      <c r="D8" s="68">
        <v>33758</v>
      </c>
      <c r="E8" s="171">
        <v>13294</v>
      </c>
      <c r="F8" s="68">
        <v>22</v>
      </c>
      <c r="G8" s="171">
        <v>14</v>
      </c>
    </row>
    <row r="9" spans="2:26" ht="15" customHeight="1" x14ac:dyDescent="0.25">
      <c r="B9" s="170" t="s">
        <v>181</v>
      </c>
      <c r="C9" s="171">
        <f t="shared" si="0"/>
        <v>17</v>
      </c>
      <c r="D9" s="68">
        <v>0</v>
      </c>
      <c r="E9" s="171">
        <v>0</v>
      </c>
      <c r="F9" s="68">
        <v>0</v>
      </c>
      <c r="G9" s="171">
        <v>17</v>
      </c>
    </row>
    <row r="10" spans="2:26" ht="15" customHeight="1" x14ac:dyDescent="0.25">
      <c r="B10" s="170" t="s">
        <v>182</v>
      </c>
      <c r="C10" s="171">
        <f t="shared" si="0"/>
        <v>115</v>
      </c>
      <c r="D10" s="68">
        <v>18</v>
      </c>
      <c r="E10" s="171">
        <v>24</v>
      </c>
      <c r="F10" s="68">
        <v>0</v>
      </c>
      <c r="G10" s="171">
        <v>73</v>
      </c>
    </row>
    <row r="11" spans="2:26" ht="15" customHeight="1" x14ac:dyDescent="0.25">
      <c r="B11" s="170" t="s">
        <v>28</v>
      </c>
      <c r="C11" s="171">
        <f t="shared" si="0"/>
        <v>39743</v>
      </c>
      <c r="D11" s="68">
        <v>16541</v>
      </c>
      <c r="E11" s="171">
        <v>23182</v>
      </c>
      <c r="F11" s="68">
        <v>0</v>
      </c>
      <c r="G11" s="171">
        <v>20</v>
      </c>
      <c r="H11" s="172"/>
      <c r="I11" s="172"/>
      <c r="J11" s="172"/>
      <c r="K11" s="172"/>
      <c r="L11" s="172"/>
      <c r="M11" s="172"/>
      <c r="N11" s="172"/>
      <c r="O11" s="172"/>
    </row>
    <row r="12" spans="2:26" ht="15" customHeight="1" x14ac:dyDescent="0.25">
      <c r="B12" s="170" t="s">
        <v>183</v>
      </c>
      <c r="C12" s="171">
        <f t="shared" si="0"/>
        <v>272</v>
      </c>
      <c r="D12" s="68">
        <v>234</v>
      </c>
      <c r="E12" s="171">
        <v>0</v>
      </c>
      <c r="F12" s="68">
        <v>0</v>
      </c>
      <c r="G12" s="171">
        <v>38</v>
      </c>
      <c r="H12" s="172"/>
      <c r="I12" s="172"/>
      <c r="J12" s="172"/>
      <c r="K12" s="172"/>
      <c r="L12" s="172"/>
      <c r="M12" s="172"/>
      <c r="N12" s="172"/>
      <c r="O12" s="172"/>
    </row>
    <row r="13" spans="2:26" ht="15" customHeight="1" x14ac:dyDescent="0.2">
      <c r="B13" s="170" t="s">
        <v>184</v>
      </c>
      <c r="C13" s="171">
        <f t="shared" si="0"/>
        <v>1026</v>
      </c>
      <c r="D13" s="68">
        <v>986</v>
      </c>
      <c r="E13" s="171">
        <v>28</v>
      </c>
      <c r="F13" s="68">
        <v>0</v>
      </c>
      <c r="G13" s="171">
        <v>12</v>
      </c>
      <c r="H13" s="173"/>
      <c r="I13" s="173"/>
      <c r="J13" s="173"/>
      <c r="K13" s="173"/>
      <c r="L13" s="173"/>
      <c r="M13" s="173"/>
      <c r="N13" s="173"/>
      <c r="O13" s="173"/>
    </row>
    <row r="14" spans="2:26" ht="15" customHeight="1" x14ac:dyDescent="0.2">
      <c r="B14" s="170" t="s">
        <v>185</v>
      </c>
      <c r="C14" s="171">
        <f t="shared" si="0"/>
        <v>20</v>
      </c>
      <c r="D14" s="68">
        <v>0</v>
      </c>
      <c r="E14" s="171">
        <v>0</v>
      </c>
      <c r="F14" s="68">
        <v>0</v>
      </c>
      <c r="G14" s="171">
        <v>20</v>
      </c>
      <c r="H14" s="174"/>
      <c r="I14" s="174"/>
      <c r="J14" s="174"/>
      <c r="K14" s="174"/>
      <c r="L14" s="174"/>
      <c r="M14" s="174"/>
      <c r="N14" s="174"/>
      <c r="O14" s="174"/>
    </row>
    <row r="15" spans="2:26" ht="15" customHeight="1" x14ac:dyDescent="0.2">
      <c r="B15" s="170" t="s">
        <v>186</v>
      </c>
      <c r="C15" s="171">
        <f t="shared" si="0"/>
        <v>205</v>
      </c>
      <c r="D15" s="68">
        <v>46</v>
      </c>
      <c r="E15" s="171">
        <v>16</v>
      </c>
      <c r="F15" s="68">
        <v>108</v>
      </c>
      <c r="G15" s="171">
        <v>35</v>
      </c>
      <c r="H15" s="174"/>
      <c r="I15" s="174"/>
      <c r="J15" s="174"/>
      <c r="K15" s="174"/>
      <c r="L15" s="174"/>
      <c r="M15" s="174"/>
      <c r="N15" s="174"/>
      <c r="O15" s="174"/>
    </row>
    <row r="16" spans="2:26" ht="15" customHeight="1" x14ac:dyDescent="0.2">
      <c r="B16" s="170" t="s">
        <v>187</v>
      </c>
      <c r="C16" s="171">
        <f t="shared" si="0"/>
        <v>1422</v>
      </c>
      <c r="D16" s="68">
        <v>930</v>
      </c>
      <c r="E16" s="171">
        <v>387</v>
      </c>
      <c r="F16" s="68">
        <v>38</v>
      </c>
      <c r="G16" s="171">
        <v>67</v>
      </c>
      <c r="H16" s="174"/>
      <c r="I16" s="174"/>
      <c r="J16" s="174"/>
      <c r="K16" s="174"/>
      <c r="L16" s="174"/>
      <c r="M16" s="174"/>
      <c r="N16" s="174"/>
      <c r="O16" s="174"/>
    </row>
    <row r="17" spans="2:15" ht="15" customHeight="1" x14ac:dyDescent="0.2">
      <c r="B17" s="170" t="s">
        <v>188</v>
      </c>
      <c r="C17" s="171">
        <f t="shared" si="0"/>
        <v>4</v>
      </c>
      <c r="D17" s="68">
        <v>0</v>
      </c>
      <c r="E17" s="171">
        <v>0</v>
      </c>
      <c r="F17" s="68">
        <v>0</v>
      </c>
      <c r="G17" s="171">
        <v>4</v>
      </c>
      <c r="H17" s="174"/>
      <c r="I17" s="174"/>
      <c r="J17" s="174"/>
      <c r="K17" s="174"/>
      <c r="L17" s="174"/>
      <c r="M17" s="174"/>
      <c r="N17" s="174"/>
      <c r="O17" s="174"/>
    </row>
    <row r="18" spans="2:15" ht="15" customHeight="1" x14ac:dyDescent="0.2">
      <c r="B18" s="170" t="s">
        <v>189</v>
      </c>
      <c r="C18" s="171">
        <f t="shared" si="0"/>
        <v>2343</v>
      </c>
      <c r="D18" s="68">
        <v>2261</v>
      </c>
      <c r="E18" s="171">
        <v>30</v>
      </c>
      <c r="F18" s="68">
        <v>15</v>
      </c>
      <c r="G18" s="171">
        <v>37</v>
      </c>
      <c r="H18" s="174"/>
      <c r="I18" s="174"/>
      <c r="J18" s="174"/>
      <c r="K18" s="174"/>
      <c r="L18" s="174"/>
      <c r="M18" s="174"/>
      <c r="N18" s="174"/>
      <c r="O18" s="174"/>
    </row>
    <row r="19" spans="2:15" ht="15" customHeight="1" x14ac:dyDescent="0.2">
      <c r="B19" s="170" t="s">
        <v>190</v>
      </c>
      <c r="C19" s="171">
        <f t="shared" si="0"/>
        <v>80</v>
      </c>
      <c r="D19" s="68">
        <v>0</v>
      </c>
      <c r="E19" s="171">
        <v>0</v>
      </c>
      <c r="F19" s="68">
        <v>65</v>
      </c>
      <c r="G19" s="171">
        <v>15</v>
      </c>
      <c r="H19" s="174"/>
      <c r="I19" s="174"/>
      <c r="J19" s="174"/>
      <c r="K19" s="174"/>
      <c r="L19" s="174"/>
      <c r="M19" s="174"/>
      <c r="N19" s="174"/>
      <c r="O19" s="174"/>
    </row>
    <row r="20" spans="2:15" ht="15" customHeight="1" x14ac:dyDescent="0.2">
      <c r="B20" s="170" t="s">
        <v>191</v>
      </c>
      <c r="C20" s="171">
        <f t="shared" si="0"/>
        <v>99</v>
      </c>
      <c r="D20" s="68">
        <v>0</v>
      </c>
      <c r="E20" s="171">
        <v>0</v>
      </c>
      <c r="F20" s="68">
        <v>0</v>
      </c>
      <c r="G20" s="171">
        <v>99</v>
      </c>
      <c r="H20" s="174"/>
      <c r="I20" s="174"/>
      <c r="J20" s="174"/>
      <c r="K20" s="174"/>
      <c r="L20" s="174"/>
      <c r="M20" s="174"/>
      <c r="N20" s="174"/>
      <c r="O20" s="174"/>
    </row>
    <row r="21" spans="2:15" ht="15" customHeight="1" x14ac:dyDescent="0.2">
      <c r="B21" s="170" t="s">
        <v>192</v>
      </c>
      <c r="C21" s="171">
        <f t="shared" si="0"/>
        <v>1169</v>
      </c>
      <c r="D21" s="68">
        <v>872</v>
      </c>
      <c r="E21" s="171">
        <v>222</v>
      </c>
      <c r="F21" s="68">
        <v>22</v>
      </c>
      <c r="G21" s="171">
        <v>53</v>
      </c>
      <c r="H21" s="174"/>
      <c r="I21" s="174"/>
      <c r="J21" s="174"/>
      <c r="K21" s="174"/>
      <c r="L21" s="174"/>
      <c r="M21" s="174"/>
      <c r="N21" s="174"/>
      <c r="O21" s="174"/>
    </row>
    <row r="22" spans="2:15" ht="15" customHeight="1" x14ac:dyDescent="0.2">
      <c r="B22" s="170" t="s">
        <v>193</v>
      </c>
      <c r="C22" s="171">
        <f t="shared" si="0"/>
        <v>26</v>
      </c>
      <c r="D22" s="68">
        <v>0</v>
      </c>
      <c r="E22" s="171">
        <v>0</v>
      </c>
      <c r="F22" s="68">
        <v>0</v>
      </c>
      <c r="G22" s="171">
        <v>26</v>
      </c>
      <c r="H22" s="174"/>
      <c r="I22" s="174"/>
      <c r="J22" s="174"/>
      <c r="K22" s="174"/>
      <c r="L22" s="174"/>
      <c r="M22" s="174"/>
      <c r="N22" s="174"/>
      <c r="O22" s="174"/>
    </row>
    <row r="23" spans="2:15" ht="15" customHeight="1" x14ac:dyDescent="0.2">
      <c r="B23" s="170" t="s">
        <v>194</v>
      </c>
      <c r="C23" s="171">
        <f t="shared" si="0"/>
        <v>160</v>
      </c>
      <c r="D23" s="68">
        <v>67</v>
      </c>
      <c r="E23" s="171">
        <v>34</v>
      </c>
      <c r="F23" s="68">
        <v>28</v>
      </c>
      <c r="G23" s="171">
        <v>31</v>
      </c>
      <c r="H23" s="174"/>
      <c r="I23" s="174"/>
      <c r="J23" s="174"/>
      <c r="K23" s="174"/>
      <c r="L23" s="174"/>
      <c r="M23" s="174"/>
      <c r="N23" s="174"/>
      <c r="O23" s="174"/>
    </row>
    <row r="24" spans="2:15" ht="15" customHeight="1" x14ac:dyDescent="0.2">
      <c r="B24" s="170" t="s">
        <v>29</v>
      </c>
      <c r="C24" s="171">
        <f t="shared" si="0"/>
        <v>21973</v>
      </c>
      <c r="D24" s="68">
        <v>15960</v>
      </c>
      <c r="E24" s="171">
        <v>6013</v>
      </c>
      <c r="F24" s="68">
        <v>0</v>
      </c>
      <c r="G24" s="171">
        <v>0</v>
      </c>
      <c r="H24" s="174"/>
      <c r="I24" s="174"/>
      <c r="J24" s="174"/>
      <c r="K24" s="174"/>
      <c r="L24" s="174"/>
      <c r="M24" s="174"/>
      <c r="N24" s="174"/>
      <c r="O24" s="174"/>
    </row>
    <row r="25" spans="2:15" ht="15" customHeight="1" x14ac:dyDescent="0.2">
      <c r="B25" s="170" t="s">
        <v>195</v>
      </c>
      <c r="C25" s="171">
        <f t="shared" si="0"/>
        <v>1886</v>
      </c>
      <c r="D25" s="68">
        <v>1355</v>
      </c>
      <c r="E25" s="171">
        <v>342</v>
      </c>
      <c r="F25" s="68">
        <v>90</v>
      </c>
      <c r="G25" s="171">
        <v>99</v>
      </c>
      <c r="H25" s="174"/>
      <c r="I25" s="174"/>
      <c r="J25" s="174"/>
      <c r="K25" s="174"/>
      <c r="L25" s="174"/>
      <c r="M25" s="174"/>
      <c r="N25" s="174"/>
      <c r="O25" s="174"/>
    </row>
    <row r="26" spans="2:15" ht="15" customHeight="1" x14ac:dyDescent="0.2">
      <c r="B26" s="170" t="s">
        <v>196</v>
      </c>
      <c r="C26" s="171">
        <f t="shared" si="0"/>
        <v>77</v>
      </c>
      <c r="D26" s="68">
        <v>21</v>
      </c>
      <c r="E26" s="171">
        <v>7</v>
      </c>
      <c r="F26" s="68">
        <v>20</v>
      </c>
      <c r="G26" s="171">
        <v>29</v>
      </c>
      <c r="H26" s="174"/>
      <c r="I26" s="174"/>
      <c r="J26" s="174"/>
      <c r="K26" s="174"/>
      <c r="L26" s="174"/>
      <c r="M26" s="174"/>
      <c r="N26" s="174"/>
      <c r="O26" s="174"/>
    </row>
    <row r="27" spans="2:15" ht="15" customHeight="1" x14ac:dyDescent="0.2">
      <c r="B27" s="170" t="s">
        <v>197</v>
      </c>
      <c r="C27" s="171">
        <f t="shared" si="0"/>
        <v>32</v>
      </c>
      <c r="D27" s="68">
        <v>0</v>
      </c>
      <c r="E27" s="171">
        <v>3</v>
      </c>
      <c r="F27" s="68">
        <v>16</v>
      </c>
      <c r="G27" s="171">
        <v>13</v>
      </c>
      <c r="H27" s="174"/>
      <c r="I27" s="174"/>
      <c r="J27" s="174"/>
      <c r="K27" s="174"/>
      <c r="L27" s="174"/>
      <c r="M27" s="174"/>
      <c r="N27" s="174"/>
      <c r="O27" s="174"/>
    </row>
    <row r="28" spans="2:15" ht="15" customHeight="1" x14ac:dyDescent="0.2">
      <c r="B28" s="170" t="s">
        <v>198</v>
      </c>
      <c r="C28" s="171">
        <f t="shared" si="0"/>
        <v>4627</v>
      </c>
      <c r="D28" s="68">
        <v>1702</v>
      </c>
      <c r="E28" s="171">
        <v>2865</v>
      </c>
      <c r="F28" s="68">
        <v>32</v>
      </c>
      <c r="G28" s="171">
        <v>28</v>
      </c>
      <c r="H28" s="174"/>
      <c r="I28" s="174"/>
      <c r="J28" s="174"/>
      <c r="K28" s="174"/>
      <c r="L28" s="174"/>
      <c r="M28" s="174"/>
      <c r="N28" s="174"/>
      <c r="O28" s="174"/>
    </row>
    <row r="29" spans="2:15" ht="15" customHeight="1" x14ac:dyDescent="0.2">
      <c r="B29" s="170" t="s">
        <v>199</v>
      </c>
      <c r="C29" s="171">
        <f t="shared" si="0"/>
        <v>2543</v>
      </c>
      <c r="D29" s="68">
        <v>2529</v>
      </c>
      <c r="E29" s="171">
        <v>6</v>
      </c>
      <c r="F29" s="68">
        <v>0</v>
      </c>
      <c r="G29" s="171">
        <v>8</v>
      </c>
      <c r="H29" s="174"/>
      <c r="I29" s="174"/>
      <c r="J29" s="174"/>
      <c r="K29" s="174"/>
      <c r="L29" s="174"/>
      <c r="M29" s="174"/>
      <c r="N29" s="174"/>
      <c r="O29" s="174"/>
    </row>
    <row r="30" spans="2:15" ht="15" customHeight="1" x14ac:dyDescent="0.2">
      <c r="B30" s="170" t="s">
        <v>200</v>
      </c>
      <c r="C30" s="171">
        <f t="shared" si="0"/>
        <v>810</v>
      </c>
      <c r="D30" s="68">
        <v>804</v>
      </c>
      <c r="E30" s="171">
        <v>6</v>
      </c>
      <c r="F30" s="68">
        <v>0</v>
      </c>
      <c r="G30" s="171">
        <v>0</v>
      </c>
      <c r="H30" s="174"/>
      <c r="I30" s="174"/>
      <c r="J30" s="174"/>
      <c r="K30" s="174"/>
      <c r="L30" s="174"/>
      <c r="M30" s="174"/>
      <c r="N30" s="174"/>
      <c r="O30" s="174"/>
    </row>
    <row r="31" spans="2:15" ht="15" customHeight="1" x14ac:dyDescent="0.2">
      <c r="B31" s="170" t="s">
        <v>201</v>
      </c>
      <c r="C31" s="171">
        <f t="shared" si="0"/>
        <v>7329</v>
      </c>
      <c r="D31" s="68">
        <v>3635</v>
      </c>
      <c r="E31" s="171">
        <v>3694</v>
      </c>
      <c r="F31" s="68">
        <v>0</v>
      </c>
      <c r="G31" s="171">
        <v>0</v>
      </c>
      <c r="H31" s="174"/>
      <c r="I31" s="174"/>
      <c r="J31" s="174"/>
      <c r="K31" s="174"/>
      <c r="L31" s="174"/>
      <c r="M31" s="174"/>
      <c r="N31" s="174"/>
      <c r="O31" s="174"/>
    </row>
    <row r="32" spans="2:15" ht="15" customHeight="1" x14ac:dyDescent="0.2">
      <c r="B32" s="170" t="s">
        <v>202</v>
      </c>
      <c r="C32" s="171">
        <f t="shared" si="0"/>
        <v>18</v>
      </c>
      <c r="D32" s="68">
        <v>14</v>
      </c>
      <c r="E32" s="171">
        <v>0</v>
      </c>
      <c r="F32" s="68">
        <v>0</v>
      </c>
      <c r="G32" s="171">
        <v>4</v>
      </c>
      <c r="H32" s="174"/>
      <c r="I32" s="174"/>
      <c r="J32" s="174"/>
      <c r="K32" s="174"/>
      <c r="L32" s="174"/>
      <c r="M32" s="174"/>
      <c r="N32" s="174"/>
      <c r="O32" s="174"/>
    </row>
    <row r="33" spans="2:26" ht="15" customHeight="1" x14ac:dyDescent="0.2">
      <c r="B33" s="170" t="s">
        <v>203</v>
      </c>
      <c r="C33" s="171">
        <f t="shared" si="0"/>
        <v>143</v>
      </c>
      <c r="D33" s="68">
        <v>98</v>
      </c>
      <c r="E33" s="171">
        <v>10</v>
      </c>
      <c r="F33" s="68">
        <v>24</v>
      </c>
      <c r="G33" s="171">
        <v>11</v>
      </c>
      <c r="H33" s="174"/>
      <c r="I33" s="174"/>
      <c r="J33" s="174"/>
      <c r="K33" s="174"/>
      <c r="L33" s="174"/>
      <c r="M33" s="174"/>
      <c r="N33" s="174"/>
      <c r="O33" s="174"/>
    </row>
    <row r="34" spans="2:26" ht="15" customHeight="1" x14ac:dyDescent="0.2">
      <c r="B34" s="170" t="s">
        <v>204</v>
      </c>
      <c r="C34" s="171">
        <f t="shared" si="0"/>
        <v>24</v>
      </c>
      <c r="D34" s="68">
        <v>0</v>
      </c>
      <c r="E34" s="171">
        <v>0</v>
      </c>
      <c r="F34" s="68">
        <v>0</v>
      </c>
      <c r="G34" s="171">
        <v>24</v>
      </c>
      <c r="H34" s="174"/>
      <c r="I34" s="174"/>
      <c r="J34" s="174"/>
      <c r="K34" s="174"/>
      <c r="L34" s="174"/>
      <c r="M34" s="174"/>
      <c r="N34" s="174"/>
      <c r="O34" s="174"/>
    </row>
    <row r="35" spans="2:26" ht="15" customHeight="1" x14ac:dyDescent="0.2">
      <c r="B35" s="170" t="s">
        <v>205</v>
      </c>
      <c r="C35" s="171">
        <f t="shared" si="0"/>
        <v>33</v>
      </c>
      <c r="D35" s="68">
        <v>0</v>
      </c>
      <c r="E35" s="171">
        <v>0</v>
      </c>
      <c r="F35" s="68">
        <v>21</v>
      </c>
      <c r="G35" s="171">
        <v>12</v>
      </c>
      <c r="H35" s="174"/>
      <c r="I35" s="174"/>
      <c r="J35" s="174"/>
      <c r="K35" s="174"/>
      <c r="L35" s="174"/>
      <c r="M35" s="174"/>
      <c r="N35" s="174"/>
      <c r="O35" s="174"/>
    </row>
    <row r="36" spans="2:26" ht="15" customHeight="1" x14ac:dyDescent="0.2">
      <c r="B36" s="170" t="s">
        <v>206</v>
      </c>
      <c r="C36" s="171">
        <f t="shared" si="0"/>
        <v>16</v>
      </c>
      <c r="D36" s="68">
        <v>0</v>
      </c>
      <c r="E36" s="171">
        <v>7</v>
      </c>
      <c r="F36" s="68">
        <v>0</v>
      </c>
      <c r="G36" s="171">
        <v>9</v>
      </c>
      <c r="H36" s="174"/>
      <c r="I36" s="174"/>
      <c r="J36" s="174"/>
      <c r="K36" s="174"/>
      <c r="L36" s="174"/>
      <c r="M36" s="174"/>
      <c r="N36" s="174"/>
      <c r="O36" s="174"/>
    </row>
    <row r="37" spans="2:26" ht="15" customHeight="1" x14ac:dyDescent="0.2">
      <c r="B37" s="170" t="s">
        <v>207</v>
      </c>
      <c r="C37" s="171">
        <f t="shared" si="0"/>
        <v>12</v>
      </c>
      <c r="D37" s="68">
        <v>0</v>
      </c>
      <c r="E37" s="171">
        <v>0</v>
      </c>
      <c r="F37" s="68">
        <v>0</v>
      </c>
      <c r="G37" s="171">
        <v>12</v>
      </c>
      <c r="H37" s="174"/>
      <c r="I37" s="174"/>
      <c r="J37" s="174"/>
      <c r="K37" s="174"/>
      <c r="L37" s="174"/>
      <c r="M37" s="174"/>
      <c r="N37" s="174"/>
      <c r="O37" s="174"/>
    </row>
    <row r="38" spans="2:26" ht="15" customHeight="1" x14ac:dyDescent="0.2">
      <c r="B38" s="170" t="s">
        <v>208</v>
      </c>
      <c r="C38" s="171">
        <f t="shared" si="0"/>
        <v>157</v>
      </c>
      <c r="D38" s="68">
        <v>97</v>
      </c>
      <c r="E38" s="171">
        <v>6</v>
      </c>
      <c r="F38" s="68">
        <v>40</v>
      </c>
      <c r="G38" s="171">
        <v>14</v>
      </c>
      <c r="H38" s="174"/>
      <c r="I38" s="174"/>
      <c r="J38" s="174"/>
      <c r="K38" s="174"/>
      <c r="L38" s="174"/>
      <c r="M38" s="174"/>
      <c r="N38" s="174"/>
      <c r="O38" s="174"/>
    </row>
    <row r="39" spans="2:26" ht="15" customHeight="1" x14ac:dyDescent="0.2">
      <c r="B39" s="175" t="s">
        <v>209</v>
      </c>
      <c r="C39" s="176">
        <f t="shared" si="0"/>
        <v>133469</v>
      </c>
      <c r="D39" s="176">
        <v>81928</v>
      </c>
      <c r="E39" s="176">
        <v>50176</v>
      </c>
      <c r="F39" s="176">
        <v>541</v>
      </c>
      <c r="G39" s="176">
        <v>824</v>
      </c>
      <c r="H39" s="174"/>
      <c r="I39" s="174"/>
      <c r="J39" s="174"/>
      <c r="K39" s="174"/>
      <c r="L39" s="174"/>
      <c r="M39" s="174"/>
      <c r="N39" s="174"/>
      <c r="O39" s="174"/>
    </row>
    <row r="40" spans="2:26" ht="15" customHeight="1" x14ac:dyDescent="0.2">
      <c r="B40" s="230" t="s">
        <v>210</v>
      </c>
      <c r="C40" s="230"/>
      <c r="D40" s="230"/>
      <c r="E40" s="230"/>
      <c r="F40" s="230"/>
      <c r="G40" s="230"/>
      <c r="H40" s="174"/>
      <c r="I40" s="174"/>
      <c r="J40" s="174"/>
      <c r="K40" s="174"/>
      <c r="L40" s="174"/>
      <c r="M40" s="174"/>
      <c r="N40" s="174"/>
      <c r="O40" s="174"/>
    </row>
    <row r="41" spans="2:26" x14ac:dyDescent="0.2">
      <c r="H41" s="174"/>
      <c r="I41" s="174"/>
      <c r="J41" s="174"/>
      <c r="K41" s="174"/>
      <c r="L41" s="174"/>
      <c r="M41" s="174"/>
      <c r="N41" s="174"/>
      <c r="O41" s="174"/>
    </row>
    <row r="42" spans="2:26" ht="26.25" customHeight="1" x14ac:dyDescent="0.2">
      <c r="F42" s="174"/>
      <c r="G42" s="174"/>
      <c r="H42" s="174"/>
      <c r="I42" s="174"/>
      <c r="J42" s="174"/>
      <c r="K42" s="174"/>
      <c r="L42" s="174"/>
      <c r="M42" s="174"/>
    </row>
    <row r="43" spans="2:26" ht="33" customHeight="1" x14ac:dyDescent="0.2"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6" x14ac:dyDescent="0.2">
      <c r="B44" s="178"/>
      <c r="C44" s="179"/>
      <c r="D44" s="179"/>
      <c r="E44" s="179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2:26" x14ac:dyDescent="0.25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2:26" x14ac:dyDescent="0.25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2:26" x14ac:dyDescent="0.25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2:26" x14ac:dyDescent="0.25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2:15" x14ac:dyDescent="0.25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2:15" x14ac:dyDescent="0.25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2:15" x14ac:dyDescent="0.25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2:15" x14ac:dyDescent="0.25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2:15" x14ac:dyDescent="0.25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2:15" x14ac:dyDescent="0.2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</row>
    <row r="55" spans="2:15" x14ac:dyDescent="0.2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2:15" x14ac:dyDescent="0.2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</row>
    <row r="57" spans="2:15" x14ac:dyDescent="0.25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</row>
    <row r="58" spans="2:15" x14ac:dyDescent="0.2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</row>
    <row r="59" spans="2:15" x14ac:dyDescent="0.2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</row>
    <row r="60" spans="2:15" x14ac:dyDescent="0.2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</row>
    <row r="61" spans="2:15" x14ac:dyDescent="0.2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6" customWidth="1"/>
    <col min="2" max="2" width="21.7109375" style="166" customWidth="1"/>
    <col min="3" max="12" width="10.7109375" style="166" customWidth="1"/>
    <col min="13" max="13" width="16.5703125" style="166" customWidth="1"/>
    <col min="14" max="14" width="11.140625" style="166" customWidth="1"/>
    <col min="15" max="15" width="9.28515625" style="166" customWidth="1"/>
    <col min="16" max="255" width="16.5703125" style="166"/>
    <col min="256" max="256" width="3.7109375" style="166" customWidth="1"/>
    <col min="257" max="257" width="10.42578125" style="166" customWidth="1"/>
    <col min="258" max="258" width="23.140625" style="166" customWidth="1"/>
    <col min="259" max="259" width="11" style="166" customWidth="1"/>
    <col min="260" max="260" width="8.85546875" style="166" customWidth="1"/>
    <col min="261" max="261" width="10.42578125" style="166" customWidth="1"/>
    <col min="262" max="262" width="8.5703125" style="166" customWidth="1"/>
    <col min="263" max="263" width="9.5703125" style="166" customWidth="1"/>
    <col min="264" max="264" width="9.7109375" style="166" customWidth="1"/>
    <col min="265" max="265" width="9.85546875" style="166" customWidth="1"/>
    <col min="266" max="266" width="10" style="166" customWidth="1"/>
    <col min="267" max="267" width="10.7109375" style="166" customWidth="1"/>
    <col min="268" max="268" width="10.140625" style="166" customWidth="1"/>
    <col min="269" max="269" width="16.5703125" style="166" customWidth="1"/>
    <col min="270" max="270" width="11.140625" style="166" customWidth="1"/>
    <col min="271" max="271" width="9.28515625" style="166" customWidth="1"/>
    <col min="272" max="511" width="16.5703125" style="166"/>
    <col min="512" max="512" width="3.7109375" style="166" customWidth="1"/>
    <col min="513" max="513" width="10.42578125" style="166" customWidth="1"/>
    <col min="514" max="514" width="23.140625" style="166" customWidth="1"/>
    <col min="515" max="515" width="11" style="166" customWidth="1"/>
    <col min="516" max="516" width="8.85546875" style="166" customWidth="1"/>
    <col min="517" max="517" width="10.42578125" style="166" customWidth="1"/>
    <col min="518" max="518" width="8.5703125" style="166" customWidth="1"/>
    <col min="519" max="519" width="9.5703125" style="166" customWidth="1"/>
    <col min="520" max="520" width="9.7109375" style="166" customWidth="1"/>
    <col min="521" max="521" width="9.85546875" style="166" customWidth="1"/>
    <col min="522" max="522" width="10" style="166" customWidth="1"/>
    <col min="523" max="523" width="10.7109375" style="166" customWidth="1"/>
    <col min="524" max="524" width="10.140625" style="166" customWidth="1"/>
    <col min="525" max="525" width="16.5703125" style="166" customWidth="1"/>
    <col min="526" max="526" width="11.140625" style="166" customWidth="1"/>
    <col min="527" max="527" width="9.28515625" style="166" customWidth="1"/>
    <col min="528" max="767" width="16.5703125" style="166"/>
    <col min="768" max="768" width="3.7109375" style="166" customWidth="1"/>
    <col min="769" max="769" width="10.42578125" style="166" customWidth="1"/>
    <col min="770" max="770" width="23.140625" style="166" customWidth="1"/>
    <col min="771" max="771" width="11" style="166" customWidth="1"/>
    <col min="772" max="772" width="8.85546875" style="166" customWidth="1"/>
    <col min="773" max="773" width="10.42578125" style="166" customWidth="1"/>
    <col min="774" max="774" width="8.5703125" style="166" customWidth="1"/>
    <col min="775" max="775" width="9.5703125" style="166" customWidth="1"/>
    <col min="776" max="776" width="9.7109375" style="166" customWidth="1"/>
    <col min="777" max="777" width="9.85546875" style="166" customWidth="1"/>
    <col min="778" max="778" width="10" style="166" customWidth="1"/>
    <col min="779" max="779" width="10.7109375" style="166" customWidth="1"/>
    <col min="780" max="780" width="10.140625" style="166" customWidth="1"/>
    <col min="781" max="781" width="16.5703125" style="166" customWidth="1"/>
    <col min="782" max="782" width="11.140625" style="166" customWidth="1"/>
    <col min="783" max="783" width="9.28515625" style="166" customWidth="1"/>
    <col min="784" max="1023" width="16.5703125" style="166"/>
    <col min="1024" max="1024" width="3.7109375" style="166" customWidth="1"/>
    <col min="1025" max="1025" width="10.42578125" style="166" customWidth="1"/>
    <col min="1026" max="1026" width="23.140625" style="166" customWidth="1"/>
    <col min="1027" max="1027" width="11" style="166" customWidth="1"/>
    <col min="1028" max="1028" width="8.85546875" style="166" customWidth="1"/>
    <col min="1029" max="1029" width="10.42578125" style="166" customWidth="1"/>
    <col min="1030" max="1030" width="8.5703125" style="166" customWidth="1"/>
    <col min="1031" max="1031" width="9.5703125" style="166" customWidth="1"/>
    <col min="1032" max="1032" width="9.7109375" style="166" customWidth="1"/>
    <col min="1033" max="1033" width="9.85546875" style="166" customWidth="1"/>
    <col min="1034" max="1034" width="10" style="166" customWidth="1"/>
    <col min="1035" max="1035" width="10.7109375" style="166" customWidth="1"/>
    <col min="1036" max="1036" width="10.140625" style="166" customWidth="1"/>
    <col min="1037" max="1037" width="16.5703125" style="166" customWidth="1"/>
    <col min="1038" max="1038" width="11.140625" style="166" customWidth="1"/>
    <col min="1039" max="1039" width="9.28515625" style="166" customWidth="1"/>
    <col min="1040" max="1279" width="16.5703125" style="166"/>
    <col min="1280" max="1280" width="3.7109375" style="166" customWidth="1"/>
    <col min="1281" max="1281" width="10.42578125" style="166" customWidth="1"/>
    <col min="1282" max="1282" width="23.140625" style="166" customWidth="1"/>
    <col min="1283" max="1283" width="11" style="166" customWidth="1"/>
    <col min="1284" max="1284" width="8.85546875" style="166" customWidth="1"/>
    <col min="1285" max="1285" width="10.42578125" style="166" customWidth="1"/>
    <col min="1286" max="1286" width="8.5703125" style="166" customWidth="1"/>
    <col min="1287" max="1287" width="9.5703125" style="166" customWidth="1"/>
    <col min="1288" max="1288" width="9.7109375" style="166" customWidth="1"/>
    <col min="1289" max="1289" width="9.85546875" style="166" customWidth="1"/>
    <col min="1290" max="1290" width="10" style="166" customWidth="1"/>
    <col min="1291" max="1291" width="10.7109375" style="166" customWidth="1"/>
    <col min="1292" max="1292" width="10.140625" style="166" customWidth="1"/>
    <col min="1293" max="1293" width="16.5703125" style="166" customWidth="1"/>
    <col min="1294" max="1294" width="11.140625" style="166" customWidth="1"/>
    <col min="1295" max="1295" width="9.28515625" style="166" customWidth="1"/>
    <col min="1296" max="1535" width="16.5703125" style="166"/>
    <col min="1536" max="1536" width="3.7109375" style="166" customWidth="1"/>
    <col min="1537" max="1537" width="10.42578125" style="166" customWidth="1"/>
    <col min="1538" max="1538" width="23.140625" style="166" customWidth="1"/>
    <col min="1539" max="1539" width="11" style="166" customWidth="1"/>
    <col min="1540" max="1540" width="8.85546875" style="166" customWidth="1"/>
    <col min="1541" max="1541" width="10.42578125" style="166" customWidth="1"/>
    <col min="1542" max="1542" width="8.5703125" style="166" customWidth="1"/>
    <col min="1543" max="1543" width="9.5703125" style="166" customWidth="1"/>
    <col min="1544" max="1544" width="9.7109375" style="166" customWidth="1"/>
    <col min="1545" max="1545" width="9.85546875" style="166" customWidth="1"/>
    <col min="1546" max="1546" width="10" style="166" customWidth="1"/>
    <col min="1547" max="1547" width="10.7109375" style="166" customWidth="1"/>
    <col min="1548" max="1548" width="10.140625" style="166" customWidth="1"/>
    <col min="1549" max="1549" width="16.5703125" style="166" customWidth="1"/>
    <col min="1550" max="1550" width="11.140625" style="166" customWidth="1"/>
    <col min="1551" max="1551" width="9.28515625" style="166" customWidth="1"/>
    <col min="1552" max="1791" width="16.5703125" style="166"/>
    <col min="1792" max="1792" width="3.7109375" style="166" customWidth="1"/>
    <col min="1793" max="1793" width="10.42578125" style="166" customWidth="1"/>
    <col min="1794" max="1794" width="23.140625" style="166" customWidth="1"/>
    <col min="1795" max="1795" width="11" style="166" customWidth="1"/>
    <col min="1796" max="1796" width="8.85546875" style="166" customWidth="1"/>
    <col min="1797" max="1797" width="10.42578125" style="166" customWidth="1"/>
    <col min="1798" max="1798" width="8.5703125" style="166" customWidth="1"/>
    <col min="1799" max="1799" width="9.5703125" style="166" customWidth="1"/>
    <col min="1800" max="1800" width="9.7109375" style="166" customWidth="1"/>
    <col min="1801" max="1801" width="9.85546875" style="166" customWidth="1"/>
    <col min="1802" max="1802" width="10" style="166" customWidth="1"/>
    <col min="1803" max="1803" width="10.7109375" style="166" customWidth="1"/>
    <col min="1804" max="1804" width="10.140625" style="166" customWidth="1"/>
    <col min="1805" max="1805" width="16.5703125" style="166" customWidth="1"/>
    <col min="1806" max="1806" width="11.140625" style="166" customWidth="1"/>
    <col min="1807" max="1807" width="9.28515625" style="166" customWidth="1"/>
    <col min="1808" max="2047" width="16.5703125" style="166"/>
    <col min="2048" max="2048" width="3.7109375" style="166" customWidth="1"/>
    <col min="2049" max="2049" width="10.42578125" style="166" customWidth="1"/>
    <col min="2050" max="2050" width="23.140625" style="166" customWidth="1"/>
    <col min="2051" max="2051" width="11" style="166" customWidth="1"/>
    <col min="2052" max="2052" width="8.85546875" style="166" customWidth="1"/>
    <col min="2053" max="2053" width="10.42578125" style="166" customWidth="1"/>
    <col min="2054" max="2054" width="8.5703125" style="166" customWidth="1"/>
    <col min="2055" max="2055" width="9.5703125" style="166" customWidth="1"/>
    <col min="2056" max="2056" width="9.7109375" style="166" customWidth="1"/>
    <col min="2057" max="2057" width="9.85546875" style="166" customWidth="1"/>
    <col min="2058" max="2058" width="10" style="166" customWidth="1"/>
    <col min="2059" max="2059" width="10.7109375" style="166" customWidth="1"/>
    <col min="2060" max="2060" width="10.140625" style="166" customWidth="1"/>
    <col min="2061" max="2061" width="16.5703125" style="166" customWidth="1"/>
    <col min="2062" max="2062" width="11.140625" style="166" customWidth="1"/>
    <col min="2063" max="2063" width="9.28515625" style="166" customWidth="1"/>
    <col min="2064" max="2303" width="16.5703125" style="166"/>
    <col min="2304" max="2304" width="3.7109375" style="166" customWidth="1"/>
    <col min="2305" max="2305" width="10.42578125" style="166" customWidth="1"/>
    <col min="2306" max="2306" width="23.140625" style="166" customWidth="1"/>
    <col min="2307" max="2307" width="11" style="166" customWidth="1"/>
    <col min="2308" max="2308" width="8.85546875" style="166" customWidth="1"/>
    <col min="2309" max="2309" width="10.42578125" style="166" customWidth="1"/>
    <col min="2310" max="2310" width="8.5703125" style="166" customWidth="1"/>
    <col min="2311" max="2311" width="9.5703125" style="166" customWidth="1"/>
    <col min="2312" max="2312" width="9.7109375" style="166" customWidth="1"/>
    <col min="2313" max="2313" width="9.85546875" style="166" customWidth="1"/>
    <col min="2314" max="2314" width="10" style="166" customWidth="1"/>
    <col min="2315" max="2315" width="10.7109375" style="166" customWidth="1"/>
    <col min="2316" max="2316" width="10.140625" style="166" customWidth="1"/>
    <col min="2317" max="2317" width="16.5703125" style="166" customWidth="1"/>
    <col min="2318" max="2318" width="11.140625" style="166" customWidth="1"/>
    <col min="2319" max="2319" width="9.28515625" style="166" customWidth="1"/>
    <col min="2320" max="2559" width="16.5703125" style="166"/>
    <col min="2560" max="2560" width="3.7109375" style="166" customWidth="1"/>
    <col min="2561" max="2561" width="10.42578125" style="166" customWidth="1"/>
    <col min="2562" max="2562" width="23.140625" style="166" customWidth="1"/>
    <col min="2563" max="2563" width="11" style="166" customWidth="1"/>
    <col min="2564" max="2564" width="8.85546875" style="166" customWidth="1"/>
    <col min="2565" max="2565" width="10.42578125" style="166" customWidth="1"/>
    <col min="2566" max="2566" width="8.5703125" style="166" customWidth="1"/>
    <col min="2567" max="2567" width="9.5703125" style="166" customWidth="1"/>
    <col min="2568" max="2568" width="9.7109375" style="166" customWidth="1"/>
    <col min="2569" max="2569" width="9.85546875" style="166" customWidth="1"/>
    <col min="2570" max="2570" width="10" style="166" customWidth="1"/>
    <col min="2571" max="2571" width="10.7109375" style="166" customWidth="1"/>
    <col min="2572" max="2572" width="10.140625" style="166" customWidth="1"/>
    <col min="2573" max="2573" width="16.5703125" style="166" customWidth="1"/>
    <col min="2574" max="2574" width="11.140625" style="166" customWidth="1"/>
    <col min="2575" max="2575" width="9.28515625" style="166" customWidth="1"/>
    <col min="2576" max="2815" width="16.5703125" style="166"/>
    <col min="2816" max="2816" width="3.7109375" style="166" customWidth="1"/>
    <col min="2817" max="2817" width="10.42578125" style="166" customWidth="1"/>
    <col min="2818" max="2818" width="23.140625" style="166" customWidth="1"/>
    <col min="2819" max="2819" width="11" style="166" customWidth="1"/>
    <col min="2820" max="2820" width="8.85546875" style="166" customWidth="1"/>
    <col min="2821" max="2821" width="10.42578125" style="166" customWidth="1"/>
    <col min="2822" max="2822" width="8.5703125" style="166" customWidth="1"/>
    <col min="2823" max="2823" width="9.5703125" style="166" customWidth="1"/>
    <col min="2824" max="2824" width="9.7109375" style="166" customWidth="1"/>
    <col min="2825" max="2825" width="9.85546875" style="166" customWidth="1"/>
    <col min="2826" max="2826" width="10" style="166" customWidth="1"/>
    <col min="2827" max="2827" width="10.7109375" style="166" customWidth="1"/>
    <col min="2828" max="2828" width="10.140625" style="166" customWidth="1"/>
    <col min="2829" max="2829" width="16.5703125" style="166" customWidth="1"/>
    <col min="2830" max="2830" width="11.140625" style="166" customWidth="1"/>
    <col min="2831" max="2831" width="9.28515625" style="166" customWidth="1"/>
    <col min="2832" max="3071" width="16.5703125" style="166"/>
    <col min="3072" max="3072" width="3.7109375" style="166" customWidth="1"/>
    <col min="3073" max="3073" width="10.42578125" style="166" customWidth="1"/>
    <col min="3074" max="3074" width="23.140625" style="166" customWidth="1"/>
    <col min="3075" max="3075" width="11" style="166" customWidth="1"/>
    <col min="3076" max="3076" width="8.85546875" style="166" customWidth="1"/>
    <col min="3077" max="3077" width="10.42578125" style="166" customWidth="1"/>
    <col min="3078" max="3078" width="8.5703125" style="166" customWidth="1"/>
    <col min="3079" max="3079" width="9.5703125" style="166" customWidth="1"/>
    <col min="3080" max="3080" width="9.7109375" style="166" customWidth="1"/>
    <col min="3081" max="3081" width="9.85546875" style="166" customWidth="1"/>
    <col min="3082" max="3082" width="10" style="166" customWidth="1"/>
    <col min="3083" max="3083" width="10.7109375" style="166" customWidth="1"/>
    <col min="3084" max="3084" width="10.140625" style="166" customWidth="1"/>
    <col min="3085" max="3085" width="16.5703125" style="166" customWidth="1"/>
    <col min="3086" max="3086" width="11.140625" style="166" customWidth="1"/>
    <col min="3087" max="3087" width="9.28515625" style="166" customWidth="1"/>
    <col min="3088" max="3327" width="16.5703125" style="166"/>
    <col min="3328" max="3328" width="3.7109375" style="166" customWidth="1"/>
    <col min="3329" max="3329" width="10.42578125" style="166" customWidth="1"/>
    <col min="3330" max="3330" width="23.140625" style="166" customWidth="1"/>
    <col min="3331" max="3331" width="11" style="166" customWidth="1"/>
    <col min="3332" max="3332" width="8.85546875" style="166" customWidth="1"/>
    <col min="3333" max="3333" width="10.42578125" style="166" customWidth="1"/>
    <col min="3334" max="3334" width="8.5703125" style="166" customWidth="1"/>
    <col min="3335" max="3335" width="9.5703125" style="166" customWidth="1"/>
    <col min="3336" max="3336" width="9.7109375" style="166" customWidth="1"/>
    <col min="3337" max="3337" width="9.85546875" style="166" customWidth="1"/>
    <col min="3338" max="3338" width="10" style="166" customWidth="1"/>
    <col min="3339" max="3339" width="10.7109375" style="166" customWidth="1"/>
    <col min="3340" max="3340" width="10.140625" style="166" customWidth="1"/>
    <col min="3341" max="3341" width="16.5703125" style="166" customWidth="1"/>
    <col min="3342" max="3342" width="11.140625" style="166" customWidth="1"/>
    <col min="3343" max="3343" width="9.28515625" style="166" customWidth="1"/>
    <col min="3344" max="3583" width="16.5703125" style="166"/>
    <col min="3584" max="3584" width="3.7109375" style="166" customWidth="1"/>
    <col min="3585" max="3585" width="10.42578125" style="166" customWidth="1"/>
    <col min="3586" max="3586" width="23.140625" style="166" customWidth="1"/>
    <col min="3587" max="3587" width="11" style="166" customWidth="1"/>
    <col min="3588" max="3588" width="8.85546875" style="166" customWidth="1"/>
    <col min="3589" max="3589" width="10.42578125" style="166" customWidth="1"/>
    <col min="3590" max="3590" width="8.5703125" style="166" customWidth="1"/>
    <col min="3591" max="3591" width="9.5703125" style="166" customWidth="1"/>
    <col min="3592" max="3592" width="9.7109375" style="166" customWidth="1"/>
    <col min="3593" max="3593" width="9.85546875" style="166" customWidth="1"/>
    <col min="3594" max="3594" width="10" style="166" customWidth="1"/>
    <col min="3595" max="3595" width="10.7109375" style="166" customWidth="1"/>
    <col min="3596" max="3596" width="10.140625" style="166" customWidth="1"/>
    <col min="3597" max="3597" width="16.5703125" style="166" customWidth="1"/>
    <col min="3598" max="3598" width="11.140625" style="166" customWidth="1"/>
    <col min="3599" max="3599" width="9.28515625" style="166" customWidth="1"/>
    <col min="3600" max="3839" width="16.5703125" style="166"/>
    <col min="3840" max="3840" width="3.7109375" style="166" customWidth="1"/>
    <col min="3841" max="3841" width="10.42578125" style="166" customWidth="1"/>
    <col min="3842" max="3842" width="23.140625" style="166" customWidth="1"/>
    <col min="3843" max="3843" width="11" style="166" customWidth="1"/>
    <col min="3844" max="3844" width="8.85546875" style="166" customWidth="1"/>
    <col min="3845" max="3845" width="10.42578125" style="166" customWidth="1"/>
    <col min="3846" max="3846" width="8.5703125" style="166" customWidth="1"/>
    <col min="3847" max="3847" width="9.5703125" style="166" customWidth="1"/>
    <col min="3848" max="3848" width="9.7109375" style="166" customWidth="1"/>
    <col min="3849" max="3849" width="9.85546875" style="166" customWidth="1"/>
    <col min="3850" max="3850" width="10" style="166" customWidth="1"/>
    <col min="3851" max="3851" width="10.7109375" style="166" customWidth="1"/>
    <col min="3852" max="3852" width="10.140625" style="166" customWidth="1"/>
    <col min="3853" max="3853" width="16.5703125" style="166" customWidth="1"/>
    <col min="3854" max="3854" width="11.140625" style="166" customWidth="1"/>
    <col min="3855" max="3855" width="9.28515625" style="166" customWidth="1"/>
    <col min="3856" max="4095" width="16.5703125" style="166"/>
    <col min="4096" max="4096" width="3.7109375" style="166" customWidth="1"/>
    <col min="4097" max="4097" width="10.42578125" style="166" customWidth="1"/>
    <col min="4098" max="4098" width="23.140625" style="166" customWidth="1"/>
    <col min="4099" max="4099" width="11" style="166" customWidth="1"/>
    <col min="4100" max="4100" width="8.85546875" style="166" customWidth="1"/>
    <col min="4101" max="4101" width="10.42578125" style="166" customWidth="1"/>
    <col min="4102" max="4102" width="8.5703125" style="166" customWidth="1"/>
    <col min="4103" max="4103" width="9.5703125" style="166" customWidth="1"/>
    <col min="4104" max="4104" width="9.7109375" style="166" customWidth="1"/>
    <col min="4105" max="4105" width="9.85546875" style="166" customWidth="1"/>
    <col min="4106" max="4106" width="10" style="166" customWidth="1"/>
    <col min="4107" max="4107" width="10.7109375" style="166" customWidth="1"/>
    <col min="4108" max="4108" width="10.140625" style="166" customWidth="1"/>
    <col min="4109" max="4109" width="16.5703125" style="166" customWidth="1"/>
    <col min="4110" max="4110" width="11.140625" style="166" customWidth="1"/>
    <col min="4111" max="4111" width="9.28515625" style="166" customWidth="1"/>
    <col min="4112" max="4351" width="16.5703125" style="166"/>
    <col min="4352" max="4352" width="3.7109375" style="166" customWidth="1"/>
    <col min="4353" max="4353" width="10.42578125" style="166" customWidth="1"/>
    <col min="4354" max="4354" width="23.140625" style="166" customWidth="1"/>
    <col min="4355" max="4355" width="11" style="166" customWidth="1"/>
    <col min="4356" max="4356" width="8.85546875" style="166" customWidth="1"/>
    <col min="4357" max="4357" width="10.42578125" style="166" customWidth="1"/>
    <col min="4358" max="4358" width="8.5703125" style="166" customWidth="1"/>
    <col min="4359" max="4359" width="9.5703125" style="166" customWidth="1"/>
    <col min="4360" max="4360" width="9.7109375" style="166" customWidth="1"/>
    <col min="4361" max="4361" width="9.85546875" style="166" customWidth="1"/>
    <col min="4362" max="4362" width="10" style="166" customWidth="1"/>
    <col min="4363" max="4363" width="10.7109375" style="166" customWidth="1"/>
    <col min="4364" max="4364" width="10.140625" style="166" customWidth="1"/>
    <col min="4365" max="4365" width="16.5703125" style="166" customWidth="1"/>
    <col min="4366" max="4366" width="11.140625" style="166" customWidth="1"/>
    <col min="4367" max="4367" width="9.28515625" style="166" customWidth="1"/>
    <col min="4368" max="4607" width="16.5703125" style="166"/>
    <col min="4608" max="4608" width="3.7109375" style="166" customWidth="1"/>
    <col min="4609" max="4609" width="10.42578125" style="166" customWidth="1"/>
    <col min="4610" max="4610" width="23.140625" style="166" customWidth="1"/>
    <col min="4611" max="4611" width="11" style="166" customWidth="1"/>
    <col min="4612" max="4612" width="8.85546875" style="166" customWidth="1"/>
    <col min="4613" max="4613" width="10.42578125" style="166" customWidth="1"/>
    <col min="4614" max="4614" width="8.5703125" style="166" customWidth="1"/>
    <col min="4615" max="4615" width="9.5703125" style="166" customWidth="1"/>
    <col min="4616" max="4616" width="9.7109375" style="166" customWidth="1"/>
    <col min="4617" max="4617" width="9.85546875" style="166" customWidth="1"/>
    <col min="4618" max="4618" width="10" style="166" customWidth="1"/>
    <col min="4619" max="4619" width="10.7109375" style="166" customWidth="1"/>
    <col min="4620" max="4620" width="10.140625" style="166" customWidth="1"/>
    <col min="4621" max="4621" width="16.5703125" style="166" customWidth="1"/>
    <col min="4622" max="4622" width="11.140625" style="166" customWidth="1"/>
    <col min="4623" max="4623" width="9.28515625" style="166" customWidth="1"/>
    <col min="4624" max="4863" width="16.5703125" style="166"/>
    <col min="4864" max="4864" width="3.7109375" style="166" customWidth="1"/>
    <col min="4865" max="4865" width="10.42578125" style="166" customWidth="1"/>
    <col min="4866" max="4866" width="23.140625" style="166" customWidth="1"/>
    <col min="4867" max="4867" width="11" style="166" customWidth="1"/>
    <col min="4868" max="4868" width="8.85546875" style="166" customWidth="1"/>
    <col min="4869" max="4869" width="10.42578125" style="166" customWidth="1"/>
    <col min="4870" max="4870" width="8.5703125" style="166" customWidth="1"/>
    <col min="4871" max="4871" width="9.5703125" style="166" customWidth="1"/>
    <col min="4872" max="4872" width="9.7109375" style="166" customWidth="1"/>
    <col min="4873" max="4873" width="9.85546875" style="166" customWidth="1"/>
    <col min="4874" max="4874" width="10" style="166" customWidth="1"/>
    <col min="4875" max="4875" width="10.7109375" style="166" customWidth="1"/>
    <col min="4876" max="4876" width="10.140625" style="166" customWidth="1"/>
    <col min="4877" max="4877" width="16.5703125" style="166" customWidth="1"/>
    <col min="4878" max="4878" width="11.140625" style="166" customWidth="1"/>
    <col min="4879" max="4879" width="9.28515625" style="166" customWidth="1"/>
    <col min="4880" max="5119" width="16.5703125" style="166"/>
    <col min="5120" max="5120" width="3.7109375" style="166" customWidth="1"/>
    <col min="5121" max="5121" width="10.42578125" style="166" customWidth="1"/>
    <col min="5122" max="5122" width="23.140625" style="166" customWidth="1"/>
    <col min="5123" max="5123" width="11" style="166" customWidth="1"/>
    <col min="5124" max="5124" width="8.85546875" style="166" customWidth="1"/>
    <col min="5125" max="5125" width="10.42578125" style="166" customWidth="1"/>
    <col min="5126" max="5126" width="8.5703125" style="166" customWidth="1"/>
    <col min="5127" max="5127" width="9.5703125" style="166" customWidth="1"/>
    <col min="5128" max="5128" width="9.7109375" style="166" customWidth="1"/>
    <col min="5129" max="5129" width="9.85546875" style="166" customWidth="1"/>
    <col min="5130" max="5130" width="10" style="166" customWidth="1"/>
    <col min="5131" max="5131" width="10.7109375" style="166" customWidth="1"/>
    <col min="5132" max="5132" width="10.140625" style="166" customWidth="1"/>
    <col min="5133" max="5133" width="16.5703125" style="166" customWidth="1"/>
    <col min="5134" max="5134" width="11.140625" style="166" customWidth="1"/>
    <col min="5135" max="5135" width="9.28515625" style="166" customWidth="1"/>
    <col min="5136" max="5375" width="16.5703125" style="166"/>
    <col min="5376" max="5376" width="3.7109375" style="166" customWidth="1"/>
    <col min="5377" max="5377" width="10.42578125" style="166" customWidth="1"/>
    <col min="5378" max="5378" width="23.140625" style="166" customWidth="1"/>
    <col min="5379" max="5379" width="11" style="166" customWidth="1"/>
    <col min="5380" max="5380" width="8.85546875" style="166" customWidth="1"/>
    <col min="5381" max="5381" width="10.42578125" style="166" customWidth="1"/>
    <col min="5382" max="5382" width="8.5703125" style="166" customWidth="1"/>
    <col min="5383" max="5383" width="9.5703125" style="166" customWidth="1"/>
    <col min="5384" max="5384" width="9.7109375" style="166" customWidth="1"/>
    <col min="5385" max="5385" width="9.85546875" style="166" customWidth="1"/>
    <col min="5386" max="5386" width="10" style="166" customWidth="1"/>
    <col min="5387" max="5387" width="10.7109375" style="166" customWidth="1"/>
    <col min="5388" max="5388" width="10.140625" style="166" customWidth="1"/>
    <col min="5389" max="5389" width="16.5703125" style="166" customWidth="1"/>
    <col min="5390" max="5390" width="11.140625" style="166" customWidth="1"/>
    <col min="5391" max="5391" width="9.28515625" style="166" customWidth="1"/>
    <col min="5392" max="5631" width="16.5703125" style="166"/>
    <col min="5632" max="5632" width="3.7109375" style="166" customWidth="1"/>
    <col min="5633" max="5633" width="10.42578125" style="166" customWidth="1"/>
    <col min="5634" max="5634" width="23.140625" style="166" customWidth="1"/>
    <col min="5635" max="5635" width="11" style="166" customWidth="1"/>
    <col min="5636" max="5636" width="8.85546875" style="166" customWidth="1"/>
    <col min="5637" max="5637" width="10.42578125" style="166" customWidth="1"/>
    <col min="5638" max="5638" width="8.5703125" style="166" customWidth="1"/>
    <col min="5639" max="5639" width="9.5703125" style="166" customWidth="1"/>
    <col min="5640" max="5640" width="9.7109375" style="166" customWidth="1"/>
    <col min="5641" max="5641" width="9.85546875" style="166" customWidth="1"/>
    <col min="5642" max="5642" width="10" style="166" customWidth="1"/>
    <col min="5643" max="5643" width="10.7109375" style="166" customWidth="1"/>
    <col min="5644" max="5644" width="10.140625" style="166" customWidth="1"/>
    <col min="5645" max="5645" width="16.5703125" style="166" customWidth="1"/>
    <col min="5646" max="5646" width="11.140625" style="166" customWidth="1"/>
    <col min="5647" max="5647" width="9.28515625" style="166" customWidth="1"/>
    <col min="5648" max="5887" width="16.5703125" style="166"/>
    <col min="5888" max="5888" width="3.7109375" style="166" customWidth="1"/>
    <col min="5889" max="5889" width="10.42578125" style="166" customWidth="1"/>
    <col min="5890" max="5890" width="23.140625" style="166" customWidth="1"/>
    <col min="5891" max="5891" width="11" style="166" customWidth="1"/>
    <col min="5892" max="5892" width="8.85546875" style="166" customWidth="1"/>
    <col min="5893" max="5893" width="10.42578125" style="166" customWidth="1"/>
    <col min="5894" max="5894" width="8.5703125" style="166" customWidth="1"/>
    <col min="5895" max="5895" width="9.5703125" style="166" customWidth="1"/>
    <col min="5896" max="5896" width="9.7109375" style="166" customWidth="1"/>
    <col min="5897" max="5897" width="9.85546875" style="166" customWidth="1"/>
    <col min="5898" max="5898" width="10" style="166" customWidth="1"/>
    <col min="5899" max="5899" width="10.7109375" style="166" customWidth="1"/>
    <col min="5900" max="5900" width="10.140625" style="166" customWidth="1"/>
    <col min="5901" max="5901" width="16.5703125" style="166" customWidth="1"/>
    <col min="5902" max="5902" width="11.140625" style="166" customWidth="1"/>
    <col min="5903" max="5903" width="9.28515625" style="166" customWidth="1"/>
    <col min="5904" max="6143" width="16.5703125" style="166"/>
    <col min="6144" max="6144" width="3.7109375" style="166" customWidth="1"/>
    <col min="6145" max="6145" width="10.42578125" style="166" customWidth="1"/>
    <col min="6146" max="6146" width="23.140625" style="166" customWidth="1"/>
    <col min="6147" max="6147" width="11" style="166" customWidth="1"/>
    <col min="6148" max="6148" width="8.85546875" style="166" customWidth="1"/>
    <col min="6149" max="6149" width="10.42578125" style="166" customWidth="1"/>
    <col min="6150" max="6150" width="8.5703125" style="166" customWidth="1"/>
    <col min="6151" max="6151" width="9.5703125" style="166" customWidth="1"/>
    <col min="6152" max="6152" width="9.7109375" style="166" customWidth="1"/>
    <col min="6153" max="6153" width="9.85546875" style="166" customWidth="1"/>
    <col min="6154" max="6154" width="10" style="166" customWidth="1"/>
    <col min="6155" max="6155" width="10.7109375" style="166" customWidth="1"/>
    <col min="6156" max="6156" width="10.140625" style="166" customWidth="1"/>
    <col min="6157" max="6157" width="16.5703125" style="166" customWidth="1"/>
    <col min="6158" max="6158" width="11.140625" style="166" customWidth="1"/>
    <col min="6159" max="6159" width="9.28515625" style="166" customWidth="1"/>
    <col min="6160" max="6399" width="16.5703125" style="166"/>
    <col min="6400" max="6400" width="3.7109375" style="166" customWidth="1"/>
    <col min="6401" max="6401" width="10.42578125" style="166" customWidth="1"/>
    <col min="6402" max="6402" width="23.140625" style="166" customWidth="1"/>
    <col min="6403" max="6403" width="11" style="166" customWidth="1"/>
    <col min="6404" max="6404" width="8.85546875" style="166" customWidth="1"/>
    <col min="6405" max="6405" width="10.42578125" style="166" customWidth="1"/>
    <col min="6406" max="6406" width="8.5703125" style="166" customWidth="1"/>
    <col min="6407" max="6407" width="9.5703125" style="166" customWidth="1"/>
    <col min="6408" max="6408" width="9.7109375" style="166" customWidth="1"/>
    <col min="6409" max="6409" width="9.85546875" style="166" customWidth="1"/>
    <col min="6410" max="6410" width="10" style="166" customWidth="1"/>
    <col min="6411" max="6411" width="10.7109375" style="166" customWidth="1"/>
    <col min="6412" max="6412" width="10.140625" style="166" customWidth="1"/>
    <col min="6413" max="6413" width="16.5703125" style="166" customWidth="1"/>
    <col min="6414" max="6414" width="11.140625" style="166" customWidth="1"/>
    <col min="6415" max="6415" width="9.28515625" style="166" customWidth="1"/>
    <col min="6416" max="6655" width="16.5703125" style="166"/>
    <col min="6656" max="6656" width="3.7109375" style="166" customWidth="1"/>
    <col min="6657" max="6657" width="10.42578125" style="166" customWidth="1"/>
    <col min="6658" max="6658" width="23.140625" style="166" customWidth="1"/>
    <col min="6659" max="6659" width="11" style="166" customWidth="1"/>
    <col min="6660" max="6660" width="8.85546875" style="166" customWidth="1"/>
    <col min="6661" max="6661" width="10.42578125" style="166" customWidth="1"/>
    <col min="6662" max="6662" width="8.5703125" style="166" customWidth="1"/>
    <col min="6663" max="6663" width="9.5703125" style="166" customWidth="1"/>
    <col min="6664" max="6664" width="9.7109375" style="166" customWidth="1"/>
    <col min="6665" max="6665" width="9.85546875" style="166" customWidth="1"/>
    <col min="6666" max="6666" width="10" style="166" customWidth="1"/>
    <col min="6667" max="6667" width="10.7109375" style="166" customWidth="1"/>
    <col min="6668" max="6668" width="10.140625" style="166" customWidth="1"/>
    <col min="6669" max="6669" width="16.5703125" style="166" customWidth="1"/>
    <col min="6670" max="6670" width="11.140625" style="166" customWidth="1"/>
    <col min="6671" max="6671" width="9.28515625" style="166" customWidth="1"/>
    <col min="6672" max="6911" width="16.5703125" style="166"/>
    <col min="6912" max="6912" width="3.7109375" style="166" customWidth="1"/>
    <col min="6913" max="6913" width="10.42578125" style="166" customWidth="1"/>
    <col min="6914" max="6914" width="23.140625" style="166" customWidth="1"/>
    <col min="6915" max="6915" width="11" style="166" customWidth="1"/>
    <col min="6916" max="6916" width="8.85546875" style="166" customWidth="1"/>
    <col min="6917" max="6917" width="10.42578125" style="166" customWidth="1"/>
    <col min="6918" max="6918" width="8.5703125" style="166" customWidth="1"/>
    <col min="6919" max="6919" width="9.5703125" style="166" customWidth="1"/>
    <col min="6920" max="6920" width="9.7109375" style="166" customWidth="1"/>
    <col min="6921" max="6921" width="9.85546875" style="166" customWidth="1"/>
    <col min="6922" max="6922" width="10" style="166" customWidth="1"/>
    <col min="6923" max="6923" width="10.7109375" style="166" customWidth="1"/>
    <col min="6924" max="6924" width="10.140625" style="166" customWidth="1"/>
    <col min="6925" max="6925" width="16.5703125" style="166" customWidth="1"/>
    <col min="6926" max="6926" width="11.140625" style="166" customWidth="1"/>
    <col min="6927" max="6927" width="9.28515625" style="166" customWidth="1"/>
    <col min="6928" max="7167" width="16.5703125" style="166"/>
    <col min="7168" max="7168" width="3.7109375" style="166" customWidth="1"/>
    <col min="7169" max="7169" width="10.42578125" style="166" customWidth="1"/>
    <col min="7170" max="7170" width="23.140625" style="166" customWidth="1"/>
    <col min="7171" max="7171" width="11" style="166" customWidth="1"/>
    <col min="7172" max="7172" width="8.85546875" style="166" customWidth="1"/>
    <col min="7173" max="7173" width="10.42578125" style="166" customWidth="1"/>
    <col min="7174" max="7174" width="8.5703125" style="166" customWidth="1"/>
    <col min="7175" max="7175" width="9.5703125" style="166" customWidth="1"/>
    <col min="7176" max="7176" width="9.7109375" style="166" customWidth="1"/>
    <col min="7177" max="7177" width="9.85546875" style="166" customWidth="1"/>
    <col min="7178" max="7178" width="10" style="166" customWidth="1"/>
    <col min="7179" max="7179" width="10.7109375" style="166" customWidth="1"/>
    <col min="7180" max="7180" width="10.140625" style="166" customWidth="1"/>
    <col min="7181" max="7181" width="16.5703125" style="166" customWidth="1"/>
    <col min="7182" max="7182" width="11.140625" style="166" customWidth="1"/>
    <col min="7183" max="7183" width="9.28515625" style="166" customWidth="1"/>
    <col min="7184" max="7423" width="16.5703125" style="166"/>
    <col min="7424" max="7424" width="3.7109375" style="166" customWidth="1"/>
    <col min="7425" max="7425" width="10.42578125" style="166" customWidth="1"/>
    <col min="7426" max="7426" width="23.140625" style="166" customWidth="1"/>
    <col min="7427" max="7427" width="11" style="166" customWidth="1"/>
    <col min="7428" max="7428" width="8.85546875" style="166" customWidth="1"/>
    <col min="7429" max="7429" width="10.42578125" style="166" customWidth="1"/>
    <col min="7430" max="7430" width="8.5703125" style="166" customWidth="1"/>
    <col min="7431" max="7431" width="9.5703125" style="166" customWidth="1"/>
    <col min="7432" max="7432" width="9.7109375" style="166" customWidth="1"/>
    <col min="7433" max="7433" width="9.85546875" style="166" customWidth="1"/>
    <col min="7434" max="7434" width="10" style="166" customWidth="1"/>
    <col min="7435" max="7435" width="10.7109375" style="166" customWidth="1"/>
    <col min="7436" max="7436" width="10.140625" style="166" customWidth="1"/>
    <col min="7437" max="7437" width="16.5703125" style="166" customWidth="1"/>
    <col min="7438" max="7438" width="11.140625" style="166" customWidth="1"/>
    <col min="7439" max="7439" width="9.28515625" style="166" customWidth="1"/>
    <col min="7440" max="7679" width="16.5703125" style="166"/>
    <col min="7680" max="7680" width="3.7109375" style="166" customWidth="1"/>
    <col min="7681" max="7681" width="10.42578125" style="166" customWidth="1"/>
    <col min="7682" max="7682" width="23.140625" style="166" customWidth="1"/>
    <col min="7683" max="7683" width="11" style="166" customWidth="1"/>
    <col min="7684" max="7684" width="8.85546875" style="166" customWidth="1"/>
    <col min="7685" max="7685" width="10.42578125" style="166" customWidth="1"/>
    <col min="7686" max="7686" width="8.5703125" style="166" customWidth="1"/>
    <col min="7687" max="7687" width="9.5703125" style="166" customWidth="1"/>
    <col min="7688" max="7688" width="9.7109375" style="166" customWidth="1"/>
    <col min="7689" max="7689" width="9.85546875" style="166" customWidth="1"/>
    <col min="7690" max="7690" width="10" style="166" customWidth="1"/>
    <col min="7691" max="7691" width="10.7109375" style="166" customWidth="1"/>
    <col min="7692" max="7692" width="10.140625" style="166" customWidth="1"/>
    <col min="7693" max="7693" width="16.5703125" style="166" customWidth="1"/>
    <col min="7694" max="7694" width="11.140625" style="166" customWidth="1"/>
    <col min="7695" max="7695" width="9.28515625" style="166" customWidth="1"/>
    <col min="7696" max="7935" width="16.5703125" style="166"/>
    <col min="7936" max="7936" width="3.7109375" style="166" customWidth="1"/>
    <col min="7937" max="7937" width="10.42578125" style="166" customWidth="1"/>
    <col min="7938" max="7938" width="23.140625" style="166" customWidth="1"/>
    <col min="7939" max="7939" width="11" style="166" customWidth="1"/>
    <col min="7940" max="7940" width="8.85546875" style="166" customWidth="1"/>
    <col min="7941" max="7941" width="10.42578125" style="166" customWidth="1"/>
    <col min="7942" max="7942" width="8.5703125" style="166" customWidth="1"/>
    <col min="7943" max="7943" width="9.5703125" style="166" customWidth="1"/>
    <col min="7944" max="7944" width="9.7109375" style="166" customWidth="1"/>
    <col min="7945" max="7945" width="9.85546875" style="166" customWidth="1"/>
    <col min="7946" max="7946" width="10" style="166" customWidth="1"/>
    <col min="7947" max="7947" width="10.7109375" style="166" customWidth="1"/>
    <col min="7948" max="7948" width="10.140625" style="166" customWidth="1"/>
    <col min="7949" max="7949" width="16.5703125" style="166" customWidth="1"/>
    <col min="7950" max="7950" width="11.140625" style="166" customWidth="1"/>
    <col min="7951" max="7951" width="9.28515625" style="166" customWidth="1"/>
    <col min="7952" max="8191" width="16.5703125" style="166"/>
    <col min="8192" max="8192" width="3.7109375" style="166" customWidth="1"/>
    <col min="8193" max="8193" width="10.42578125" style="166" customWidth="1"/>
    <col min="8194" max="8194" width="23.140625" style="166" customWidth="1"/>
    <col min="8195" max="8195" width="11" style="166" customWidth="1"/>
    <col min="8196" max="8196" width="8.85546875" style="166" customWidth="1"/>
    <col min="8197" max="8197" width="10.42578125" style="166" customWidth="1"/>
    <col min="8198" max="8198" width="8.5703125" style="166" customWidth="1"/>
    <col min="8199" max="8199" width="9.5703125" style="166" customWidth="1"/>
    <col min="8200" max="8200" width="9.7109375" style="166" customWidth="1"/>
    <col min="8201" max="8201" width="9.85546875" style="166" customWidth="1"/>
    <col min="8202" max="8202" width="10" style="166" customWidth="1"/>
    <col min="8203" max="8203" width="10.7109375" style="166" customWidth="1"/>
    <col min="8204" max="8204" width="10.140625" style="166" customWidth="1"/>
    <col min="8205" max="8205" width="16.5703125" style="166" customWidth="1"/>
    <col min="8206" max="8206" width="11.140625" style="166" customWidth="1"/>
    <col min="8207" max="8207" width="9.28515625" style="166" customWidth="1"/>
    <col min="8208" max="8447" width="16.5703125" style="166"/>
    <col min="8448" max="8448" width="3.7109375" style="166" customWidth="1"/>
    <col min="8449" max="8449" width="10.42578125" style="166" customWidth="1"/>
    <col min="8450" max="8450" width="23.140625" style="166" customWidth="1"/>
    <col min="8451" max="8451" width="11" style="166" customWidth="1"/>
    <col min="8452" max="8452" width="8.85546875" style="166" customWidth="1"/>
    <col min="8453" max="8453" width="10.42578125" style="166" customWidth="1"/>
    <col min="8454" max="8454" width="8.5703125" style="166" customWidth="1"/>
    <col min="8455" max="8455" width="9.5703125" style="166" customWidth="1"/>
    <col min="8456" max="8456" width="9.7109375" style="166" customWidth="1"/>
    <col min="8457" max="8457" width="9.85546875" style="166" customWidth="1"/>
    <col min="8458" max="8458" width="10" style="166" customWidth="1"/>
    <col min="8459" max="8459" width="10.7109375" style="166" customWidth="1"/>
    <col min="8460" max="8460" width="10.140625" style="166" customWidth="1"/>
    <col min="8461" max="8461" width="16.5703125" style="166" customWidth="1"/>
    <col min="8462" max="8462" width="11.140625" style="166" customWidth="1"/>
    <col min="8463" max="8463" width="9.28515625" style="166" customWidth="1"/>
    <col min="8464" max="8703" width="16.5703125" style="166"/>
    <col min="8704" max="8704" width="3.7109375" style="166" customWidth="1"/>
    <col min="8705" max="8705" width="10.42578125" style="166" customWidth="1"/>
    <col min="8706" max="8706" width="23.140625" style="166" customWidth="1"/>
    <col min="8707" max="8707" width="11" style="166" customWidth="1"/>
    <col min="8708" max="8708" width="8.85546875" style="166" customWidth="1"/>
    <col min="8709" max="8709" width="10.42578125" style="166" customWidth="1"/>
    <col min="8710" max="8710" width="8.5703125" style="166" customWidth="1"/>
    <col min="8711" max="8711" width="9.5703125" style="166" customWidth="1"/>
    <col min="8712" max="8712" width="9.7109375" style="166" customWidth="1"/>
    <col min="8713" max="8713" width="9.85546875" style="166" customWidth="1"/>
    <col min="8714" max="8714" width="10" style="166" customWidth="1"/>
    <col min="8715" max="8715" width="10.7109375" style="166" customWidth="1"/>
    <col min="8716" max="8716" width="10.140625" style="166" customWidth="1"/>
    <col min="8717" max="8717" width="16.5703125" style="166" customWidth="1"/>
    <col min="8718" max="8718" width="11.140625" style="166" customWidth="1"/>
    <col min="8719" max="8719" width="9.28515625" style="166" customWidth="1"/>
    <col min="8720" max="8959" width="16.5703125" style="166"/>
    <col min="8960" max="8960" width="3.7109375" style="166" customWidth="1"/>
    <col min="8961" max="8961" width="10.42578125" style="166" customWidth="1"/>
    <col min="8962" max="8962" width="23.140625" style="166" customWidth="1"/>
    <col min="8963" max="8963" width="11" style="166" customWidth="1"/>
    <col min="8964" max="8964" width="8.85546875" style="166" customWidth="1"/>
    <col min="8965" max="8965" width="10.42578125" style="166" customWidth="1"/>
    <col min="8966" max="8966" width="8.5703125" style="166" customWidth="1"/>
    <col min="8967" max="8967" width="9.5703125" style="166" customWidth="1"/>
    <col min="8968" max="8968" width="9.7109375" style="166" customWidth="1"/>
    <col min="8969" max="8969" width="9.85546875" style="166" customWidth="1"/>
    <col min="8970" max="8970" width="10" style="166" customWidth="1"/>
    <col min="8971" max="8971" width="10.7109375" style="166" customWidth="1"/>
    <col min="8972" max="8972" width="10.140625" style="166" customWidth="1"/>
    <col min="8973" max="8973" width="16.5703125" style="166" customWidth="1"/>
    <col min="8974" max="8974" width="11.140625" style="166" customWidth="1"/>
    <col min="8975" max="8975" width="9.28515625" style="166" customWidth="1"/>
    <col min="8976" max="9215" width="16.5703125" style="166"/>
    <col min="9216" max="9216" width="3.7109375" style="166" customWidth="1"/>
    <col min="9217" max="9217" width="10.42578125" style="166" customWidth="1"/>
    <col min="9218" max="9218" width="23.140625" style="166" customWidth="1"/>
    <col min="9219" max="9219" width="11" style="166" customWidth="1"/>
    <col min="9220" max="9220" width="8.85546875" style="166" customWidth="1"/>
    <col min="9221" max="9221" width="10.42578125" style="166" customWidth="1"/>
    <col min="9222" max="9222" width="8.5703125" style="166" customWidth="1"/>
    <col min="9223" max="9223" width="9.5703125" style="166" customWidth="1"/>
    <col min="9224" max="9224" width="9.7109375" style="166" customWidth="1"/>
    <col min="9225" max="9225" width="9.85546875" style="166" customWidth="1"/>
    <col min="9226" max="9226" width="10" style="166" customWidth="1"/>
    <col min="9227" max="9227" width="10.7109375" style="166" customWidth="1"/>
    <col min="9228" max="9228" width="10.140625" style="166" customWidth="1"/>
    <col min="9229" max="9229" width="16.5703125" style="166" customWidth="1"/>
    <col min="9230" max="9230" width="11.140625" style="166" customWidth="1"/>
    <col min="9231" max="9231" width="9.28515625" style="166" customWidth="1"/>
    <col min="9232" max="9471" width="16.5703125" style="166"/>
    <col min="9472" max="9472" width="3.7109375" style="166" customWidth="1"/>
    <col min="9473" max="9473" width="10.42578125" style="166" customWidth="1"/>
    <col min="9474" max="9474" width="23.140625" style="166" customWidth="1"/>
    <col min="9475" max="9475" width="11" style="166" customWidth="1"/>
    <col min="9476" max="9476" width="8.85546875" style="166" customWidth="1"/>
    <col min="9477" max="9477" width="10.42578125" style="166" customWidth="1"/>
    <col min="9478" max="9478" width="8.5703125" style="166" customWidth="1"/>
    <col min="9479" max="9479" width="9.5703125" style="166" customWidth="1"/>
    <col min="9480" max="9480" width="9.7109375" style="166" customWidth="1"/>
    <col min="9481" max="9481" width="9.85546875" style="166" customWidth="1"/>
    <col min="9482" max="9482" width="10" style="166" customWidth="1"/>
    <col min="9483" max="9483" width="10.7109375" style="166" customWidth="1"/>
    <col min="9484" max="9484" width="10.140625" style="166" customWidth="1"/>
    <col min="9485" max="9485" width="16.5703125" style="166" customWidth="1"/>
    <col min="9486" max="9486" width="11.140625" style="166" customWidth="1"/>
    <col min="9487" max="9487" width="9.28515625" style="166" customWidth="1"/>
    <col min="9488" max="9727" width="16.5703125" style="166"/>
    <col min="9728" max="9728" width="3.7109375" style="166" customWidth="1"/>
    <col min="9729" max="9729" width="10.42578125" style="166" customWidth="1"/>
    <col min="9730" max="9730" width="23.140625" style="166" customWidth="1"/>
    <col min="9731" max="9731" width="11" style="166" customWidth="1"/>
    <col min="9732" max="9732" width="8.85546875" style="166" customWidth="1"/>
    <col min="9733" max="9733" width="10.42578125" style="166" customWidth="1"/>
    <col min="9734" max="9734" width="8.5703125" style="166" customWidth="1"/>
    <col min="9735" max="9735" width="9.5703125" style="166" customWidth="1"/>
    <col min="9736" max="9736" width="9.7109375" style="166" customWidth="1"/>
    <col min="9737" max="9737" width="9.85546875" style="166" customWidth="1"/>
    <col min="9738" max="9738" width="10" style="166" customWidth="1"/>
    <col min="9739" max="9739" width="10.7109375" style="166" customWidth="1"/>
    <col min="9740" max="9740" width="10.140625" style="166" customWidth="1"/>
    <col min="9741" max="9741" width="16.5703125" style="166" customWidth="1"/>
    <col min="9742" max="9742" width="11.140625" style="166" customWidth="1"/>
    <col min="9743" max="9743" width="9.28515625" style="166" customWidth="1"/>
    <col min="9744" max="9983" width="16.5703125" style="166"/>
    <col min="9984" max="9984" width="3.7109375" style="166" customWidth="1"/>
    <col min="9985" max="9985" width="10.42578125" style="166" customWidth="1"/>
    <col min="9986" max="9986" width="23.140625" style="166" customWidth="1"/>
    <col min="9987" max="9987" width="11" style="166" customWidth="1"/>
    <col min="9988" max="9988" width="8.85546875" style="166" customWidth="1"/>
    <col min="9989" max="9989" width="10.42578125" style="166" customWidth="1"/>
    <col min="9990" max="9990" width="8.5703125" style="166" customWidth="1"/>
    <col min="9991" max="9991" width="9.5703125" style="166" customWidth="1"/>
    <col min="9992" max="9992" width="9.7109375" style="166" customWidth="1"/>
    <col min="9993" max="9993" width="9.85546875" style="166" customWidth="1"/>
    <col min="9994" max="9994" width="10" style="166" customWidth="1"/>
    <col min="9995" max="9995" width="10.7109375" style="166" customWidth="1"/>
    <col min="9996" max="9996" width="10.140625" style="166" customWidth="1"/>
    <col min="9997" max="9997" width="16.5703125" style="166" customWidth="1"/>
    <col min="9998" max="9998" width="11.140625" style="166" customWidth="1"/>
    <col min="9999" max="9999" width="9.28515625" style="166" customWidth="1"/>
    <col min="10000" max="10239" width="16.5703125" style="166"/>
    <col min="10240" max="10240" width="3.7109375" style="166" customWidth="1"/>
    <col min="10241" max="10241" width="10.42578125" style="166" customWidth="1"/>
    <col min="10242" max="10242" width="23.140625" style="166" customWidth="1"/>
    <col min="10243" max="10243" width="11" style="166" customWidth="1"/>
    <col min="10244" max="10244" width="8.85546875" style="166" customWidth="1"/>
    <col min="10245" max="10245" width="10.42578125" style="166" customWidth="1"/>
    <col min="10246" max="10246" width="8.5703125" style="166" customWidth="1"/>
    <col min="10247" max="10247" width="9.5703125" style="166" customWidth="1"/>
    <col min="10248" max="10248" width="9.7109375" style="166" customWidth="1"/>
    <col min="10249" max="10249" width="9.85546875" style="166" customWidth="1"/>
    <col min="10250" max="10250" width="10" style="166" customWidth="1"/>
    <col min="10251" max="10251" width="10.7109375" style="166" customWidth="1"/>
    <col min="10252" max="10252" width="10.140625" style="166" customWidth="1"/>
    <col min="10253" max="10253" width="16.5703125" style="166" customWidth="1"/>
    <col min="10254" max="10254" width="11.140625" style="166" customWidth="1"/>
    <col min="10255" max="10255" width="9.28515625" style="166" customWidth="1"/>
    <col min="10256" max="10495" width="16.5703125" style="166"/>
    <col min="10496" max="10496" width="3.7109375" style="166" customWidth="1"/>
    <col min="10497" max="10497" width="10.42578125" style="166" customWidth="1"/>
    <col min="10498" max="10498" width="23.140625" style="166" customWidth="1"/>
    <col min="10499" max="10499" width="11" style="166" customWidth="1"/>
    <col min="10500" max="10500" width="8.85546875" style="166" customWidth="1"/>
    <col min="10501" max="10501" width="10.42578125" style="166" customWidth="1"/>
    <col min="10502" max="10502" width="8.5703125" style="166" customWidth="1"/>
    <col min="10503" max="10503" width="9.5703125" style="166" customWidth="1"/>
    <col min="10504" max="10504" width="9.7109375" style="166" customWidth="1"/>
    <col min="10505" max="10505" width="9.85546875" style="166" customWidth="1"/>
    <col min="10506" max="10506" width="10" style="166" customWidth="1"/>
    <col min="10507" max="10507" width="10.7109375" style="166" customWidth="1"/>
    <col min="10508" max="10508" width="10.140625" style="166" customWidth="1"/>
    <col min="10509" max="10509" width="16.5703125" style="166" customWidth="1"/>
    <col min="10510" max="10510" width="11.140625" style="166" customWidth="1"/>
    <col min="10511" max="10511" width="9.28515625" style="166" customWidth="1"/>
    <col min="10512" max="10751" width="16.5703125" style="166"/>
    <col min="10752" max="10752" width="3.7109375" style="166" customWidth="1"/>
    <col min="10753" max="10753" width="10.42578125" style="166" customWidth="1"/>
    <col min="10754" max="10754" width="23.140625" style="166" customWidth="1"/>
    <col min="10755" max="10755" width="11" style="166" customWidth="1"/>
    <col min="10756" max="10756" width="8.85546875" style="166" customWidth="1"/>
    <col min="10757" max="10757" width="10.42578125" style="166" customWidth="1"/>
    <col min="10758" max="10758" width="8.5703125" style="166" customWidth="1"/>
    <col min="10759" max="10759" width="9.5703125" style="166" customWidth="1"/>
    <col min="10760" max="10760" width="9.7109375" style="166" customWidth="1"/>
    <col min="10761" max="10761" width="9.85546875" style="166" customWidth="1"/>
    <col min="10762" max="10762" width="10" style="166" customWidth="1"/>
    <col min="10763" max="10763" width="10.7109375" style="166" customWidth="1"/>
    <col min="10764" max="10764" width="10.140625" style="166" customWidth="1"/>
    <col min="10765" max="10765" width="16.5703125" style="166" customWidth="1"/>
    <col min="10766" max="10766" width="11.140625" style="166" customWidth="1"/>
    <col min="10767" max="10767" width="9.28515625" style="166" customWidth="1"/>
    <col min="10768" max="11007" width="16.5703125" style="166"/>
    <col min="11008" max="11008" width="3.7109375" style="166" customWidth="1"/>
    <col min="11009" max="11009" width="10.42578125" style="166" customWidth="1"/>
    <col min="11010" max="11010" width="23.140625" style="166" customWidth="1"/>
    <col min="11011" max="11011" width="11" style="166" customWidth="1"/>
    <col min="11012" max="11012" width="8.85546875" style="166" customWidth="1"/>
    <col min="11013" max="11013" width="10.42578125" style="166" customWidth="1"/>
    <col min="11014" max="11014" width="8.5703125" style="166" customWidth="1"/>
    <col min="11015" max="11015" width="9.5703125" style="166" customWidth="1"/>
    <col min="11016" max="11016" width="9.7109375" style="166" customWidth="1"/>
    <col min="11017" max="11017" width="9.85546875" style="166" customWidth="1"/>
    <col min="11018" max="11018" width="10" style="166" customWidth="1"/>
    <col min="11019" max="11019" width="10.7109375" style="166" customWidth="1"/>
    <col min="11020" max="11020" width="10.140625" style="166" customWidth="1"/>
    <col min="11021" max="11021" width="16.5703125" style="166" customWidth="1"/>
    <col min="11022" max="11022" width="11.140625" style="166" customWidth="1"/>
    <col min="11023" max="11023" width="9.28515625" style="166" customWidth="1"/>
    <col min="11024" max="11263" width="16.5703125" style="166"/>
    <col min="11264" max="11264" width="3.7109375" style="166" customWidth="1"/>
    <col min="11265" max="11265" width="10.42578125" style="166" customWidth="1"/>
    <col min="11266" max="11266" width="23.140625" style="166" customWidth="1"/>
    <col min="11267" max="11267" width="11" style="166" customWidth="1"/>
    <col min="11268" max="11268" width="8.85546875" style="166" customWidth="1"/>
    <col min="11269" max="11269" width="10.42578125" style="166" customWidth="1"/>
    <col min="11270" max="11270" width="8.5703125" style="166" customWidth="1"/>
    <col min="11271" max="11271" width="9.5703125" style="166" customWidth="1"/>
    <col min="11272" max="11272" width="9.7109375" style="166" customWidth="1"/>
    <col min="11273" max="11273" width="9.85546875" style="166" customWidth="1"/>
    <col min="11274" max="11274" width="10" style="166" customWidth="1"/>
    <col min="11275" max="11275" width="10.7109375" style="166" customWidth="1"/>
    <col min="11276" max="11276" width="10.140625" style="166" customWidth="1"/>
    <col min="11277" max="11277" width="16.5703125" style="166" customWidth="1"/>
    <col min="11278" max="11278" width="11.140625" style="166" customWidth="1"/>
    <col min="11279" max="11279" width="9.28515625" style="166" customWidth="1"/>
    <col min="11280" max="11519" width="16.5703125" style="166"/>
    <col min="11520" max="11520" width="3.7109375" style="166" customWidth="1"/>
    <col min="11521" max="11521" width="10.42578125" style="166" customWidth="1"/>
    <col min="11522" max="11522" width="23.140625" style="166" customWidth="1"/>
    <col min="11523" max="11523" width="11" style="166" customWidth="1"/>
    <col min="11524" max="11524" width="8.85546875" style="166" customWidth="1"/>
    <col min="11525" max="11525" width="10.42578125" style="166" customWidth="1"/>
    <col min="11526" max="11526" width="8.5703125" style="166" customWidth="1"/>
    <col min="11527" max="11527" width="9.5703125" style="166" customWidth="1"/>
    <col min="11528" max="11528" width="9.7109375" style="166" customWidth="1"/>
    <col min="11529" max="11529" width="9.85546875" style="166" customWidth="1"/>
    <col min="11530" max="11530" width="10" style="166" customWidth="1"/>
    <col min="11531" max="11531" width="10.7109375" style="166" customWidth="1"/>
    <col min="11532" max="11532" width="10.140625" style="166" customWidth="1"/>
    <col min="11533" max="11533" width="16.5703125" style="166" customWidth="1"/>
    <col min="11534" max="11534" width="11.140625" style="166" customWidth="1"/>
    <col min="11535" max="11535" width="9.28515625" style="166" customWidth="1"/>
    <col min="11536" max="11775" width="16.5703125" style="166"/>
    <col min="11776" max="11776" width="3.7109375" style="166" customWidth="1"/>
    <col min="11777" max="11777" width="10.42578125" style="166" customWidth="1"/>
    <col min="11778" max="11778" width="23.140625" style="166" customWidth="1"/>
    <col min="11779" max="11779" width="11" style="166" customWidth="1"/>
    <col min="11780" max="11780" width="8.85546875" style="166" customWidth="1"/>
    <col min="11781" max="11781" width="10.42578125" style="166" customWidth="1"/>
    <col min="11782" max="11782" width="8.5703125" style="166" customWidth="1"/>
    <col min="11783" max="11783" width="9.5703125" style="166" customWidth="1"/>
    <col min="11784" max="11784" width="9.7109375" style="166" customWidth="1"/>
    <col min="11785" max="11785" width="9.85546875" style="166" customWidth="1"/>
    <col min="11786" max="11786" width="10" style="166" customWidth="1"/>
    <col min="11787" max="11787" width="10.7109375" style="166" customWidth="1"/>
    <col min="11788" max="11788" width="10.140625" style="166" customWidth="1"/>
    <col min="11789" max="11789" width="16.5703125" style="166" customWidth="1"/>
    <col min="11790" max="11790" width="11.140625" style="166" customWidth="1"/>
    <col min="11791" max="11791" width="9.28515625" style="166" customWidth="1"/>
    <col min="11792" max="12031" width="16.5703125" style="166"/>
    <col min="12032" max="12032" width="3.7109375" style="166" customWidth="1"/>
    <col min="12033" max="12033" width="10.42578125" style="166" customWidth="1"/>
    <col min="12034" max="12034" width="23.140625" style="166" customWidth="1"/>
    <col min="12035" max="12035" width="11" style="166" customWidth="1"/>
    <col min="12036" max="12036" width="8.85546875" style="166" customWidth="1"/>
    <col min="12037" max="12037" width="10.42578125" style="166" customWidth="1"/>
    <col min="12038" max="12038" width="8.5703125" style="166" customWidth="1"/>
    <col min="12039" max="12039" width="9.5703125" style="166" customWidth="1"/>
    <col min="12040" max="12040" width="9.7109375" style="166" customWidth="1"/>
    <col min="12041" max="12041" width="9.85546875" style="166" customWidth="1"/>
    <col min="12042" max="12042" width="10" style="166" customWidth="1"/>
    <col min="12043" max="12043" width="10.7109375" style="166" customWidth="1"/>
    <col min="12044" max="12044" width="10.140625" style="166" customWidth="1"/>
    <col min="12045" max="12045" width="16.5703125" style="166" customWidth="1"/>
    <col min="12046" max="12046" width="11.140625" style="166" customWidth="1"/>
    <col min="12047" max="12047" width="9.28515625" style="166" customWidth="1"/>
    <col min="12048" max="12287" width="16.5703125" style="166"/>
    <col min="12288" max="12288" width="3.7109375" style="166" customWidth="1"/>
    <col min="12289" max="12289" width="10.42578125" style="166" customWidth="1"/>
    <col min="12290" max="12290" width="23.140625" style="166" customWidth="1"/>
    <col min="12291" max="12291" width="11" style="166" customWidth="1"/>
    <col min="12292" max="12292" width="8.85546875" style="166" customWidth="1"/>
    <col min="12293" max="12293" width="10.42578125" style="166" customWidth="1"/>
    <col min="12294" max="12294" width="8.5703125" style="166" customWidth="1"/>
    <col min="12295" max="12295" width="9.5703125" style="166" customWidth="1"/>
    <col min="12296" max="12296" width="9.7109375" style="166" customWidth="1"/>
    <col min="12297" max="12297" width="9.85546875" style="166" customWidth="1"/>
    <col min="12298" max="12298" width="10" style="166" customWidth="1"/>
    <col min="12299" max="12299" width="10.7109375" style="166" customWidth="1"/>
    <col min="12300" max="12300" width="10.140625" style="166" customWidth="1"/>
    <col min="12301" max="12301" width="16.5703125" style="166" customWidth="1"/>
    <col min="12302" max="12302" width="11.140625" style="166" customWidth="1"/>
    <col min="12303" max="12303" width="9.28515625" style="166" customWidth="1"/>
    <col min="12304" max="12543" width="16.5703125" style="166"/>
    <col min="12544" max="12544" width="3.7109375" style="166" customWidth="1"/>
    <col min="12545" max="12545" width="10.42578125" style="166" customWidth="1"/>
    <col min="12546" max="12546" width="23.140625" style="166" customWidth="1"/>
    <col min="12547" max="12547" width="11" style="166" customWidth="1"/>
    <col min="12548" max="12548" width="8.85546875" style="166" customWidth="1"/>
    <col min="12549" max="12549" width="10.42578125" style="166" customWidth="1"/>
    <col min="12550" max="12550" width="8.5703125" style="166" customWidth="1"/>
    <col min="12551" max="12551" width="9.5703125" style="166" customWidth="1"/>
    <col min="12552" max="12552" width="9.7109375" style="166" customWidth="1"/>
    <col min="12553" max="12553" width="9.85546875" style="166" customWidth="1"/>
    <col min="12554" max="12554" width="10" style="166" customWidth="1"/>
    <col min="12555" max="12555" width="10.7109375" style="166" customWidth="1"/>
    <col min="12556" max="12556" width="10.140625" style="166" customWidth="1"/>
    <col min="12557" max="12557" width="16.5703125" style="166" customWidth="1"/>
    <col min="12558" max="12558" width="11.140625" style="166" customWidth="1"/>
    <col min="12559" max="12559" width="9.28515625" style="166" customWidth="1"/>
    <col min="12560" max="12799" width="16.5703125" style="166"/>
    <col min="12800" max="12800" width="3.7109375" style="166" customWidth="1"/>
    <col min="12801" max="12801" width="10.42578125" style="166" customWidth="1"/>
    <col min="12802" max="12802" width="23.140625" style="166" customWidth="1"/>
    <col min="12803" max="12803" width="11" style="166" customWidth="1"/>
    <col min="12804" max="12804" width="8.85546875" style="166" customWidth="1"/>
    <col min="12805" max="12805" width="10.42578125" style="166" customWidth="1"/>
    <col min="12806" max="12806" width="8.5703125" style="166" customWidth="1"/>
    <col min="12807" max="12807" width="9.5703125" style="166" customWidth="1"/>
    <col min="12808" max="12808" width="9.7109375" style="166" customWidth="1"/>
    <col min="12809" max="12809" width="9.85546875" style="166" customWidth="1"/>
    <col min="12810" max="12810" width="10" style="166" customWidth="1"/>
    <col min="12811" max="12811" width="10.7109375" style="166" customWidth="1"/>
    <col min="12812" max="12812" width="10.140625" style="166" customWidth="1"/>
    <col min="12813" max="12813" width="16.5703125" style="166" customWidth="1"/>
    <col min="12814" max="12814" width="11.140625" style="166" customWidth="1"/>
    <col min="12815" max="12815" width="9.28515625" style="166" customWidth="1"/>
    <col min="12816" max="13055" width="16.5703125" style="166"/>
    <col min="13056" max="13056" width="3.7109375" style="166" customWidth="1"/>
    <col min="13057" max="13057" width="10.42578125" style="166" customWidth="1"/>
    <col min="13058" max="13058" width="23.140625" style="166" customWidth="1"/>
    <col min="13059" max="13059" width="11" style="166" customWidth="1"/>
    <col min="13060" max="13060" width="8.85546875" style="166" customWidth="1"/>
    <col min="13061" max="13061" width="10.42578125" style="166" customWidth="1"/>
    <col min="13062" max="13062" width="8.5703125" style="166" customWidth="1"/>
    <col min="13063" max="13063" width="9.5703125" style="166" customWidth="1"/>
    <col min="13064" max="13064" width="9.7109375" style="166" customWidth="1"/>
    <col min="13065" max="13065" width="9.85546875" style="166" customWidth="1"/>
    <col min="13066" max="13066" width="10" style="166" customWidth="1"/>
    <col min="13067" max="13067" width="10.7109375" style="166" customWidth="1"/>
    <col min="13068" max="13068" width="10.140625" style="166" customWidth="1"/>
    <col min="13069" max="13069" width="16.5703125" style="166" customWidth="1"/>
    <col min="13070" max="13070" width="11.140625" style="166" customWidth="1"/>
    <col min="13071" max="13071" width="9.28515625" style="166" customWidth="1"/>
    <col min="13072" max="13311" width="16.5703125" style="166"/>
    <col min="13312" max="13312" width="3.7109375" style="166" customWidth="1"/>
    <col min="13313" max="13313" width="10.42578125" style="166" customWidth="1"/>
    <col min="13314" max="13314" width="23.140625" style="166" customWidth="1"/>
    <col min="13315" max="13315" width="11" style="166" customWidth="1"/>
    <col min="13316" max="13316" width="8.85546875" style="166" customWidth="1"/>
    <col min="13317" max="13317" width="10.42578125" style="166" customWidth="1"/>
    <col min="13318" max="13318" width="8.5703125" style="166" customWidth="1"/>
    <col min="13319" max="13319" width="9.5703125" style="166" customWidth="1"/>
    <col min="13320" max="13320" width="9.7109375" style="166" customWidth="1"/>
    <col min="13321" max="13321" width="9.85546875" style="166" customWidth="1"/>
    <col min="13322" max="13322" width="10" style="166" customWidth="1"/>
    <col min="13323" max="13323" width="10.7109375" style="166" customWidth="1"/>
    <col min="13324" max="13324" width="10.140625" style="166" customWidth="1"/>
    <col min="13325" max="13325" width="16.5703125" style="166" customWidth="1"/>
    <col min="13326" max="13326" width="11.140625" style="166" customWidth="1"/>
    <col min="13327" max="13327" width="9.28515625" style="166" customWidth="1"/>
    <col min="13328" max="13567" width="16.5703125" style="166"/>
    <col min="13568" max="13568" width="3.7109375" style="166" customWidth="1"/>
    <col min="13569" max="13569" width="10.42578125" style="166" customWidth="1"/>
    <col min="13570" max="13570" width="23.140625" style="166" customWidth="1"/>
    <col min="13571" max="13571" width="11" style="166" customWidth="1"/>
    <col min="13572" max="13572" width="8.85546875" style="166" customWidth="1"/>
    <col min="13573" max="13573" width="10.42578125" style="166" customWidth="1"/>
    <col min="13574" max="13574" width="8.5703125" style="166" customWidth="1"/>
    <col min="13575" max="13575" width="9.5703125" style="166" customWidth="1"/>
    <col min="13576" max="13576" width="9.7109375" style="166" customWidth="1"/>
    <col min="13577" max="13577" width="9.85546875" style="166" customWidth="1"/>
    <col min="13578" max="13578" width="10" style="166" customWidth="1"/>
    <col min="13579" max="13579" width="10.7109375" style="166" customWidth="1"/>
    <col min="13580" max="13580" width="10.140625" style="166" customWidth="1"/>
    <col min="13581" max="13581" width="16.5703125" style="166" customWidth="1"/>
    <col min="13582" max="13582" width="11.140625" style="166" customWidth="1"/>
    <col min="13583" max="13583" width="9.28515625" style="166" customWidth="1"/>
    <col min="13584" max="13823" width="16.5703125" style="166"/>
    <col min="13824" max="13824" width="3.7109375" style="166" customWidth="1"/>
    <col min="13825" max="13825" width="10.42578125" style="166" customWidth="1"/>
    <col min="13826" max="13826" width="23.140625" style="166" customWidth="1"/>
    <col min="13827" max="13827" width="11" style="166" customWidth="1"/>
    <col min="13828" max="13828" width="8.85546875" style="166" customWidth="1"/>
    <col min="13829" max="13829" width="10.42578125" style="166" customWidth="1"/>
    <col min="13830" max="13830" width="8.5703125" style="166" customWidth="1"/>
    <col min="13831" max="13831" width="9.5703125" style="166" customWidth="1"/>
    <col min="13832" max="13832" width="9.7109375" style="166" customWidth="1"/>
    <col min="13833" max="13833" width="9.85546875" style="166" customWidth="1"/>
    <col min="13834" max="13834" width="10" style="166" customWidth="1"/>
    <col min="13835" max="13835" width="10.7109375" style="166" customWidth="1"/>
    <col min="13836" max="13836" width="10.140625" style="166" customWidth="1"/>
    <col min="13837" max="13837" width="16.5703125" style="166" customWidth="1"/>
    <col min="13838" max="13838" width="11.140625" style="166" customWidth="1"/>
    <col min="13839" max="13839" width="9.28515625" style="166" customWidth="1"/>
    <col min="13840" max="14079" width="16.5703125" style="166"/>
    <col min="14080" max="14080" width="3.7109375" style="166" customWidth="1"/>
    <col min="14081" max="14081" width="10.42578125" style="166" customWidth="1"/>
    <col min="14082" max="14082" width="23.140625" style="166" customWidth="1"/>
    <col min="14083" max="14083" width="11" style="166" customWidth="1"/>
    <col min="14084" max="14084" width="8.85546875" style="166" customWidth="1"/>
    <col min="14085" max="14085" width="10.42578125" style="166" customWidth="1"/>
    <col min="14086" max="14086" width="8.5703125" style="166" customWidth="1"/>
    <col min="14087" max="14087" width="9.5703125" style="166" customWidth="1"/>
    <col min="14088" max="14088" width="9.7109375" style="166" customWidth="1"/>
    <col min="14089" max="14089" width="9.85546875" style="166" customWidth="1"/>
    <col min="14090" max="14090" width="10" style="166" customWidth="1"/>
    <col min="14091" max="14091" width="10.7109375" style="166" customWidth="1"/>
    <col min="14092" max="14092" width="10.140625" style="166" customWidth="1"/>
    <col min="14093" max="14093" width="16.5703125" style="166" customWidth="1"/>
    <col min="14094" max="14094" width="11.140625" style="166" customWidth="1"/>
    <col min="14095" max="14095" width="9.28515625" style="166" customWidth="1"/>
    <col min="14096" max="14335" width="16.5703125" style="166"/>
    <col min="14336" max="14336" width="3.7109375" style="166" customWidth="1"/>
    <col min="14337" max="14337" width="10.42578125" style="166" customWidth="1"/>
    <col min="14338" max="14338" width="23.140625" style="166" customWidth="1"/>
    <col min="14339" max="14339" width="11" style="166" customWidth="1"/>
    <col min="14340" max="14340" width="8.85546875" style="166" customWidth="1"/>
    <col min="14341" max="14341" width="10.42578125" style="166" customWidth="1"/>
    <col min="14342" max="14342" width="8.5703125" style="166" customWidth="1"/>
    <col min="14343" max="14343" width="9.5703125" style="166" customWidth="1"/>
    <col min="14344" max="14344" width="9.7109375" style="166" customWidth="1"/>
    <col min="14345" max="14345" width="9.85546875" style="166" customWidth="1"/>
    <col min="14346" max="14346" width="10" style="166" customWidth="1"/>
    <col min="14347" max="14347" width="10.7109375" style="166" customWidth="1"/>
    <col min="14348" max="14348" width="10.140625" style="166" customWidth="1"/>
    <col min="14349" max="14349" width="16.5703125" style="166" customWidth="1"/>
    <col min="14350" max="14350" width="11.140625" style="166" customWidth="1"/>
    <col min="14351" max="14351" width="9.28515625" style="166" customWidth="1"/>
    <col min="14352" max="14591" width="16.5703125" style="166"/>
    <col min="14592" max="14592" width="3.7109375" style="166" customWidth="1"/>
    <col min="14593" max="14593" width="10.42578125" style="166" customWidth="1"/>
    <col min="14594" max="14594" width="23.140625" style="166" customWidth="1"/>
    <col min="14595" max="14595" width="11" style="166" customWidth="1"/>
    <col min="14596" max="14596" width="8.85546875" style="166" customWidth="1"/>
    <col min="14597" max="14597" width="10.42578125" style="166" customWidth="1"/>
    <col min="14598" max="14598" width="8.5703125" style="166" customWidth="1"/>
    <col min="14599" max="14599" width="9.5703125" style="166" customWidth="1"/>
    <col min="14600" max="14600" width="9.7109375" style="166" customWidth="1"/>
    <col min="14601" max="14601" width="9.85546875" style="166" customWidth="1"/>
    <col min="14602" max="14602" width="10" style="166" customWidth="1"/>
    <col min="14603" max="14603" width="10.7109375" style="166" customWidth="1"/>
    <col min="14604" max="14604" width="10.140625" style="166" customWidth="1"/>
    <col min="14605" max="14605" width="16.5703125" style="166" customWidth="1"/>
    <col min="14606" max="14606" width="11.140625" style="166" customWidth="1"/>
    <col min="14607" max="14607" width="9.28515625" style="166" customWidth="1"/>
    <col min="14608" max="14847" width="16.5703125" style="166"/>
    <col min="14848" max="14848" width="3.7109375" style="166" customWidth="1"/>
    <col min="14849" max="14849" width="10.42578125" style="166" customWidth="1"/>
    <col min="14850" max="14850" width="23.140625" style="166" customWidth="1"/>
    <col min="14851" max="14851" width="11" style="166" customWidth="1"/>
    <col min="14852" max="14852" width="8.85546875" style="166" customWidth="1"/>
    <col min="14853" max="14853" width="10.42578125" style="166" customWidth="1"/>
    <col min="14854" max="14854" width="8.5703125" style="166" customWidth="1"/>
    <col min="14855" max="14855" width="9.5703125" style="166" customWidth="1"/>
    <col min="14856" max="14856" width="9.7109375" style="166" customWidth="1"/>
    <col min="14857" max="14857" width="9.85546875" style="166" customWidth="1"/>
    <col min="14858" max="14858" width="10" style="166" customWidth="1"/>
    <col min="14859" max="14859" width="10.7109375" style="166" customWidth="1"/>
    <col min="14860" max="14860" width="10.140625" style="166" customWidth="1"/>
    <col min="14861" max="14861" width="16.5703125" style="166" customWidth="1"/>
    <col min="14862" max="14862" width="11.140625" style="166" customWidth="1"/>
    <col min="14863" max="14863" width="9.28515625" style="166" customWidth="1"/>
    <col min="14864" max="15103" width="16.5703125" style="166"/>
    <col min="15104" max="15104" width="3.7109375" style="166" customWidth="1"/>
    <col min="15105" max="15105" width="10.42578125" style="166" customWidth="1"/>
    <col min="15106" max="15106" width="23.140625" style="166" customWidth="1"/>
    <col min="15107" max="15107" width="11" style="166" customWidth="1"/>
    <col min="15108" max="15108" width="8.85546875" style="166" customWidth="1"/>
    <col min="15109" max="15109" width="10.42578125" style="166" customWidth="1"/>
    <col min="15110" max="15110" width="8.5703125" style="166" customWidth="1"/>
    <col min="15111" max="15111" width="9.5703125" style="166" customWidth="1"/>
    <col min="15112" max="15112" width="9.7109375" style="166" customWidth="1"/>
    <col min="15113" max="15113" width="9.85546875" style="166" customWidth="1"/>
    <col min="15114" max="15114" width="10" style="166" customWidth="1"/>
    <col min="15115" max="15115" width="10.7109375" style="166" customWidth="1"/>
    <col min="15116" max="15116" width="10.140625" style="166" customWidth="1"/>
    <col min="15117" max="15117" width="16.5703125" style="166" customWidth="1"/>
    <col min="15118" max="15118" width="11.140625" style="166" customWidth="1"/>
    <col min="15119" max="15119" width="9.28515625" style="166" customWidth="1"/>
    <col min="15120" max="15359" width="16.5703125" style="166"/>
    <col min="15360" max="15360" width="3.7109375" style="166" customWidth="1"/>
    <col min="15361" max="15361" width="10.42578125" style="166" customWidth="1"/>
    <col min="15362" max="15362" width="23.140625" style="166" customWidth="1"/>
    <col min="15363" max="15363" width="11" style="166" customWidth="1"/>
    <col min="15364" max="15364" width="8.85546875" style="166" customWidth="1"/>
    <col min="15365" max="15365" width="10.42578125" style="166" customWidth="1"/>
    <col min="15366" max="15366" width="8.5703125" style="166" customWidth="1"/>
    <col min="15367" max="15367" width="9.5703125" style="166" customWidth="1"/>
    <col min="15368" max="15368" width="9.7109375" style="166" customWidth="1"/>
    <col min="15369" max="15369" width="9.85546875" style="166" customWidth="1"/>
    <col min="15370" max="15370" width="10" style="166" customWidth="1"/>
    <col min="15371" max="15371" width="10.7109375" style="166" customWidth="1"/>
    <col min="15372" max="15372" width="10.140625" style="166" customWidth="1"/>
    <col min="15373" max="15373" width="16.5703125" style="166" customWidth="1"/>
    <col min="15374" max="15374" width="11.140625" style="166" customWidth="1"/>
    <col min="15375" max="15375" width="9.28515625" style="166" customWidth="1"/>
    <col min="15376" max="15615" width="16.5703125" style="166"/>
    <col min="15616" max="15616" width="3.7109375" style="166" customWidth="1"/>
    <col min="15617" max="15617" width="10.42578125" style="166" customWidth="1"/>
    <col min="15618" max="15618" width="23.140625" style="166" customWidth="1"/>
    <col min="15619" max="15619" width="11" style="166" customWidth="1"/>
    <col min="15620" max="15620" width="8.85546875" style="166" customWidth="1"/>
    <col min="15621" max="15621" width="10.42578125" style="166" customWidth="1"/>
    <col min="15622" max="15622" width="8.5703125" style="166" customWidth="1"/>
    <col min="15623" max="15623" width="9.5703125" style="166" customWidth="1"/>
    <col min="15624" max="15624" width="9.7109375" style="166" customWidth="1"/>
    <col min="15625" max="15625" width="9.85546875" style="166" customWidth="1"/>
    <col min="15626" max="15626" width="10" style="166" customWidth="1"/>
    <col min="15627" max="15627" width="10.7109375" style="166" customWidth="1"/>
    <col min="15628" max="15628" width="10.140625" style="166" customWidth="1"/>
    <col min="15629" max="15629" width="16.5703125" style="166" customWidth="1"/>
    <col min="15630" max="15630" width="11.140625" style="166" customWidth="1"/>
    <col min="15631" max="15631" width="9.28515625" style="166" customWidth="1"/>
    <col min="15632" max="15871" width="16.5703125" style="166"/>
    <col min="15872" max="15872" width="3.7109375" style="166" customWidth="1"/>
    <col min="15873" max="15873" width="10.42578125" style="166" customWidth="1"/>
    <col min="15874" max="15874" width="23.140625" style="166" customWidth="1"/>
    <col min="15875" max="15875" width="11" style="166" customWidth="1"/>
    <col min="15876" max="15876" width="8.85546875" style="166" customWidth="1"/>
    <col min="15877" max="15877" width="10.42578125" style="166" customWidth="1"/>
    <col min="15878" max="15878" width="8.5703125" style="166" customWidth="1"/>
    <col min="15879" max="15879" width="9.5703125" style="166" customWidth="1"/>
    <col min="15880" max="15880" width="9.7109375" style="166" customWidth="1"/>
    <col min="15881" max="15881" width="9.85546875" style="166" customWidth="1"/>
    <col min="15882" max="15882" width="10" style="166" customWidth="1"/>
    <col min="15883" max="15883" width="10.7109375" style="166" customWidth="1"/>
    <col min="15884" max="15884" width="10.140625" style="166" customWidth="1"/>
    <col min="15885" max="15885" width="16.5703125" style="166" customWidth="1"/>
    <col min="15886" max="15886" width="11.140625" style="166" customWidth="1"/>
    <col min="15887" max="15887" width="9.28515625" style="166" customWidth="1"/>
    <col min="15888" max="16127" width="16.5703125" style="166"/>
    <col min="16128" max="16128" width="3.7109375" style="166" customWidth="1"/>
    <col min="16129" max="16129" width="10.42578125" style="166" customWidth="1"/>
    <col min="16130" max="16130" width="23.140625" style="166" customWidth="1"/>
    <col min="16131" max="16131" width="11" style="166" customWidth="1"/>
    <col min="16132" max="16132" width="8.85546875" style="166" customWidth="1"/>
    <col min="16133" max="16133" width="10.42578125" style="166" customWidth="1"/>
    <col min="16134" max="16134" width="8.5703125" style="166" customWidth="1"/>
    <col min="16135" max="16135" width="9.5703125" style="166" customWidth="1"/>
    <col min="16136" max="16136" width="9.7109375" style="166" customWidth="1"/>
    <col min="16137" max="16137" width="9.85546875" style="166" customWidth="1"/>
    <col min="16138" max="16138" width="10" style="166" customWidth="1"/>
    <col min="16139" max="16139" width="10.7109375" style="166" customWidth="1"/>
    <col min="16140" max="16140" width="10.140625" style="166" customWidth="1"/>
    <col min="16141" max="16141" width="16.5703125" style="166" customWidth="1"/>
    <col min="16142" max="16142" width="11.140625" style="166" customWidth="1"/>
    <col min="16143" max="16143" width="9.28515625" style="166" customWidth="1"/>
    <col min="16144" max="16384" width="16.5703125" style="166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7" customFormat="1" ht="36" customHeight="1" x14ac:dyDescent="0.25">
      <c r="B5" s="232" t="s">
        <v>211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</row>
    <row r="6" spans="2:17" s="167" customFormat="1" ht="15" customHeight="1" x14ac:dyDescent="0.25">
      <c r="B6" s="237" t="s">
        <v>48</v>
      </c>
      <c r="C6" s="238" t="s">
        <v>177</v>
      </c>
      <c r="D6" s="238"/>
      <c r="E6" s="239" t="s">
        <v>212</v>
      </c>
      <c r="F6" s="239"/>
      <c r="G6" s="238" t="s">
        <v>178</v>
      </c>
      <c r="H6" s="238"/>
      <c r="I6" s="239" t="s">
        <v>179</v>
      </c>
      <c r="J6" s="239"/>
      <c r="K6" s="238" t="s">
        <v>180</v>
      </c>
      <c r="L6" s="238"/>
    </row>
    <row r="7" spans="2:17" s="167" customFormat="1" ht="30" customHeight="1" x14ac:dyDescent="0.25">
      <c r="B7" s="237"/>
      <c r="C7" s="61" t="s">
        <v>273</v>
      </c>
      <c r="D7" s="94" t="s">
        <v>213</v>
      </c>
      <c r="E7" s="40" t="s">
        <v>273</v>
      </c>
      <c r="F7" s="169" t="s">
        <v>213</v>
      </c>
      <c r="G7" s="42" t="s">
        <v>273</v>
      </c>
      <c r="H7" s="94" t="s">
        <v>213</v>
      </c>
      <c r="I7" s="40" t="s">
        <v>273</v>
      </c>
      <c r="J7" s="169" t="s">
        <v>213</v>
      </c>
      <c r="K7" s="42" t="s">
        <v>273</v>
      </c>
      <c r="L7" s="94" t="s">
        <v>213</v>
      </c>
    </row>
    <row r="8" spans="2:17" ht="15" customHeight="1" x14ac:dyDescent="0.25">
      <c r="B8" s="180" t="s">
        <v>27</v>
      </c>
      <c r="C8" s="181">
        <v>47088</v>
      </c>
      <c r="D8" s="54">
        <v>0.35280102495710614</v>
      </c>
      <c r="E8" s="182">
        <v>33758</v>
      </c>
      <c r="F8" s="183">
        <v>0.41204472219509813</v>
      </c>
      <c r="G8" s="181">
        <v>13294</v>
      </c>
      <c r="H8" s="54">
        <v>0.26494738520408162</v>
      </c>
      <c r="I8" s="182">
        <v>22</v>
      </c>
      <c r="J8" s="184">
        <v>4.0665434380776341E-2</v>
      </c>
      <c r="K8" s="181">
        <v>14</v>
      </c>
      <c r="L8" s="54">
        <v>1.6990291262135922E-2</v>
      </c>
      <c r="M8" s="185"/>
      <c r="N8" s="185"/>
    </row>
    <row r="9" spans="2:17" ht="15" customHeight="1" x14ac:dyDescent="0.25">
      <c r="B9" s="180" t="s">
        <v>181</v>
      </c>
      <c r="C9" s="181">
        <v>17</v>
      </c>
      <c r="D9" s="54">
        <v>1.2737040061737182E-4</v>
      </c>
      <c r="E9" s="182">
        <v>0</v>
      </c>
      <c r="F9" s="186">
        <v>0</v>
      </c>
      <c r="G9" s="181">
        <v>0</v>
      </c>
      <c r="H9" s="187">
        <v>0</v>
      </c>
      <c r="I9" s="182">
        <v>0</v>
      </c>
      <c r="J9" s="188" t="s">
        <v>86</v>
      </c>
      <c r="K9" s="181">
        <v>17</v>
      </c>
      <c r="L9" s="54">
        <v>2.063106796116505E-2</v>
      </c>
      <c r="M9" s="185"/>
      <c r="N9" s="185"/>
    </row>
    <row r="10" spans="2:17" ht="15" customHeight="1" x14ac:dyDescent="0.25">
      <c r="B10" s="180" t="s">
        <v>182</v>
      </c>
      <c r="C10" s="181">
        <v>115</v>
      </c>
      <c r="D10" s="54">
        <v>8.6162329829398592E-4</v>
      </c>
      <c r="E10" s="182">
        <v>18</v>
      </c>
      <c r="F10" s="183">
        <v>2.1970510692315203E-4</v>
      </c>
      <c r="G10" s="181">
        <v>24</v>
      </c>
      <c r="H10" s="54">
        <v>4.7831632653061223E-4</v>
      </c>
      <c r="I10" s="182">
        <v>0</v>
      </c>
      <c r="J10" s="188" t="s">
        <v>86</v>
      </c>
      <c r="K10" s="181">
        <v>73</v>
      </c>
      <c r="L10" s="54">
        <v>8.859223300970874E-2</v>
      </c>
      <c r="M10" s="185"/>
      <c r="N10" s="185"/>
    </row>
    <row r="11" spans="2:17" ht="15" customHeight="1" x14ac:dyDescent="0.25">
      <c r="B11" s="180" t="s">
        <v>28</v>
      </c>
      <c r="C11" s="181">
        <v>39743</v>
      </c>
      <c r="D11" s="54">
        <v>0.29776951951389463</v>
      </c>
      <c r="E11" s="182">
        <v>16541</v>
      </c>
      <c r="F11" s="183">
        <v>0.20189678742310321</v>
      </c>
      <c r="G11" s="181">
        <v>23182</v>
      </c>
      <c r="H11" s="54">
        <v>0.46201371173469385</v>
      </c>
      <c r="I11" s="182">
        <v>0</v>
      </c>
      <c r="J11" s="188" t="s">
        <v>86</v>
      </c>
      <c r="K11" s="181">
        <v>20</v>
      </c>
      <c r="L11" s="54">
        <v>2.4271844660194174E-2</v>
      </c>
      <c r="M11" s="185"/>
      <c r="N11" s="185"/>
    </row>
    <row r="12" spans="2:17" ht="15" customHeight="1" x14ac:dyDescent="0.25">
      <c r="B12" s="180" t="s">
        <v>214</v>
      </c>
      <c r="C12" s="181">
        <v>272</v>
      </c>
      <c r="D12" s="54">
        <v>2.0379264098779491E-3</v>
      </c>
      <c r="E12" s="182">
        <v>234</v>
      </c>
      <c r="F12" s="186">
        <v>0</v>
      </c>
      <c r="G12" s="181">
        <v>0</v>
      </c>
      <c r="H12" s="187">
        <v>0</v>
      </c>
      <c r="I12" s="182">
        <v>0</v>
      </c>
      <c r="J12" s="188" t="s">
        <v>86</v>
      </c>
      <c r="K12" s="181">
        <v>38</v>
      </c>
      <c r="L12" s="54">
        <v>4.6116504854368932E-2</v>
      </c>
      <c r="M12" s="185"/>
      <c r="N12" s="185"/>
    </row>
    <row r="13" spans="2:17" ht="15" customHeight="1" x14ac:dyDescent="0.25">
      <c r="B13" s="180" t="s">
        <v>184</v>
      </c>
      <c r="C13" s="181">
        <v>1026</v>
      </c>
      <c r="D13" s="54">
        <v>7.687178296083735E-3</v>
      </c>
      <c r="E13" s="182">
        <v>986</v>
      </c>
      <c r="F13" s="183">
        <v>1.2034957523679328E-2</v>
      </c>
      <c r="G13" s="181">
        <v>28</v>
      </c>
      <c r="H13" s="54">
        <v>5.5803571428571425E-4</v>
      </c>
      <c r="I13" s="182">
        <v>0</v>
      </c>
      <c r="J13" s="188" t="s">
        <v>86</v>
      </c>
      <c r="K13" s="181">
        <v>12</v>
      </c>
      <c r="L13" s="54">
        <v>1.4563106796116505E-2</v>
      </c>
      <c r="M13" s="185"/>
      <c r="N13" s="185"/>
    </row>
    <row r="14" spans="2:17" ht="15" customHeight="1" x14ac:dyDescent="0.25">
      <c r="B14" s="180" t="s">
        <v>185</v>
      </c>
      <c r="C14" s="181">
        <v>20</v>
      </c>
      <c r="D14" s="54">
        <v>1.4984753013808449E-4</v>
      </c>
      <c r="E14" s="182">
        <v>0</v>
      </c>
      <c r="F14" s="186">
        <v>0</v>
      </c>
      <c r="G14" s="181">
        <v>0</v>
      </c>
      <c r="H14" s="187">
        <v>0</v>
      </c>
      <c r="I14" s="182">
        <v>0</v>
      </c>
      <c r="J14" s="188" t="s">
        <v>86</v>
      </c>
      <c r="K14" s="181">
        <v>20</v>
      </c>
      <c r="L14" s="54">
        <v>2.4271844660194174E-2</v>
      </c>
      <c r="M14" s="185"/>
      <c r="N14" s="185"/>
      <c r="O14" s="185"/>
      <c r="P14" s="185"/>
      <c r="Q14" s="185"/>
    </row>
    <row r="15" spans="2:17" ht="15" customHeight="1" x14ac:dyDescent="0.25">
      <c r="B15" s="180" t="s">
        <v>186</v>
      </c>
      <c r="C15" s="181">
        <v>205</v>
      </c>
      <c r="D15" s="54">
        <v>1.535937183915366E-3</v>
      </c>
      <c r="E15" s="182">
        <v>46</v>
      </c>
      <c r="F15" s="183">
        <v>5.614686065813885E-4</v>
      </c>
      <c r="G15" s="181">
        <v>16</v>
      </c>
      <c r="H15" s="54">
        <v>3.1887755102040814E-4</v>
      </c>
      <c r="I15" s="182">
        <v>108</v>
      </c>
      <c r="J15" s="184">
        <v>0.19963031423290203</v>
      </c>
      <c r="K15" s="181">
        <v>35</v>
      </c>
      <c r="L15" s="54">
        <v>4.2475728155339808E-2</v>
      </c>
      <c r="M15" s="185"/>
      <c r="N15" s="185"/>
      <c r="O15" s="185"/>
      <c r="P15" s="185"/>
      <c r="Q15" s="185"/>
    </row>
    <row r="16" spans="2:17" ht="15" customHeight="1" x14ac:dyDescent="0.25">
      <c r="B16" s="180" t="s">
        <v>187</v>
      </c>
      <c r="C16" s="181">
        <v>1422</v>
      </c>
      <c r="D16" s="54">
        <v>1.0654159392817808E-2</v>
      </c>
      <c r="E16" s="182">
        <v>930</v>
      </c>
      <c r="F16" s="183">
        <v>1.1351430524362854E-2</v>
      </c>
      <c r="G16" s="181">
        <v>387</v>
      </c>
      <c r="H16" s="54">
        <v>7.7128507653061226E-3</v>
      </c>
      <c r="I16" s="182">
        <v>38</v>
      </c>
      <c r="J16" s="184">
        <v>7.0240295748613679E-2</v>
      </c>
      <c r="K16" s="181">
        <v>67</v>
      </c>
      <c r="L16" s="54">
        <v>8.1310679611650491E-2</v>
      </c>
      <c r="M16" s="185"/>
      <c r="N16" s="185"/>
      <c r="O16" s="185"/>
      <c r="P16" s="185"/>
      <c r="Q16" s="185"/>
    </row>
    <row r="17" spans="2:17" ht="15" customHeight="1" x14ac:dyDescent="0.25">
      <c r="B17" s="180" t="s">
        <v>188</v>
      </c>
      <c r="C17" s="181">
        <v>4</v>
      </c>
      <c r="D17" s="54">
        <v>2.9969506027616901E-5</v>
      </c>
      <c r="E17" s="182">
        <v>0</v>
      </c>
      <c r="F17" s="186">
        <v>0</v>
      </c>
      <c r="G17" s="181">
        <v>0</v>
      </c>
      <c r="H17" s="187">
        <v>0</v>
      </c>
      <c r="I17" s="182">
        <v>0</v>
      </c>
      <c r="J17" s="188" t="s">
        <v>86</v>
      </c>
      <c r="K17" s="181">
        <v>4</v>
      </c>
      <c r="L17" s="54">
        <v>4.8543689320388345E-3</v>
      </c>
      <c r="M17" s="185"/>
      <c r="N17" s="185"/>
      <c r="O17" s="185"/>
      <c r="P17" s="185"/>
      <c r="Q17" s="185"/>
    </row>
    <row r="18" spans="2:17" ht="15" customHeight="1" x14ac:dyDescent="0.25">
      <c r="B18" s="180" t="s">
        <v>215</v>
      </c>
      <c r="C18" s="181">
        <v>2343</v>
      </c>
      <c r="D18" s="54">
        <v>1.7554638155676597E-2</v>
      </c>
      <c r="E18" s="182">
        <v>2261</v>
      </c>
      <c r="F18" s="183">
        <v>2.7597402597402596E-2</v>
      </c>
      <c r="G18" s="181">
        <v>30</v>
      </c>
      <c r="H18" s="54">
        <v>5.9789540816326532E-4</v>
      </c>
      <c r="I18" s="182">
        <v>15</v>
      </c>
      <c r="J18" s="184">
        <v>2.7726432532347505E-2</v>
      </c>
      <c r="K18" s="181">
        <v>37</v>
      </c>
      <c r="L18" s="54">
        <v>4.4902912621359224E-2</v>
      </c>
      <c r="M18" s="185"/>
      <c r="N18" s="185"/>
      <c r="O18" s="185"/>
      <c r="P18" s="185"/>
      <c r="Q18" s="185"/>
    </row>
    <row r="19" spans="2:17" ht="15" customHeight="1" x14ac:dyDescent="0.25">
      <c r="B19" s="180" t="s">
        <v>216</v>
      </c>
      <c r="C19" s="181">
        <v>80</v>
      </c>
      <c r="D19" s="54">
        <v>5.9939012055233796E-4</v>
      </c>
      <c r="E19" s="182">
        <v>0</v>
      </c>
      <c r="F19" s="186">
        <v>0</v>
      </c>
      <c r="G19" s="181">
        <v>0</v>
      </c>
      <c r="H19" s="189" t="s">
        <v>86</v>
      </c>
      <c r="I19" s="182">
        <v>65</v>
      </c>
      <c r="J19" s="184">
        <v>0.12014787430683918</v>
      </c>
      <c r="K19" s="181">
        <v>15</v>
      </c>
      <c r="L19" s="54">
        <v>1.820388349514563E-2</v>
      </c>
      <c r="M19" s="185"/>
      <c r="N19" s="185"/>
      <c r="O19" s="185"/>
      <c r="P19" s="185"/>
      <c r="Q19" s="185"/>
    </row>
    <row r="20" spans="2:17" ht="15" customHeight="1" x14ac:dyDescent="0.25">
      <c r="B20" s="180" t="s">
        <v>191</v>
      </c>
      <c r="C20" s="181">
        <v>99</v>
      </c>
      <c r="D20" s="54">
        <v>7.4174527418351826E-4</v>
      </c>
      <c r="E20" s="182">
        <v>0</v>
      </c>
      <c r="F20" s="186">
        <v>0</v>
      </c>
      <c r="G20" s="181">
        <v>0</v>
      </c>
      <c r="H20" s="189" t="s">
        <v>86</v>
      </c>
      <c r="I20" s="182">
        <v>0</v>
      </c>
      <c r="J20" s="188" t="s">
        <v>86</v>
      </c>
      <c r="K20" s="181">
        <v>99</v>
      </c>
      <c r="L20" s="54">
        <v>0.12014563106796117</v>
      </c>
      <c r="M20" s="185"/>
      <c r="N20" s="185"/>
      <c r="O20" s="185"/>
      <c r="P20" s="185"/>
      <c r="Q20" s="185"/>
    </row>
    <row r="21" spans="2:17" ht="15" customHeight="1" x14ac:dyDescent="0.25">
      <c r="B21" s="180" t="s">
        <v>217</v>
      </c>
      <c r="C21" s="181">
        <v>1169</v>
      </c>
      <c r="D21" s="54">
        <v>8.7585881365710386E-3</v>
      </c>
      <c r="E21" s="182">
        <v>872</v>
      </c>
      <c r="F21" s="183">
        <v>1.0643491846499365E-2</v>
      </c>
      <c r="G21" s="181">
        <v>222</v>
      </c>
      <c r="H21" s="54">
        <v>4.4244260204081634E-3</v>
      </c>
      <c r="I21" s="182">
        <v>22</v>
      </c>
      <c r="J21" s="184">
        <v>4.0665434380776341E-2</v>
      </c>
      <c r="K21" s="181">
        <v>53</v>
      </c>
      <c r="L21" s="54">
        <v>6.4320388349514562E-2</v>
      </c>
      <c r="M21" s="185"/>
      <c r="N21" s="185"/>
      <c r="O21" s="185"/>
      <c r="P21" s="185"/>
      <c r="Q21" s="185"/>
    </row>
    <row r="22" spans="2:17" ht="15" customHeight="1" x14ac:dyDescent="0.25">
      <c r="B22" s="180" t="s">
        <v>193</v>
      </c>
      <c r="C22" s="181">
        <v>26</v>
      </c>
      <c r="D22" s="54">
        <v>1.9480178917950986E-4</v>
      </c>
      <c r="E22" s="182">
        <v>0</v>
      </c>
      <c r="F22" s="186">
        <v>0</v>
      </c>
      <c r="G22" s="181">
        <v>0</v>
      </c>
      <c r="H22" s="189" t="s">
        <v>86</v>
      </c>
      <c r="I22" s="182">
        <v>0</v>
      </c>
      <c r="J22" s="188" t="s">
        <v>86</v>
      </c>
      <c r="K22" s="181">
        <v>26</v>
      </c>
      <c r="L22" s="54">
        <v>3.1553398058252427E-2</v>
      </c>
      <c r="M22" s="185"/>
      <c r="N22" s="185"/>
      <c r="O22" s="185"/>
      <c r="P22" s="185"/>
      <c r="Q22" s="185"/>
    </row>
    <row r="23" spans="2:17" ht="15" customHeight="1" x14ac:dyDescent="0.25">
      <c r="B23" s="180" t="s">
        <v>194</v>
      </c>
      <c r="C23" s="181">
        <v>160</v>
      </c>
      <c r="D23" s="54">
        <v>1.1987802411046759E-3</v>
      </c>
      <c r="E23" s="182">
        <v>67</v>
      </c>
      <c r="F23" s="183">
        <v>8.1779123132506588E-4</v>
      </c>
      <c r="G23" s="181">
        <v>34</v>
      </c>
      <c r="H23" s="54">
        <v>6.7761479591836734E-4</v>
      </c>
      <c r="I23" s="182">
        <v>28</v>
      </c>
      <c r="J23" s="184">
        <v>5.1756007393715345E-2</v>
      </c>
      <c r="K23" s="181">
        <v>31</v>
      </c>
      <c r="L23" s="54">
        <v>3.7621359223300968E-2</v>
      </c>
      <c r="M23" s="185"/>
      <c r="N23" s="185"/>
      <c r="O23" s="185"/>
      <c r="P23" s="185"/>
      <c r="Q23" s="185"/>
    </row>
    <row r="24" spans="2:17" ht="15" customHeight="1" x14ac:dyDescent="0.25">
      <c r="B24" s="180" t="s">
        <v>29</v>
      </c>
      <c r="C24" s="181">
        <v>21973</v>
      </c>
      <c r="D24" s="54">
        <v>0.16462998898620654</v>
      </c>
      <c r="E24" s="182">
        <v>15960</v>
      </c>
      <c r="F24" s="183">
        <v>0.19480519480519481</v>
      </c>
      <c r="G24" s="181">
        <v>6013</v>
      </c>
      <c r="H24" s="54">
        <v>0.11983816964285714</v>
      </c>
      <c r="I24" s="182">
        <v>0</v>
      </c>
      <c r="J24" s="188" t="s">
        <v>86</v>
      </c>
      <c r="K24" s="181">
        <v>0</v>
      </c>
      <c r="L24" s="85" t="s">
        <v>86</v>
      </c>
      <c r="M24" s="185"/>
      <c r="N24" s="185"/>
      <c r="O24" s="185"/>
      <c r="P24" s="185"/>
      <c r="Q24" s="185"/>
    </row>
    <row r="25" spans="2:17" ht="15" customHeight="1" x14ac:dyDescent="0.25">
      <c r="B25" s="180" t="s">
        <v>195</v>
      </c>
      <c r="C25" s="181">
        <v>1886</v>
      </c>
      <c r="D25" s="54">
        <v>1.4130622092021369E-2</v>
      </c>
      <c r="E25" s="182">
        <v>1355</v>
      </c>
      <c r="F25" s="183">
        <v>1.6538912215603944E-2</v>
      </c>
      <c r="G25" s="181">
        <v>342</v>
      </c>
      <c r="H25" s="54">
        <v>6.8160076530612247E-3</v>
      </c>
      <c r="I25" s="182">
        <v>90</v>
      </c>
      <c r="J25" s="184">
        <v>0.16635859519408502</v>
      </c>
      <c r="K25" s="181">
        <v>99</v>
      </c>
      <c r="L25" s="54">
        <v>0.12014563106796117</v>
      </c>
      <c r="M25" s="185"/>
      <c r="N25" s="185"/>
      <c r="O25" s="185"/>
      <c r="P25" s="185"/>
      <c r="Q25" s="185"/>
    </row>
    <row r="26" spans="2:17" ht="15" customHeight="1" x14ac:dyDescent="0.25">
      <c r="B26" s="180" t="s">
        <v>196</v>
      </c>
      <c r="C26" s="181">
        <v>77</v>
      </c>
      <c r="D26" s="54">
        <v>5.7691299103162532E-4</v>
      </c>
      <c r="E26" s="182">
        <v>21</v>
      </c>
      <c r="F26" s="183">
        <v>2.5632262474367738E-4</v>
      </c>
      <c r="G26" s="181">
        <v>7</v>
      </c>
      <c r="H26" s="54">
        <v>1.3950892857142856E-4</v>
      </c>
      <c r="I26" s="182">
        <v>20</v>
      </c>
      <c r="J26" s="184">
        <v>3.6968576709796676E-2</v>
      </c>
      <c r="K26" s="181">
        <v>29</v>
      </c>
      <c r="L26" s="54">
        <v>3.5194174757281552E-2</v>
      </c>
      <c r="M26" s="185"/>
      <c r="N26" s="185"/>
      <c r="O26" s="185"/>
      <c r="P26" s="185"/>
      <c r="Q26" s="185"/>
    </row>
    <row r="27" spans="2:17" ht="15" customHeight="1" x14ac:dyDescent="0.25">
      <c r="B27" s="180" t="s">
        <v>197</v>
      </c>
      <c r="C27" s="181">
        <v>32</v>
      </c>
      <c r="D27" s="54">
        <v>2.3975604822093521E-4</v>
      </c>
      <c r="E27" s="182">
        <v>0</v>
      </c>
      <c r="F27" s="186">
        <v>3</v>
      </c>
      <c r="G27" s="181">
        <v>3</v>
      </c>
      <c r="H27" s="189" t="s">
        <v>86</v>
      </c>
      <c r="I27" s="182">
        <v>16</v>
      </c>
      <c r="J27" s="184">
        <v>2.9574861367837338E-2</v>
      </c>
      <c r="K27" s="181">
        <v>13</v>
      </c>
      <c r="L27" s="54">
        <v>1.5776699029126214E-2</v>
      </c>
      <c r="M27" s="185"/>
      <c r="N27" s="185"/>
      <c r="O27" s="185"/>
      <c r="P27" s="185"/>
      <c r="Q27" s="185"/>
    </row>
    <row r="28" spans="2:17" ht="15" customHeight="1" x14ac:dyDescent="0.25">
      <c r="B28" s="180" t="s">
        <v>198</v>
      </c>
      <c r="C28" s="181">
        <v>4627</v>
      </c>
      <c r="D28" s="54">
        <v>3.4667226097445845E-2</v>
      </c>
      <c r="E28" s="182">
        <v>1702</v>
      </c>
      <c r="F28" s="183">
        <v>2.0774338443511377E-2</v>
      </c>
      <c r="G28" s="181">
        <v>2865</v>
      </c>
      <c r="H28" s="54">
        <v>5.7099011479591837E-2</v>
      </c>
      <c r="I28" s="182">
        <v>32</v>
      </c>
      <c r="J28" s="188" t="s">
        <v>86</v>
      </c>
      <c r="K28" s="181">
        <v>28</v>
      </c>
      <c r="L28" s="54">
        <v>3.3980582524271843E-2</v>
      </c>
      <c r="M28" s="185"/>
      <c r="N28" s="185"/>
      <c r="O28" s="185"/>
      <c r="P28" s="185"/>
      <c r="Q28" s="185"/>
    </row>
    <row r="29" spans="2:17" ht="15" customHeight="1" x14ac:dyDescent="0.25">
      <c r="B29" s="180" t="s">
        <v>218</v>
      </c>
      <c r="C29" s="181">
        <v>2543</v>
      </c>
      <c r="D29" s="54">
        <v>1.9053113457057444E-2</v>
      </c>
      <c r="E29" s="182">
        <v>2529</v>
      </c>
      <c r="F29" s="183">
        <v>3.086856752270286E-2</v>
      </c>
      <c r="G29" s="181">
        <v>6</v>
      </c>
      <c r="H29" s="54">
        <v>1.1957908163265306E-4</v>
      </c>
      <c r="I29" s="182">
        <v>0</v>
      </c>
      <c r="J29" s="188" t="s">
        <v>86</v>
      </c>
      <c r="K29" s="181">
        <v>8</v>
      </c>
      <c r="L29" s="54">
        <v>9.7087378640776691E-3</v>
      </c>
      <c r="M29" s="185"/>
      <c r="N29" s="185"/>
      <c r="O29" s="185"/>
      <c r="P29" s="185"/>
      <c r="Q29" s="185"/>
    </row>
    <row r="30" spans="2:17" ht="15" customHeight="1" x14ac:dyDescent="0.25">
      <c r="B30" s="180" t="s">
        <v>200</v>
      </c>
      <c r="C30" s="181">
        <v>810</v>
      </c>
      <c r="D30" s="54">
        <v>6.068824970592422E-3</v>
      </c>
      <c r="E30" s="182">
        <v>804</v>
      </c>
      <c r="F30" s="183">
        <v>9.8134947759007905E-3</v>
      </c>
      <c r="G30" s="181">
        <v>6</v>
      </c>
      <c r="H30" s="54">
        <v>1.1957908163265306E-4</v>
      </c>
      <c r="I30" s="182">
        <v>0</v>
      </c>
      <c r="J30" s="188" t="s">
        <v>86</v>
      </c>
      <c r="K30" s="181">
        <v>0</v>
      </c>
      <c r="L30" s="85" t="s">
        <v>86</v>
      </c>
      <c r="M30" s="185"/>
      <c r="N30" s="185"/>
      <c r="O30" s="185"/>
      <c r="P30" s="185"/>
      <c r="Q30" s="185"/>
    </row>
    <row r="31" spans="2:17" ht="15" customHeight="1" x14ac:dyDescent="0.25">
      <c r="B31" s="180" t="s">
        <v>201</v>
      </c>
      <c r="C31" s="181">
        <v>7329</v>
      </c>
      <c r="D31" s="54">
        <v>5.4911627419101064E-2</v>
      </c>
      <c r="E31" s="182">
        <v>3635</v>
      </c>
      <c r="F31" s="183">
        <v>4.4368225759203204E-2</v>
      </c>
      <c r="G31" s="181">
        <v>3694</v>
      </c>
      <c r="H31" s="54">
        <v>7.3620854591836732E-2</v>
      </c>
      <c r="I31" s="182">
        <v>0</v>
      </c>
      <c r="J31" s="188" t="s">
        <v>86</v>
      </c>
      <c r="K31" s="181">
        <v>0</v>
      </c>
      <c r="L31" s="85" t="s">
        <v>86</v>
      </c>
      <c r="M31" s="185"/>
      <c r="N31" s="185"/>
      <c r="O31" s="185"/>
      <c r="P31" s="185"/>
      <c r="Q31" s="185"/>
    </row>
    <row r="32" spans="2:17" ht="15" customHeight="1" x14ac:dyDescent="0.25">
      <c r="B32" s="180" t="s">
        <v>219</v>
      </c>
      <c r="C32" s="181">
        <v>18</v>
      </c>
      <c r="D32" s="54">
        <v>1.3486277712427606E-4</v>
      </c>
      <c r="E32" s="182">
        <v>14</v>
      </c>
      <c r="F32" s="183">
        <v>1.7088174982911826E-4</v>
      </c>
      <c r="G32" s="181">
        <v>0</v>
      </c>
      <c r="H32" s="189" t="s">
        <v>86</v>
      </c>
      <c r="I32" s="182">
        <v>0</v>
      </c>
      <c r="J32" s="188" t="s">
        <v>86</v>
      </c>
      <c r="K32" s="181">
        <v>4</v>
      </c>
      <c r="L32" s="54">
        <v>4.8543689320388345E-3</v>
      </c>
      <c r="M32" s="185"/>
      <c r="N32" s="185"/>
      <c r="O32" s="185"/>
      <c r="P32" s="185"/>
      <c r="Q32" s="185"/>
    </row>
    <row r="33" spans="2:17" ht="15" customHeight="1" x14ac:dyDescent="0.25">
      <c r="B33" s="180" t="s">
        <v>203</v>
      </c>
      <c r="C33" s="181">
        <v>143</v>
      </c>
      <c r="D33" s="54">
        <v>1.0714098404873043E-3</v>
      </c>
      <c r="E33" s="182">
        <v>98</v>
      </c>
      <c r="F33" s="183">
        <v>1.1961722488038277E-3</v>
      </c>
      <c r="G33" s="181">
        <v>10</v>
      </c>
      <c r="H33" s="54">
        <v>1.9929846938775511E-4</v>
      </c>
      <c r="I33" s="182">
        <v>24</v>
      </c>
      <c r="J33" s="188" t="s">
        <v>86</v>
      </c>
      <c r="K33" s="181">
        <v>11</v>
      </c>
      <c r="L33" s="85" t="s">
        <v>86</v>
      </c>
      <c r="M33" s="185"/>
      <c r="N33" s="185"/>
      <c r="O33" s="185"/>
      <c r="P33" s="185"/>
      <c r="Q33" s="185"/>
    </row>
    <row r="34" spans="2:17" ht="15" customHeight="1" x14ac:dyDescent="0.25">
      <c r="B34" s="180" t="s">
        <v>204</v>
      </c>
      <c r="C34" s="181">
        <v>24</v>
      </c>
      <c r="D34" s="54">
        <v>1.798170361657014E-4</v>
      </c>
      <c r="E34" s="182">
        <v>0</v>
      </c>
      <c r="F34" s="183">
        <v>0</v>
      </c>
      <c r="G34" s="181">
        <v>0</v>
      </c>
      <c r="H34" s="54">
        <v>0</v>
      </c>
      <c r="I34" s="182">
        <v>0</v>
      </c>
      <c r="J34" s="188" t="s">
        <v>86</v>
      </c>
      <c r="K34" s="181">
        <v>24</v>
      </c>
      <c r="L34" s="54">
        <v>2.9126213592233011E-2</v>
      </c>
      <c r="M34" s="185"/>
      <c r="N34" s="185"/>
      <c r="O34" s="185"/>
      <c r="P34" s="185"/>
      <c r="Q34" s="185"/>
    </row>
    <row r="35" spans="2:17" ht="15" customHeight="1" x14ac:dyDescent="0.25">
      <c r="B35" s="180" t="s">
        <v>205</v>
      </c>
      <c r="C35" s="181">
        <v>33</v>
      </c>
      <c r="D35" s="54">
        <v>2.4724842472783942E-4</v>
      </c>
      <c r="E35" s="182">
        <v>0</v>
      </c>
      <c r="F35" s="183">
        <v>0</v>
      </c>
      <c r="G35" s="181">
        <v>0</v>
      </c>
      <c r="H35" s="189" t="s">
        <v>86</v>
      </c>
      <c r="I35" s="182">
        <v>21</v>
      </c>
      <c r="J35" s="184">
        <v>3.8817005545286505E-2</v>
      </c>
      <c r="K35" s="181">
        <v>12</v>
      </c>
      <c r="L35" s="85" t="s">
        <v>86</v>
      </c>
      <c r="M35" s="185"/>
      <c r="N35" s="185"/>
      <c r="O35" s="185"/>
      <c r="P35" s="185"/>
      <c r="Q35" s="185"/>
    </row>
    <row r="36" spans="2:17" ht="15" customHeight="1" x14ac:dyDescent="0.25">
      <c r="B36" s="180" t="s">
        <v>206</v>
      </c>
      <c r="C36" s="181">
        <v>16</v>
      </c>
      <c r="D36" s="54">
        <v>1.198780241104676E-4</v>
      </c>
      <c r="E36" s="182">
        <v>0</v>
      </c>
      <c r="F36" s="183">
        <v>0</v>
      </c>
      <c r="G36" s="181">
        <v>7</v>
      </c>
      <c r="H36" s="54">
        <v>1.3950892857142856E-4</v>
      </c>
      <c r="I36" s="182">
        <v>0</v>
      </c>
      <c r="J36" s="188" t="s">
        <v>86</v>
      </c>
      <c r="K36" s="181">
        <v>9</v>
      </c>
      <c r="L36" s="54">
        <v>1.0922330097087379E-2</v>
      </c>
      <c r="M36" s="185"/>
      <c r="N36" s="185"/>
      <c r="O36" s="185"/>
      <c r="P36" s="185"/>
      <c r="Q36" s="185"/>
    </row>
    <row r="37" spans="2:17" ht="15" customHeight="1" x14ac:dyDescent="0.25">
      <c r="B37" s="180" t="s">
        <v>207</v>
      </c>
      <c r="C37" s="181">
        <v>12</v>
      </c>
      <c r="D37" s="54">
        <v>8.9908518082850702E-5</v>
      </c>
      <c r="E37" s="182">
        <v>0</v>
      </c>
      <c r="F37" s="183">
        <v>0</v>
      </c>
      <c r="G37" s="181">
        <v>0</v>
      </c>
      <c r="H37" s="189" t="s">
        <v>86</v>
      </c>
      <c r="I37" s="182">
        <v>0</v>
      </c>
      <c r="J37" s="188" t="s">
        <v>86</v>
      </c>
      <c r="K37" s="181">
        <v>12</v>
      </c>
      <c r="L37" s="54">
        <v>1.4563106796116505E-2</v>
      </c>
      <c r="M37" s="185"/>
      <c r="N37" s="185"/>
      <c r="O37" s="185"/>
      <c r="P37" s="185"/>
      <c r="Q37" s="185"/>
    </row>
    <row r="38" spans="2:17" ht="15" customHeight="1" x14ac:dyDescent="0.25">
      <c r="B38" s="180" t="s">
        <v>208</v>
      </c>
      <c r="C38" s="181">
        <v>157</v>
      </c>
      <c r="D38" s="54">
        <v>1.1763031115839633E-3</v>
      </c>
      <c r="E38" s="182">
        <v>97</v>
      </c>
      <c r="F38" s="183">
        <v>1.1839664095303192E-3</v>
      </c>
      <c r="G38" s="181">
        <v>6</v>
      </c>
      <c r="H38" s="54">
        <v>1.1957908163265306E-4</v>
      </c>
      <c r="I38" s="182">
        <v>40</v>
      </c>
      <c r="J38" s="184">
        <v>7.3937153419593352E-2</v>
      </c>
      <c r="K38" s="181">
        <v>14</v>
      </c>
      <c r="L38" s="54">
        <v>1.6990291262135922E-2</v>
      </c>
      <c r="M38" s="185"/>
      <c r="N38" s="185"/>
      <c r="O38" s="185"/>
      <c r="P38" s="185"/>
      <c r="Q38" s="185"/>
    </row>
    <row r="39" spans="2:17" ht="15" customHeight="1" x14ac:dyDescent="0.25">
      <c r="B39" s="175" t="s">
        <v>220</v>
      </c>
      <c r="C39" s="190">
        <v>133469</v>
      </c>
      <c r="D39" s="191">
        <v>1</v>
      </c>
      <c r="E39" s="190">
        <v>81928</v>
      </c>
      <c r="F39" s="191">
        <v>1</v>
      </c>
      <c r="G39" s="190">
        <v>50176</v>
      </c>
      <c r="H39" s="192">
        <v>1</v>
      </c>
      <c r="I39" s="190">
        <v>541</v>
      </c>
      <c r="J39" s="192">
        <v>1</v>
      </c>
      <c r="K39" s="190">
        <v>824</v>
      </c>
      <c r="L39" s="191">
        <v>1</v>
      </c>
    </row>
    <row r="40" spans="2:17" ht="30" customHeight="1" x14ac:dyDescent="0.25">
      <c r="B40" s="236" t="s">
        <v>221</v>
      </c>
      <c r="C40" s="236"/>
      <c r="D40" s="236"/>
      <c r="E40" s="236"/>
      <c r="F40" s="236"/>
      <c r="G40" s="236"/>
      <c r="H40" s="236"/>
      <c r="I40" s="236"/>
      <c r="J40" s="236"/>
      <c r="K40" s="236"/>
      <c r="L40" s="236"/>
    </row>
    <row r="41" spans="2:17" x14ac:dyDescent="0.25">
      <c r="B41" s="193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66" customWidth="1"/>
    <col min="2" max="2" width="21.7109375" style="166" customWidth="1"/>
    <col min="3" max="4" width="11.7109375" style="194" customWidth="1"/>
    <col min="5" max="5" width="9.7109375" style="166" customWidth="1"/>
    <col min="6" max="6" width="21.7109375" style="166" customWidth="1"/>
    <col min="7" max="8" width="11.7109375" style="194" customWidth="1"/>
    <col min="9" max="255" width="16.5703125" style="166"/>
    <col min="256" max="257" width="14.28515625" style="166" customWidth="1"/>
    <col min="258" max="258" width="25.7109375" style="166" customWidth="1"/>
    <col min="259" max="259" width="13.85546875" style="166" customWidth="1"/>
    <col min="260" max="260" width="13.7109375" style="166" customWidth="1"/>
    <col min="261" max="263" width="9.7109375" style="166" customWidth="1"/>
    <col min="264" max="511" width="16.5703125" style="166"/>
    <col min="512" max="513" width="14.28515625" style="166" customWidth="1"/>
    <col min="514" max="514" width="25.7109375" style="166" customWidth="1"/>
    <col min="515" max="515" width="13.85546875" style="166" customWidth="1"/>
    <col min="516" max="516" width="13.7109375" style="166" customWidth="1"/>
    <col min="517" max="519" width="9.7109375" style="166" customWidth="1"/>
    <col min="520" max="767" width="16.5703125" style="166"/>
    <col min="768" max="769" width="14.28515625" style="166" customWidth="1"/>
    <col min="770" max="770" width="25.7109375" style="166" customWidth="1"/>
    <col min="771" max="771" width="13.85546875" style="166" customWidth="1"/>
    <col min="772" max="772" width="13.7109375" style="166" customWidth="1"/>
    <col min="773" max="775" width="9.7109375" style="166" customWidth="1"/>
    <col min="776" max="1023" width="16.5703125" style="166"/>
    <col min="1024" max="1025" width="14.28515625" style="166" customWidth="1"/>
    <col min="1026" max="1026" width="25.7109375" style="166" customWidth="1"/>
    <col min="1027" max="1027" width="13.85546875" style="166" customWidth="1"/>
    <col min="1028" max="1028" width="13.7109375" style="166" customWidth="1"/>
    <col min="1029" max="1031" width="9.7109375" style="166" customWidth="1"/>
    <col min="1032" max="1279" width="16.5703125" style="166"/>
    <col min="1280" max="1281" width="14.28515625" style="166" customWidth="1"/>
    <col min="1282" max="1282" width="25.7109375" style="166" customWidth="1"/>
    <col min="1283" max="1283" width="13.85546875" style="166" customWidth="1"/>
    <col min="1284" max="1284" width="13.7109375" style="166" customWidth="1"/>
    <col min="1285" max="1287" width="9.7109375" style="166" customWidth="1"/>
    <col min="1288" max="1535" width="16.5703125" style="166"/>
    <col min="1536" max="1537" width="14.28515625" style="166" customWidth="1"/>
    <col min="1538" max="1538" width="25.7109375" style="166" customWidth="1"/>
    <col min="1539" max="1539" width="13.85546875" style="166" customWidth="1"/>
    <col min="1540" max="1540" width="13.7109375" style="166" customWidth="1"/>
    <col min="1541" max="1543" width="9.7109375" style="166" customWidth="1"/>
    <col min="1544" max="1791" width="16.5703125" style="166"/>
    <col min="1792" max="1793" width="14.28515625" style="166" customWidth="1"/>
    <col min="1794" max="1794" width="25.7109375" style="166" customWidth="1"/>
    <col min="1795" max="1795" width="13.85546875" style="166" customWidth="1"/>
    <col min="1796" max="1796" width="13.7109375" style="166" customWidth="1"/>
    <col min="1797" max="1799" width="9.7109375" style="166" customWidth="1"/>
    <col min="1800" max="2047" width="16.5703125" style="166"/>
    <col min="2048" max="2049" width="14.28515625" style="166" customWidth="1"/>
    <col min="2050" max="2050" width="25.7109375" style="166" customWidth="1"/>
    <col min="2051" max="2051" width="13.85546875" style="166" customWidth="1"/>
    <col min="2052" max="2052" width="13.7109375" style="166" customWidth="1"/>
    <col min="2053" max="2055" width="9.7109375" style="166" customWidth="1"/>
    <col min="2056" max="2303" width="16.5703125" style="166"/>
    <col min="2304" max="2305" width="14.28515625" style="166" customWidth="1"/>
    <col min="2306" max="2306" width="25.7109375" style="166" customWidth="1"/>
    <col min="2307" max="2307" width="13.85546875" style="166" customWidth="1"/>
    <col min="2308" max="2308" width="13.7109375" style="166" customWidth="1"/>
    <col min="2309" max="2311" width="9.7109375" style="166" customWidth="1"/>
    <col min="2312" max="2559" width="16.5703125" style="166"/>
    <col min="2560" max="2561" width="14.28515625" style="166" customWidth="1"/>
    <col min="2562" max="2562" width="25.7109375" style="166" customWidth="1"/>
    <col min="2563" max="2563" width="13.85546875" style="166" customWidth="1"/>
    <col min="2564" max="2564" width="13.7109375" style="166" customWidth="1"/>
    <col min="2565" max="2567" width="9.7109375" style="166" customWidth="1"/>
    <col min="2568" max="2815" width="16.5703125" style="166"/>
    <col min="2816" max="2817" width="14.28515625" style="166" customWidth="1"/>
    <col min="2818" max="2818" width="25.7109375" style="166" customWidth="1"/>
    <col min="2819" max="2819" width="13.85546875" style="166" customWidth="1"/>
    <col min="2820" max="2820" width="13.7109375" style="166" customWidth="1"/>
    <col min="2821" max="2823" width="9.7109375" style="166" customWidth="1"/>
    <col min="2824" max="3071" width="16.5703125" style="166"/>
    <col min="3072" max="3073" width="14.28515625" style="166" customWidth="1"/>
    <col min="3074" max="3074" width="25.7109375" style="166" customWidth="1"/>
    <col min="3075" max="3075" width="13.85546875" style="166" customWidth="1"/>
    <col min="3076" max="3076" width="13.7109375" style="166" customWidth="1"/>
    <col min="3077" max="3079" width="9.7109375" style="166" customWidth="1"/>
    <col min="3080" max="3327" width="16.5703125" style="166"/>
    <col min="3328" max="3329" width="14.28515625" style="166" customWidth="1"/>
    <col min="3330" max="3330" width="25.7109375" style="166" customWidth="1"/>
    <col min="3331" max="3331" width="13.85546875" style="166" customWidth="1"/>
    <col min="3332" max="3332" width="13.7109375" style="166" customWidth="1"/>
    <col min="3333" max="3335" width="9.7109375" style="166" customWidth="1"/>
    <col min="3336" max="3583" width="16.5703125" style="166"/>
    <col min="3584" max="3585" width="14.28515625" style="166" customWidth="1"/>
    <col min="3586" max="3586" width="25.7109375" style="166" customWidth="1"/>
    <col min="3587" max="3587" width="13.85546875" style="166" customWidth="1"/>
    <col min="3588" max="3588" width="13.7109375" style="166" customWidth="1"/>
    <col min="3589" max="3591" width="9.7109375" style="166" customWidth="1"/>
    <col min="3592" max="3839" width="16.5703125" style="166"/>
    <col min="3840" max="3841" width="14.28515625" style="166" customWidth="1"/>
    <col min="3842" max="3842" width="25.7109375" style="166" customWidth="1"/>
    <col min="3843" max="3843" width="13.85546875" style="166" customWidth="1"/>
    <col min="3844" max="3844" width="13.7109375" style="166" customWidth="1"/>
    <col min="3845" max="3847" width="9.7109375" style="166" customWidth="1"/>
    <col min="3848" max="4095" width="16.5703125" style="166"/>
    <col min="4096" max="4097" width="14.28515625" style="166" customWidth="1"/>
    <col min="4098" max="4098" width="25.7109375" style="166" customWidth="1"/>
    <col min="4099" max="4099" width="13.85546875" style="166" customWidth="1"/>
    <col min="4100" max="4100" width="13.7109375" style="166" customWidth="1"/>
    <col min="4101" max="4103" width="9.7109375" style="166" customWidth="1"/>
    <col min="4104" max="4351" width="16.5703125" style="166"/>
    <col min="4352" max="4353" width="14.28515625" style="166" customWidth="1"/>
    <col min="4354" max="4354" width="25.7109375" style="166" customWidth="1"/>
    <col min="4355" max="4355" width="13.85546875" style="166" customWidth="1"/>
    <col min="4356" max="4356" width="13.7109375" style="166" customWidth="1"/>
    <col min="4357" max="4359" width="9.7109375" style="166" customWidth="1"/>
    <col min="4360" max="4607" width="16.5703125" style="166"/>
    <col min="4608" max="4609" width="14.28515625" style="166" customWidth="1"/>
    <col min="4610" max="4610" width="25.7109375" style="166" customWidth="1"/>
    <col min="4611" max="4611" width="13.85546875" style="166" customWidth="1"/>
    <col min="4612" max="4612" width="13.7109375" style="166" customWidth="1"/>
    <col min="4613" max="4615" width="9.7109375" style="166" customWidth="1"/>
    <col min="4616" max="4863" width="16.5703125" style="166"/>
    <col min="4864" max="4865" width="14.28515625" style="166" customWidth="1"/>
    <col min="4866" max="4866" width="25.7109375" style="166" customWidth="1"/>
    <col min="4867" max="4867" width="13.85546875" style="166" customWidth="1"/>
    <col min="4868" max="4868" width="13.7109375" style="166" customWidth="1"/>
    <col min="4869" max="4871" width="9.7109375" style="166" customWidth="1"/>
    <col min="4872" max="5119" width="16.5703125" style="166"/>
    <col min="5120" max="5121" width="14.28515625" style="166" customWidth="1"/>
    <col min="5122" max="5122" width="25.7109375" style="166" customWidth="1"/>
    <col min="5123" max="5123" width="13.85546875" style="166" customWidth="1"/>
    <col min="5124" max="5124" width="13.7109375" style="166" customWidth="1"/>
    <col min="5125" max="5127" width="9.7109375" style="166" customWidth="1"/>
    <col min="5128" max="5375" width="16.5703125" style="166"/>
    <col min="5376" max="5377" width="14.28515625" style="166" customWidth="1"/>
    <col min="5378" max="5378" width="25.7109375" style="166" customWidth="1"/>
    <col min="5379" max="5379" width="13.85546875" style="166" customWidth="1"/>
    <col min="5380" max="5380" width="13.7109375" style="166" customWidth="1"/>
    <col min="5381" max="5383" width="9.7109375" style="166" customWidth="1"/>
    <col min="5384" max="5631" width="16.5703125" style="166"/>
    <col min="5632" max="5633" width="14.28515625" style="166" customWidth="1"/>
    <col min="5634" max="5634" width="25.7109375" style="166" customWidth="1"/>
    <col min="5635" max="5635" width="13.85546875" style="166" customWidth="1"/>
    <col min="5636" max="5636" width="13.7109375" style="166" customWidth="1"/>
    <col min="5637" max="5639" width="9.7109375" style="166" customWidth="1"/>
    <col min="5640" max="5887" width="16.5703125" style="166"/>
    <col min="5888" max="5889" width="14.28515625" style="166" customWidth="1"/>
    <col min="5890" max="5890" width="25.7109375" style="166" customWidth="1"/>
    <col min="5891" max="5891" width="13.85546875" style="166" customWidth="1"/>
    <col min="5892" max="5892" width="13.7109375" style="166" customWidth="1"/>
    <col min="5893" max="5895" width="9.7109375" style="166" customWidth="1"/>
    <col min="5896" max="6143" width="16.5703125" style="166"/>
    <col min="6144" max="6145" width="14.28515625" style="166" customWidth="1"/>
    <col min="6146" max="6146" width="25.7109375" style="166" customWidth="1"/>
    <col min="6147" max="6147" width="13.85546875" style="166" customWidth="1"/>
    <col min="6148" max="6148" width="13.7109375" style="166" customWidth="1"/>
    <col min="6149" max="6151" width="9.7109375" style="166" customWidth="1"/>
    <col min="6152" max="6399" width="16.5703125" style="166"/>
    <col min="6400" max="6401" width="14.28515625" style="166" customWidth="1"/>
    <col min="6402" max="6402" width="25.7109375" style="166" customWidth="1"/>
    <col min="6403" max="6403" width="13.85546875" style="166" customWidth="1"/>
    <col min="6404" max="6404" width="13.7109375" style="166" customWidth="1"/>
    <col min="6405" max="6407" width="9.7109375" style="166" customWidth="1"/>
    <col min="6408" max="6655" width="16.5703125" style="166"/>
    <col min="6656" max="6657" width="14.28515625" style="166" customWidth="1"/>
    <col min="6658" max="6658" width="25.7109375" style="166" customWidth="1"/>
    <col min="6659" max="6659" width="13.85546875" style="166" customWidth="1"/>
    <col min="6660" max="6660" width="13.7109375" style="166" customWidth="1"/>
    <col min="6661" max="6663" width="9.7109375" style="166" customWidth="1"/>
    <col min="6664" max="6911" width="16.5703125" style="166"/>
    <col min="6912" max="6913" width="14.28515625" style="166" customWidth="1"/>
    <col min="6914" max="6914" width="25.7109375" style="166" customWidth="1"/>
    <col min="6915" max="6915" width="13.85546875" style="166" customWidth="1"/>
    <col min="6916" max="6916" width="13.7109375" style="166" customWidth="1"/>
    <col min="6917" max="6919" width="9.7109375" style="166" customWidth="1"/>
    <col min="6920" max="7167" width="16.5703125" style="166"/>
    <col min="7168" max="7169" width="14.28515625" style="166" customWidth="1"/>
    <col min="7170" max="7170" width="25.7109375" style="166" customWidth="1"/>
    <col min="7171" max="7171" width="13.85546875" style="166" customWidth="1"/>
    <col min="7172" max="7172" width="13.7109375" style="166" customWidth="1"/>
    <col min="7173" max="7175" width="9.7109375" style="166" customWidth="1"/>
    <col min="7176" max="7423" width="16.5703125" style="166"/>
    <col min="7424" max="7425" width="14.28515625" style="166" customWidth="1"/>
    <col min="7426" max="7426" width="25.7109375" style="166" customWidth="1"/>
    <col min="7427" max="7427" width="13.85546875" style="166" customWidth="1"/>
    <col min="7428" max="7428" width="13.7109375" style="166" customWidth="1"/>
    <col min="7429" max="7431" width="9.7109375" style="166" customWidth="1"/>
    <col min="7432" max="7679" width="16.5703125" style="166"/>
    <col min="7680" max="7681" width="14.28515625" style="166" customWidth="1"/>
    <col min="7682" max="7682" width="25.7109375" style="166" customWidth="1"/>
    <col min="7683" max="7683" width="13.85546875" style="166" customWidth="1"/>
    <col min="7684" max="7684" width="13.7109375" style="166" customWidth="1"/>
    <col min="7685" max="7687" width="9.7109375" style="166" customWidth="1"/>
    <col min="7688" max="7935" width="16.5703125" style="166"/>
    <col min="7936" max="7937" width="14.28515625" style="166" customWidth="1"/>
    <col min="7938" max="7938" width="25.7109375" style="166" customWidth="1"/>
    <col min="7939" max="7939" width="13.85546875" style="166" customWidth="1"/>
    <col min="7940" max="7940" width="13.7109375" style="166" customWidth="1"/>
    <col min="7941" max="7943" width="9.7109375" style="166" customWidth="1"/>
    <col min="7944" max="8191" width="16.5703125" style="166"/>
    <col min="8192" max="8193" width="14.28515625" style="166" customWidth="1"/>
    <col min="8194" max="8194" width="25.7109375" style="166" customWidth="1"/>
    <col min="8195" max="8195" width="13.85546875" style="166" customWidth="1"/>
    <col min="8196" max="8196" width="13.7109375" style="166" customWidth="1"/>
    <col min="8197" max="8199" width="9.7109375" style="166" customWidth="1"/>
    <col min="8200" max="8447" width="16.5703125" style="166"/>
    <col min="8448" max="8449" width="14.28515625" style="166" customWidth="1"/>
    <col min="8450" max="8450" width="25.7109375" style="166" customWidth="1"/>
    <col min="8451" max="8451" width="13.85546875" style="166" customWidth="1"/>
    <col min="8452" max="8452" width="13.7109375" style="166" customWidth="1"/>
    <col min="8453" max="8455" width="9.7109375" style="166" customWidth="1"/>
    <col min="8456" max="8703" width="16.5703125" style="166"/>
    <col min="8704" max="8705" width="14.28515625" style="166" customWidth="1"/>
    <col min="8706" max="8706" width="25.7109375" style="166" customWidth="1"/>
    <col min="8707" max="8707" width="13.85546875" style="166" customWidth="1"/>
    <col min="8708" max="8708" width="13.7109375" style="166" customWidth="1"/>
    <col min="8709" max="8711" width="9.7109375" style="166" customWidth="1"/>
    <col min="8712" max="8959" width="16.5703125" style="166"/>
    <col min="8960" max="8961" width="14.28515625" style="166" customWidth="1"/>
    <col min="8962" max="8962" width="25.7109375" style="166" customWidth="1"/>
    <col min="8963" max="8963" width="13.85546875" style="166" customWidth="1"/>
    <col min="8964" max="8964" width="13.7109375" style="166" customWidth="1"/>
    <col min="8965" max="8967" width="9.7109375" style="166" customWidth="1"/>
    <col min="8968" max="9215" width="16.5703125" style="166"/>
    <col min="9216" max="9217" width="14.28515625" style="166" customWidth="1"/>
    <col min="9218" max="9218" width="25.7109375" style="166" customWidth="1"/>
    <col min="9219" max="9219" width="13.85546875" style="166" customWidth="1"/>
    <col min="9220" max="9220" width="13.7109375" style="166" customWidth="1"/>
    <col min="9221" max="9223" width="9.7109375" style="166" customWidth="1"/>
    <col min="9224" max="9471" width="16.5703125" style="166"/>
    <col min="9472" max="9473" width="14.28515625" style="166" customWidth="1"/>
    <col min="9474" max="9474" width="25.7109375" style="166" customWidth="1"/>
    <col min="9475" max="9475" width="13.85546875" style="166" customWidth="1"/>
    <col min="9476" max="9476" width="13.7109375" style="166" customWidth="1"/>
    <col min="9477" max="9479" width="9.7109375" style="166" customWidth="1"/>
    <col min="9480" max="9727" width="16.5703125" style="166"/>
    <col min="9728" max="9729" width="14.28515625" style="166" customWidth="1"/>
    <col min="9730" max="9730" width="25.7109375" style="166" customWidth="1"/>
    <col min="9731" max="9731" width="13.85546875" style="166" customWidth="1"/>
    <col min="9732" max="9732" width="13.7109375" style="166" customWidth="1"/>
    <col min="9733" max="9735" width="9.7109375" style="166" customWidth="1"/>
    <col min="9736" max="9983" width="16.5703125" style="166"/>
    <col min="9984" max="9985" width="14.28515625" style="166" customWidth="1"/>
    <col min="9986" max="9986" width="25.7109375" style="166" customWidth="1"/>
    <col min="9987" max="9987" width="13.85546875" style="166" customWidth="1"/>
    <col min="9988" max="9988" width="13.7109375" style="166" customWidth="1"/>
    <col min="9989" max="9991" width="9.7109375" style="166" customWidth="1"/>
    <col min="9992" max="10239" width="16.5703125" style="166"/>
    <col min="10240" max="10241" width="14.28515625" style="166" customWidth="1"/>
    <col min="10242" max="10242" width="25.7109375" style="166" customWidth="1"/>
    <col min="10243" max="10243" width="13.85546875" style="166" customWidth="1"/>
    <col min="10244" max="10244" width="13.7109375" style="166" customWidth="1"/>
    <col min="10245" max="10247" width="9.7109375" style="166" customWidth="1"/>
    <col min="10248" max="10495" width="16.5703125" style="166"/>
    <col min="10496" max="10497" width="14.28515625" style="166" customWidth="1"/>
    <col min="10498" max="10498" width="25.7109375" style="166" customWidth="1"/>
    <col min="10499" max="10499" width="13.85546875" style="166" customWidth="1"/>
    <col min="10500" max="10500" width="13.7109375" style="166" customWidth="1"/>
    <col min="10501" max="10503" width="9.7109375" style="166" customWidth="1"/>
    <col min="10504" max="10751" width="16.5703125" style="166"/>
    <col min="10752" max="10753" width="14.28515625" style="166" customWidth="1"/>
    <col min="10754" max="10754" width="25.7109375" style="166" customWidth="1"/>
    <col min="10755" max="10755" width="13.85546875" style="166" customWidth="1"/>
    <col min="10756" max="10756" width="13.7109375" style="166" customWidth="1"/>
    <col min="10757" max="10759" width="9.7109375" style="166" customWidth="1"/>
    <col min="10760" max="11007" width="16.5703125" style="166"/>
    <col min="11008" max="11009" width="14.28515625" style="166" customWidth="1"/>
    <col min="11010" max="11010" width="25.7109375" style="166" customWidth="1"/>
    <col min="11011" max="11011" width="13.85546875" style="166" customWidth="1"/>
    <col min="11012" max="11012" width="13.7109375" style="166" customWidth="1"/>
    <col min="11013" max="11015" width="9.7109375" style="166" customWidth="1"/>
    <col min="11016" max="11263" width="16.5703125" style="166"/>
    <col min="11264" max="11265" width="14.28515625" style="166" customWidth="1"/>
    <col min="11266" max="11266" width="25.7109375" style="166" customWidth="1"/>
    <col min="11267" max="11267" width="13.85546875" style="166" customWidth="1"/>
    <col min="11268" max="11268" width="13.7109375" style="166" customWidth="1"/>
    <col min="11269" max="11271" width="9.7109375" style="166" customWidth="1"/>
    <col min="11272" max="11519" width="16.5703125" style="166"/>
    <col min="11520" max="11521" width="14.28515625" style="166" customWidth="1"/>
    <col min="11522" max="11522" width="25.7109375" style="166" customWidth="1"/>
    <col min="11523" max="11523" width="13.85546875" style="166" customWidth="1"/>
    <col min="11524" max="11524" width="13.7109375" style="166" customWidth="1"/>
    <col min="11525" max="11527" width="9.7109375" style="166" customWidth="1"/>
    <col min="11528" max="11775" width="16.5703125" style="166"/>
    <col min="11776" max="11777" width="14.28515625" style="166" customWidth="1"/>
    <col min="11778" max="11778" width="25.7109375" style="166" customWidth="1"/>
    <col min="11779" max="11779" width="13.85546875" style="166" customWidth="1"/>
    <col min="11780" max="11780" width="13.7109375" style="166" customWidth="1"/>
    <col min="11781" max="11783" width="9.7109375" style="166" customWidth="1"/>
    <col min="11784" max="12031" width="16.5703125" style="166"/>
    <col min="12032" max="12033" width="14.28515625" style="166" customWidth="1"/>
    <col min="12034" max="12034" width="25.7109375" style="166" customWidth="1"/>
    <col min="12035" max="12035" width="13.85546875" style="166" customWidth="1"/>
    <col min="12036" max="12036" width="13.7109375" style="166" customWidth="1"/>
    <col min="12037" max="12039" width="9.7109375" style="166" customWidth="1"/>
    <col min="12040" max="12287" width="16.5703125" style="166"/>
    <col min="12288" max="12289" width="14.28515625" style="166" customWidth="1"/>
    <col min="12290" max="12290" width="25.7109375" style="166" customWidth="1"/>
    <col min="12291" max="12291" width="13.85546875" style="166" customWidth="1"/>
    <col min="12292" max="12292" width="13.7109375" style="166" customWidth="1"/>
    <col min="12293" max="12295" width="9.7109375" style="166" customWidth="1"/>
    <col min="12296" max="12543" width="16.5703125" style="166"/>
    <col min="12544" max="12545" width="14.28515625" style="166" customWidth="1"/>
    <col min="12546" max="12546" width="25.7109375" style="166" customWidth="1"/>
    <col min="12547" max="12547" width="13.85546875" style="166" customWidth="1"/>
    <col min="12548" max="12548" width="13.7109375" style="166" customWidth="1"/>
    <col min="12549" max="12551" width="9.7109375" style="166" customWidth="1"/>
    <col min="12552" max="12799" width="16.5703125" style="166"/>
    <col min="12800" max="12801" width="14.28515625" style="166" customWidth="1"/>
    <col min="12802" max="12802" width="25.7109375" style="166" customWidth="1"/>
    <col min="12803" max="12803" width="13.85546875" style="166" customWidth="1"/>
    <col min="12804" max="12804" width="13.7109375" style="166" customWidth="1"/>
    <col min="12805" max="12807" width="9.7109375" style="166" customWidth="1"/>
    <col min="12808" max="13055" width="16.5703125" style="166"/>
    <col min="13056" max="13057" width="14.28515625" style="166" customWidth="1"/>
    <col min="13058" max="13058" width="25.7109375" style="166" customWidth="1"/>
    <col min="13059" max="13059" width="13.85546875" style="166" customWidth="1"/>
    <col min="13060" max="13060" width="13.7109375" style="166" customWidth="1"/>
    <col min="13061" max="13063" width="9.7109375" style="166" customWidth="1"/>
    <col min="13064" max="13311" width="16.5703125" style="166"/>
    <col min="13312" max="13313" width="14.28515625" style="166" customWidth="1"/>
    <col min="13314" max="13314" width="25.7109375" style="166" customWidth="1"/>
    <col min="13315" max="13315" width="13.85546875" style="166" customWidth="1"/>
    <col min="13316" max="13316" width="13.7109375" style="166" customWidth="1"/>
    <col min="13317" max="13319" width="9.7109375" style="166" customWidth="1"/>
    <col min="13320" max="13567" width="16.5703125" style="166"/>
    <col min="13568" max="13569" width="14.28515625" style="166" customWidth="1"/>
    <col min="13570" max="13570" width="25.7109375" style="166" customWidth="1"/>
    <col min="13571" max="13571" width="13.85546875" style="166" customWidth="1"/>
    <col min="13572" max="13572" width="13.7109375" style="166" customWidth="1"/>
    <col min="13573" max="13575" width="9.7109375" style="166" customWidth="1"/>
    <col min="13576" max="13823" width="16.5703125" style="166"/>
    <col min="13824" max="13825" width="14.28515625" style="166" customWidth="1"/>
    <col min="13826" max="13826" width="25.7109375" style="166" customWidth="1"/>
    <col min="13827" max="13827" width="13.85546875" style="166" customWidth="1"/>
    <col min="13828" max="13828" width="13.7109375" style="166" customWidth="1"/>
    <col min="13829" max="13831" width="9.7109375" style="166" customWidth="1"/>
    <col min="13832" max="14079" width="16.5703125" style="166"/>
    <col min="14080" max="14081" width="14.28515625" style="166" customWidth="1"/>
    <col min="14082" max="14082" width="25.7109375" style="166" customWidth="1"/>
    <col min="14083" max="14083" width="13.85546875" style="166" customWidth="1"/>
    <col min="14084" max="14084" width="13.7109375" style="166" customWidth="1"/>
    <col min="14085" max="14087" width="9.7109375" style="166" customWidth="1"/>
    <col min="14088" max="14335" width="16.5703125" style="166"/>
    <col min="14336" max="14337" width="14.28515625" style="166" customWidth="1"/>
    <col min="14338" max="14338" width="25.7109375" style="166" customWidth="1"/>
    <col min="14339" max="14339" width="13.85546875" style="166" customWidth="1"/>
    <col min="14340" max="14340" width="13.7109375" style="166" customWidth="1"/>
    <col min="14341" max="14343" width="9.7109375" style="166" customWidth="1"/>
    <col min="14344" max="14591" width="16.5703125" style="166"/>
    <col min="14592" max="14593" width="14.28515625" style="166" customWidth="1"/>
    <col min="14594" max="14594" width="25.7109375" style="166" customWidth="1"/>
    <col min="14595" max="14595" width="13.85546875" style="166" customWidth="1"/>
    <col min="14596" max="14596" width="13.7109375" style="166" customWidth="1"/>
    <col min="14597" max="14599" width="9.7109375" style="166" customWidth="1"/>
    <col min="14600" max="14847" width="16.5703125" style="166"/>
    <col min="14848" max="14849" width="14.28515625" style="166" customWidth="1"/>
    <col min="14850" max="14850" width="25.7109375" style="166" customWidth="1"/>
    <col min="14851" max="14851" width="13.85546875" style="166" customWidth="1"/>
    <col min="14852" max="14852" width="13.7109375" style="166" customWidth="1"/>
    <col min="14853" max="14855" width="9.7109375" style="166" customWidth="1"/>
    <col min="14856" max="15103" width="16.5703125" style="166"/>
    <col min="15104" max="15105" width="14.28515625" style="166" customWidth="1"/>
    <col min="15106" max="15106" width="25.7109375" style="166" customWidth="1"/>
    <col min="15107" max="15107" width="13.85546875" style="166" customWidth="1"/>
    <col min="15108" max="15108" width="13.7109375" style="166" customWidth="1"/>
    <col min="15109" max="15111" width="9.7109375" style="166" customWidth="1"/>
    <col min="15112" max="15359" width="16.5703125" style="166"/>
    <col min="15360" max="15361" width="14.28515625" style="166" customWidth="1"/>
    <col min="15362" max="15362" width="25.7109375" style="166" customWidth="1"/>
    <col min="15363" max="15363" width="13.85546875" style="166" customWidth="1"/>
    <col min="15364" max="15364" width="13.7109375" style="166" customWidth="1"/>
    <col min="15365" max="15367" width="9.7109375" style="166" customWidth="1"/>
    <col min="15368" max="15615" width="16.5703125" style="166"/>
    <col min="15616" max="15617" width="14.28515625" style="166" customWidth="1"/>
    <col min="15618" max="15618" width="25.7109375" style="166" customWidth="1"/>
    <col min="15619" max="15619" width="13.85546875" style="166" customWidth="1"/>
    <col min="15620" max="15620" width="13.7109375" style="166" customWidth="1"/>
    <col min="15621" max="15623" width="9.7109375" style="166" customWidth="1"/>
    <col min="15624" max="15871" width="16.5703125" style="166"/>
    <col min="15872" max="15873" width="14.28515625" style="166" customWidth="1"/>
    <col min="15874" max="15874" width="25.7109375" style="166" customWidth="1"/>
    <col min="15875" max="15875" width="13.85546875" style="166" customWidth="1"/>
    <col min="15876" max="15876" width="13.7109375" style="166" customWidth="1"/>
    <col min="15877" max="15879" width="9.7109375" style="166" customWidth="1"/>
    <col min="15880" max="16127" width="16.5703125" style="166"/>
    <col min="16128" max="16129" width="14.28515625" style="166" customWidth="1"/>
    <col min="16130" max="16130" width="25.7109375" style="166" customWidth="1"/>
    <col min="16131" max="16131" width="13.85546875" style="166" customWidth="1"/>
    <col min="16132" max="16132" width="13.7109375" style="166" customWidth="1"/>
    <col min="16133" max="16135" width="9.7109375" style="166" customWidth="1"/>
    <col min="16136" max="16384" width="16.5703125" style="166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32" t="s">
        <v>223</v>
      </c>
      <c r="C5" s="232"/>
      <c r="D5" s="232"/>
      <c r="E5" s="195"/>
      <c r="F5" s="232" t="s">
        <v>224</v>
      </c>
      <c r="G5" s="232"/>
      <c r="H5" s="232"/>
    </row>
    <row r="6" spans="2:8" ht="30" customHeight="1" x14ac:dyDescent="0.25">
      <c r="B6" s="41"/>
      <c r="C6" s="196" t="str">
        <f>'Cuotas Plazas Autorizadas05'!$C$7</f>
        <v>abril 2012</v>
      </c>
      <c r="D6" s="197" t="s">
        <v>49</v>
      </c>
      <c r="F6" s="41"/>
      <c r="G6" s="196" t="str">
        <f>'Cuotas Plazas Autorizadas05'!$C$7</f>
        <v>abril 2012</v>
      </c>
      <c r="H6" s="197" t="s">
        <v>49</v>
      </c>
    </row>
    <row r="7" spans="2:8" ht="15" customHeight="1" x14ac:dyDescent="0.25">
      <c r="B7" s="198" t="s">
        <v>177</v>
      </c>
      <c r="C7" s="199">
        <v>47088</v>
      </c>
      <c r="D7" s="200">
        <f t="shared" ref="D7:D17" si="0">IFERROR(C7/$C$7,"-")</f>
        <v>1</v>
      </c>
      <c r="F7" s="198" t="s">
        <v>177</v>
      </c>
      <c r="G7" s="199">
        <v>39743</v>
      </c>
      <c r="H7" s="200">
        <f>IFERROR(G7/$G$7,"-")</f>
        <v>1</v>
      </c>
    </row>
    <row r="8" spans="2:8" ht="15" customHeight="1" x14ac:dyDescent="0.25">
      <c r="B8" s="201" t="s">
        <v>147</v>
      </c>
      <c r="C8" s="202">
        <v>33758</v>
      </c>
      <c r="D8" s="203">
        <f t="shared" si="0"/>
        <v>0.71691301393136253</v>
      </c>
      <c r="E8" s="185"/>
      <c r="F8" s="201" t="s">
        <v>147</v>
      </c>
      <c r="G8" s="202">
        <v>16541</v>
      </c>
      <c r="H8" s="203">
        <f t="shared" ref="H8:H31" si="1">IFERROR(G8/$G$7,"-")</f>
        <v>0.41619907908310899</v>
      </c>
    </row>
    <row r="9" spans="2:8" ht="15" customHeight="1" x14ac:dyDescent="0.2">
      <c r="B9" s="55" t="s">
        <v>225</v>
      </c>
      <c r="C9" s="204">
        <v>477</v>
      </c>
      <c r="D9" s="205">
        <f t="shared" si="0"/>
        <v>1.0129969418960244E-2</v>
      </c>
      <c r="E9" s="185"/>
      <c r="F9" s="55" t="s">
        <v>225</v>
      </c>
      <c r="G9" s="204">
        <v>190</v>
      </c>
      <c r="H9" s="205">
        <f t="shared" si="1"/>
        <v>4.7807161009485949E-3</v>
      </c>
    </row>
    <row r="10" spans="2:8" ht="15" customHeight="1" x14ac:dyDescent="0.2">
      <c r="B10" s="55" t="s">
        <v>226</v>
      </c>
      <c r="C10" s="204">
        <v>1155</v>
      </c>
      <c r="D10" s="205">
        <f t="shared" si="0"/>
        <v>2.4528542303771661E-2</v>
      </c>
      <c r="E10" s="185"/>
      <c r="F10" s="55" t="s">
        <v>226</v>
      </c>
      <c r="G10" s="204">
        <v>96</v>
      </c>
      <c r="H10" s="205">
        <f t="shared" si="1"/>
        <v>2.4155197141635006E-3</v>
      </c>
    </row>
    <row r="11" spans="2:8" ht="15" customHeight="1" x14ac:dyDescent="0.2">
      <c r="B11" s="55" t="s">
        <v>227</v>
      </c>
      <c r="C11" s="204">
        <v>8561</v>
      </c>
      <c r="D11" s="205">
        <f t="shared" si="0"/>
        <v>0.18180852871219844</v>
      </c>
      <c r="E11" s="185"/>
      <c r="F11" s="55" t="s">
        <v>227</v>
      </c>
      <c r="G11" s="204">
        <v>4905</v>
      </c>
      <c r="H11" s="205">
        <f t="shared" si="1"/>
        <v>0.12341796039554136</v>
      </c>
    </row>
    <row r="12" spans="2:8" ht="15" customHeight="1" x14ac:dyDescent="0.2">
      <c r="B12" s="55" t="s">
        <v>228</v>
      </c>
      <c r="C12" s="204">
        <v>18133</v>
      </c>
      <c r="D12" s="205">
        <f t="shared" si="0"/>
        <v>0.38508749575263335</v>
      </c>
      <c r="E12" s="185"/>
      <c r="F12" s="55" t="s">
        <v>228</v>
      </c>
      <c r="G12" s="204">
        <v>9739</v>
      </c>
      <c r="H12" s="205">
        <f t="shared" si="1"/>
        <v>0.2450494426691493</v>
      </c>
    </row>
    <row r="13" spans="2:8" ht="15" customHeight="1" x14ac:dyDescent="0.2">
      <c r="B13" s="55" t="s">
        <v>229</v>
      </c>
      <c r="C13" s="204">
        <v>5432</v>
      </c>
      <c r="D13" s="205">
        <f t="shared" si="0"/>
        <v>0.11535847774379884</v>
      </c>
      <c r="E13" s="185"/>
      <c r="F13" s="55" t="s">
        <v>229</v>
      </c>
      <c r="G13" s="204">
        <v>1611</v>
      </c>
      <c r="H13" s="205">
        <f t="shared" si="1"/>
        <v>4.0535440203306246E-2</v>
      </c>
    </row>
    <row r="14" spans="2:8" ht="15" hidden="1" customHeight="1" x14ac:dyDescent="0.2">
      <c r="B14" s="55" t="s">
        <v>230</v>
      </c>
      <c r="C14" s="204" t="s">
        <v>86</v>
      </c>
      <c r="D14" s="205" t="str">
        <f t="shared" si="0"/>
        <v>-</v>
      </c>
      <c r="E14" s="185"/>
      <c r="F14" s="55" t="s">
        <v>230</v>
      </c>
      <c r="G14" s="204" t="s">
        <v>86</v>
      </c>
      <c r="H14" s="205" t="str">
        <f t="shared" si="1"/>
        <v>-</v>
      </c>
    </row>
    <row r="15" spans="2:8" ht="15" customHeight="1" x14ac:dyDescent="0.25">
      <c r="B15" s="201" t="s">
        <v>148</v>
      </c>
      <c r="C15" s="202">
        <v>13294</v>
      </c>
      <c r="D15" s="203">
        <f t="shared" si="0"/>
        <v>0.28232246007475365</v>
      </c>
      <c r="E15" s="185"/>
      <c r="F15" s="201" t="s">
        <v>148</v>
      </c>
      <c r="G15" s="202">
        <v>23182</v>
      </c>
      <c r="H15" s="203">
        <f t="shared" si="1"/>
        <v>0.58329768764310697</v>
      </c>
    </row>
    <row r="16" spans="2:8" ht="15" customHeight="1" x14ac:dyDescent="0.2">
      <c r="B16" s="55" t="s">
        <v>231</v>
      </c>
      <c r="C16" s="204">
        <v>1041</v>
      </c>
      <c r="D16" s="205">
        <f t="shared" si="0"/>
        <v>2.2107543323139654E-2</v>
      </c>
      <c r="E16" s="185"/>
      <c r="F16" s="55" t="s">
        <v>231</v>
      </c>
      <c r="G16" s="204">
        <v>3804</v>
      </c>
      <c r="H16" s="205">
        <f t="shared" si="1"/>
        <v>9.5714968673728709E-2</v>
      </c>
    </row>
    <row r="17" spans="2:10" ht="15" customHeight="1" x14ac:dyDescent="0.2">
      <c r="B17" s="55" t="s">
        <v>232</v>
      </c>
      <c r="C17" s="204">
        <v>5645</v>
      </c>
      <c r="D17" s="205">
        <f t="shared" si="0"/>
        <v>0.11988192320761128</v>
      </c>
      <c r="E17" s="185"/>
      <c r="F17" s="55" t="s">
        <v>232</v>
      </c>
      <c r="G17" s="204">
        <v>5173</v>
      </c>
      <c r="H17" s="205">
        <f t="shared" si="1"/>
        <v>0.13016128626424781</v>
      </c>
    </row>
    <row r="18" spans="2:10" ht="15" customHeight="1" x14ac:dyDescent="0.2">
      <c r="B18" s="55" t="s">
        <v>233</v>
      </c>
      <c r="C18" s="204">
        <v>6604</v>
      </c>
      <c r="D18" s="205">
        <f>IFERROR(C18/$C$7,"-")</f>
        <v>0.14024804621134895</v>
      </c>
      <c r="E18" s="185"/>
      <c r="F18" s="55" t="s">
        <v>233</v>
      </c>
      <c r="G18" s="204">
        <v>13987</v>
      </c>
      <c r="H18" s="205">
        <f t="shared" si="1"/>
        <v>0.35193619002088417</v>
      </c>
    </row>
    <row r="19" spans="2:10" ht="15" hidden="1" customHeight="1" x14ac:dyDescent="0.2">
      <c r="B19" s="55" t="s">
        <v>234</v>
      </c>
      <c r="C19" s="204" t="s">
        <v>86</v>
      </c>
      <c r="D19" s="205" t="str">
        <f t="shared" ref="D19:D31" si="2">IFERROR(C19/$C$7,"-")</f>
        <v>-</v>
      </c>
      <c r="E19" s="185"/>
      <c r="F19" s="55" t="s">
        <v>234</v>
      </c>
      <c r="G19" s="204" t="s">
        <v>86</v>
      </c>
      <c r="H19" s="205" t="str">
        <f t="shared" si="1"/>
        <v>-</v>
      </c>
    </row>
    <row r="20" spans="2:10" ht="15" customHeight="1" x14ac:dyDescent="0.2">
      <c r="B20" s="55" t="s">
        <v>235</v>
      </c>
      <c r="C20" s="204" t="s">
        <v>86</v>
      </c>
      <c r="D20" s="205" t="str">
        <f t="shared" si="2"/>
        <v>-</v>
      </c>
      <c r="E20" s="185"/>
      <c r="F20" s="55" t="s">
        <v>235</v>
      </c>
      <c r="G20" s="204">
        <v>218</v>
      </c>
      <c r="H20" s="205">
        <f t="shared" si="1"/>
        <v>5.4852426842462824E-3</v>
      </c>
    </row>
    <row r="21" spans="2:10" ht="15" customHeight="1" x14ac:dyDescent="0.2">
      <c r="B21" s="55" t="s">
        <v>230</v>
      </c>
      <c r="C21" s="206">
        <v>4</v>
      </c>
      <c r="D21" s="205">
        <f t="shared" si="2"/>
        <v>8.4947332653754679E-5</v>
      </c>
      <c r="E21" s="185"/>
      <c r="F21" s="55" t="s">
        <v>230</v>
      </c>
      <c r="G21" s="206" t="s">
        <v>86</v>
      </c>
      <c r="H21" s="205" t="str">
        <f t="shared" si="1"/>
        <v>-</v>
      </c>
    </row>
    <row r="22" spans="2:10" ht="15" customHeight="1" x14ac:dyDescent="0.25">
      <c r="B22" s="201" t="s">
        <v>179</v>
      </c>
      <c r="C22" s="207">
        <v>22</v>
      </c>
      <c r="D22" s="203">
        <f t="shared" si="2"/>
        <v>4.6721032959565071E-4</v>
      </c>
      <c r="E22" s="185"/>
      <c r="F22" s="201" t="s">
        <v>179</v>
      </c>
      <c r="G22" s="207">
        <v>0</v>
      </c>
      <c r="H22" s="203">
        <f t="shared" si="1"/>
        <v>0</v>
      </c>
    </row>
    <row r="23" spans="2:10" ht="15" customHeight="1" x14ac:dyDescent="0.2">
      <c r="B23" s="55" t="s">
        <v>236</v>
      </c>
      <c r="C23" s="204">
        <v>22</v>
      </c>
      <c r="D23" s="205">
        <f t="shared" si="2"/>
        <v>4.6721032959565071E-4</v>
      </c>
      <c r="E23" s="185"/>
      <c r="F23" s="55" t="s">
        <v>236</v>
      </c>
      <c r="G23" s="204" t="s">
        <v>86</v>
      </c>
      <c r="H23" s="205" t="str">
        <f t="shared" si="1"/>
        <v>-</v>
      </c>
    </row>
    <row r="24" spans="2:10" ht="15" hidden="1" customHeight="1" x14ac:dyDescent="0.2">
      <c r="B24" s="55" t="s">
        <v>237</v>
      </c>
      <c r="C24" s="204" t="s">
        <v>86</v>
      </c>
      <c r="D24" s="205" t="str">
        <f t="shared" si="2"/>
        <v>-</v>
      </c>
      <c r="E24" s="185"/>
      <c r="F24" s="55" t="s">
        <v>237</v>
      </c>
      <c r="G24" s="204" t="s">
        <v>86</v>
      </c>
      <c r="H24" s="205" t="str">
        <f t="shared" si="1"/>
        <v>-</v>
      </c>
    </row>
    <row r="25" spans="2:10" ht="15" hidden="1" customHeight="1" x14ac:dyDescent="0.2">
      <c r="B25" s="55" t="s">
        <v>230</v>
      </c>
      <c r="C25" s="204">
        <v>0</v>
      </c>
      <c r="D25" s="205">
        <f t="shared" si="2"/>
        <v>0</v>
      </c>
      <c r="E25" s="185"/>
      <c r="F25" s="55" t="s">
        <v>230</v>
      </c>
      <c r="G25" s="204" t="s">
        <v>86</v>
      </c>
      <c r="H25" s="205" t="str">
        <f t="shared" si="1"/>
        <v>-</v>
      </c>
    </row>
    <row r="26" spans="2:10" ht="15" customHeight="1" x14ac:dyDescent="0.25">
      <c r="B26" s="201" t="s">
        <v>180</v>
      </c>
      <c r="C26" s="202">
        <v>14</v>
      </c>
      <c r="D26" s="203">
        <f t="shared" si="2"/>
        <v>2.9731566428814135E-4</v>
      </c>
      <c r="E26" s="185"/>
      <c r="F26" s="201" t="s">
        <v>180</v>
      </c>
      <c r="G26" s="202">
        <v>20</v>
      </c>
      <c r="H26" s="203">
        <f t="shared" si="1"/>
        <v>5.0323327378406265E-4</v>
      </c>
    </row>
    <row r="27" spans="2:10" ht="15" hidden="1" customHeight="1" x14ac:dyDescent="0.2">
      <c r="B27" s="55" t="s">
        <v>238</v>
      </c>
      <c r="C27" s="206" t="s">
        <v>86</v>
      </c>
      <c r="D27" s="205" t="str">
        <f t="shared" si="2"/>
        <v>-</v>
      </c>
      <c r="E27" s="185"/>
      <c r="F27" s="55" t="s">
        <v>238</v>
      </c>
      <c r="G27" s="206" t="s">
        <v>86</v>
      </c>
      <c r="H27" s="205" t="str">
        <f t="shared" si="1"/>
        <v>-</v>
      </c>
    </row>
    <row r="28" spans="2:10" ht="15" hidden="1" customHeight="1" x14ac:dyDescent="0.2">
      <c r="B28" s="55" t="s">
        <v>239</v>
      </c>
      <c r="C28" s="206" t="s">
        <v>86</v>
      </c>
      <c r="D28" s="205" t="str">
        <f t="shared" si="2"/>
        <v>-</v>
      </c>
      <c r="E28" s="185"/>
      <c r="F28" s="55" t="s">
        <v>239</v>
      </c>
      <c r="G28" s="206" t="s">
        <v>86</v>
      </c>
      <c r="H28" s="205" t="str">
        <f t="shared" si="1"/>
        <v>-</v>
      </c>
    </row>
    <row r="29" spans="2:10" ht="15" customHeight="1" x14ac:dyDescent="0.2">
      <c r="B29" s="55" t="s">
        <v>240</v>
      </c>
      <c r="C29" s="206">
        <v>5</v>
      </c>
      <c r="D29" s="205">
        <f t="shared" si="2"/>
        <v>1.0618416581719333E-4</v>
      </c>
      <c r="E29" s="208"/>
      <c r="F29" s="55" t="s">
        <v>240</v>
      </c>
      <c r="G29" s="206" t="s">
        <v>86</v>
      </c>
      <c r="H29" s="205" t="str">
        <f t="shared" si="1"/>
        <v>-</v>
      </c>
    </row>
    <row r="30" spans="2:10" ht="15" customHeight="1" x14ac:dyDescent="0.2">
      <c r="B30" s="55" t="s">
        <v>241</v>
      </c>
      <c r="C30" s="206">
        <v>9</v>
      </c>
      <c r="D30" s="205">
        <f t="shared" si="2"/>
        <v>1.9113149847094801E-4</v>
      </c>
      <c r="E30" s="208"/>
      <c r="F30" s="55" t="s">
        <v>241</v>
      </c>
      <c r="G30" s="206">
        <v>20</v>
      </c>
      <c r="H30" s="205">
        <f t="shared" si="1"/>
        <v>5.0323327378406265E-4</v>
      </c>
    </row>
    <row r="31" spans="2:10" ht="15" customHeight="1" thickBot="1" x14ac:dyDescent="0.25">
      <c r="B31" s="55" t="s">
        <v>230</v>
      </c>
      <c r="C31" s="206">
        <v>0</v>
      </c>
      <c r="D31" s="205">
        <f t="shared" si="2"/>
        <v>0</v>
      </c>
      <c r="E31" s="185"/>
      <c r="F31" s="55" t="s">
        <v>230</v>
      </c>
      <c r="G31" s="206" t="s">
        <v>86</v>
      </c>
      <c r="H31" s="205" t="str">
        <f t="shared" si="1"/>
        <v>-</v>
      </c>
    </row>
    <row r="32" spans="2:10" ht="40.5" customHeight="1" thickBot="1" x14ac:dyDescent="0.3">
      <c r="B32" s="230" t="s">
        <v>242</v>
      </c>
      <c r="C32" s="230"/>
      <c r="D32" s="230"/>
      <c r="E32" s="185"/>
      <c r="F32" s="230" t="s">
        <v>242</v>
      </c>
      <c r="G32" s="230"/>
      <c r="H32" s="230"/>
      <c r="J32" s="36" t="s">
        <v>45</v>
      </c>
    </row>
    <row r="33" spans="2:8" ht="15" customHeight="1" x14ac:dyDescent="0.25">
      <c r="C33" s="209"/>
      <c r="D33" s="209"/>
      <c r="E33" s="185"/>
      <c r="F33" s="185"/>
      <c r="G33" s="209"/>
    </row>
    <row r="34" spans="2:8" ht="54" customHeight="1" x14ac:dyDescent="0.25">
      <c r="B34" s="232" t="s">
        <v>243</v>
      </c>
      <c r="C34" s="232"/>
      <c r="D34" s="232"/>
      <c r="E34" s="195"/>
      <c r="F34" s="232" t="s">
        <v>244</v>
      </c>
      <c r="G34" s="232"/>
      <c r="H34" s="232"/>
    </row>
    <row r="35" spans="2:8" ht="30" customHeight="1" x14ac:dyDescent="0.25">
      <c r="B35" s="41"/>
      <c r="C35" s="196" t="str">
        <f>'Cuotas Plazas Autorizadas05'!$C$7</f>
        <v>abril 2012</v>
      </c>
      <c r="D35" s="197" t="s">
        <v>49</v>
      </c>
      <c r="F35" s="41"/>
      <c r="G35" s="196" t="str">
        <f>'Cuotas Plazas Autorizadas05'!$C$7</f>
        <v>abril 2012</v>
      </c>
      <c r="H35" s="197" t="s">
        <v>49</v>
      </c>
    </row>
    <row r="36" spans="2:8" ht="15" customHeight="1" x14ac:dyDescent="0.25">
      <c r="B36" s="198" t="s">
        <v>177</v>
      </c>
      <c r="C36" s="199">
        <v>21973</v>
      </c>
      <c r="D36" s="200">
        <f>IFERROR(C36/$C$36,"-")</f>
        <v>1</v>
      </c>
      <c r="F36" s="198" t="s">
        <v>177</v>
      </c>
      <c r="G36" s="199">
        <v>2543</v>
      </c>
      <c r="H36" s="200">
        <f>IFERROR(G36/$G$36,"-")</f>
        <v>1</v>
      </c>
    </row>
    <row r="37" spans="2:8" ht="15" customHeight="1" x14ac:dyDescent="0.25">
      <c r="B37" s="201" t="s">
        <v>147</v>
      </c>
      <c r="C37" s="202">
        <v>15960</v>
      </c>
      <c r="D37" s="203">
        <f t="shared" ref="D37:D60" si="3">IFERROR(C37/$C$36,"-")</f>
        <v>0.72634597005415735</v>
      </c>
      <c r="E37" s="185"/>
      <c r="F37" s="201" t="s">
        <v>147</v>
      </c>
      <c r="G37" s="202">
        <v>2529</v>
      </c>
      <c r="H37" s="203">
        <f t="shared" ref="H37:H60" si="4">IFERROR(G37/$G$36,"-")</f>
        <v>0.99449469130947699</v>
      </c>
    </row>
    <row r="38" spans="2:8" ht="15" customHeight="1" x14ac:dyDescent="0.2">
      <c r="B38" s="55" t="s">
        <v>225</v>
      </c>
      <c r="C38" s="204">
        <v>145</v>
      </c>
      <c r="D38" s="205">
        <f t="shared" si="3"/>
        <v>6.599007873299049E-3</v>
      </c>
      <c r="E38" s="185"/>
      <c r="F38" s="55" t="s">
        <v>225</v>
      </c>
      <c r="G38" s="204">
        <v>218</v>
      </c>
      <c r="H38" s="205">
        <f t="shared" si="4"/>
        <v>8.5725521038143931E-2</v>
      </c>
    </row>
    <row r="39" spans="2:8" ht="15" customHeight="1" x14ac:dyDescent="0.2">
      <c r="B39" s="55" t="s">
        <v>226</v>
      </c>
      <c r="C39" s="204">
        <v>317</v>
      </c>
      <c r="D39" s="205">
        <f t="shared" si="3"/>
        <v>1.4426796523005507E-2</v>
      </c>
      <c r="E39" s="185"/>
      <c r="F39" s="55" t="s">
        <v>226</v>
      </c>
      <c r="G39" s="204">
        <v>680</v>
      </c>
      <c r="H39" s="205">
        <f t="shared" si="4"/>
        <v>0.26740070782540309</v>
      </c>
    </row>
    <row r="40" spans="2:8" ht="15" customHeight="1" x14ac:dyDescent="0.2">
      <c r="B40" s="55" t="s">
        <v>227</v>
      </c>
      <c r="C40" s="204">
        <v>3163</v>
      </c>
      <c r="D40" s="205">
        <f t="shared" si="3"/>
        <v>0.14394939243617166</v>
      </c>
      <c r="E40" s="185"/>
      <c r="F40" s="55" t="s">
        <v>227</v>
      </c>
      <c r="G40" s="204">
        <v>907</v>
      </c>
      <c r="H40" s="205">
        <f t="shared" si="4"/>
        <v>0.35666535587888321</v>
      </c>
    </row>
    <row r="41" spans="2:8" ht="15" customHeight="1" x14ac:dyDescent="0.2">
      <c r="B41" s="55" t="s">
        <v>228</v>
      </c>
      <c r="C41" s="204">
        <v>11241</v>
      </c>
      <c r="D41" s="205">
        <f t="shared" si="3"/>
        <v>0.51158239657761795</v>
      </c>
      <c r="E41" s="185"/>
      <c r="F41" s="55" t="s">
        <v>228</v>
      </c>
      <c r="G41" s="204">
        <v>408</v>
      </c>
      <c r="H41" s="205">
        <f t="shared" si="4"/>
        <v>0.16044042469524183</v>
      </c>
    </row>
    <row r="42" spans="2:8" ht="15" customHeight="1" x14ac:dyDescent="0.2">
      <c r="B42" s="55" t="s">
        <v>229</v>
      </c>
      <c r="C42" s="204">
        <v>1094</v>
      </c>
      <c r="D42" s="205">
        <f t="shared" si="3"/>
        <v>4.9788376644063166E-2</v>
      </c>
      <c r="E42" s="185"/>
      <c r="F42" s="55" t="s">
        <v>229</v>
      </c>
      <c r="G42" s="204">
        <v>316</v>
      </c>
      <c r="H42" s="205">
        <f t="shared" si="4"/>
        <v>0.12426268187180496</v>
      </c>
    </row>
    <row r="43" spans="2:8" ht="15" customHeight="1" x14ac:dyDescent="0.2">
      <c r="B43" s="55" t="s">
        <v>230</v>
      </c>
      <c r="C43" s="204" t="s">
        <v>86</v>
      </c>
      <c r="D43" s="205" t="str">
        <f t="shared" si="3"/>
        <v>-</v>
      </c>
      <c r="E43" s="185"/>
      <c r="F43" s="55" t="s">
        <v>230</v>
      </c>
      <c r="G43" s="204" t="s">
        <v>86</v>
      </c>
      <c r="H43" s="205" t="str">
        <f t="shared" si="4"/>
        <v>-</v>
      </c>
    </row>
    <row r="44" spans="2:8" ht="15" customHeight="1" x14ac:dyDescent="0.25">
      <c r="B44" s="201" t="s">
        <v>148</v>
      </c>
      <c r="C44" s="202">
        <v>6013</v>
      </c>
      <c r="D44" s="203">
        <f t="shared" si="3"/>
        <v>0.27365402994584265</v>
      </c>
      <c r="E44" s="185"/>
      <c r="F44" s="201" t="s">
        <v>148</v>
      </c>
      <c r="G44" s="202">
        <v>6</v>
      </c>
      <c r="H44" s="203">
        <f t="shared" si="4"/>
        <v>2.3594180102241447E-3</v>
      </c>
    </row>
    <row r="45" spans="2:8" ht="15" customHeight="1" x14ac:dyDescent="0.2">
      <c r="B45" s="55" t="s">
        <v>231</v>
      </c>
      <c r="C45" s="204">
        <v>182</v>
      </c>
      <c r="D45" s="205">
        <f t="shared" si="3"/>
        <v>8.2828926409684606E-3</v>
      </c>
      <c r="E45" s="185"/>
      <c r="F45" s="55" t="s">
        <v>231</v>
      </c>
      <c r="G45" s="204" t="s">
        <v>86</v>
      </c>
      <c r="H45" s="205" t="str">
        <f t="shared" si="4"/>
        <v>-</v>
      </c>
    </row>
    <row r="46" spans="2:8" ht="15" customHeight="1" x14ac:dyDescent="0.2">
      <c r="B46" s="55" t="s">
        <v>232</v>
      </c>
      <c r="C46" s="204">
        <v>722</v>
      </c>
      <c r="D46" s="205">
        <f t="shared" si="3"/>
        <v>3.2858508169116646E-2</v>
      </c>
      <c r="E46" s="185"/>
      <c r="F46" s="55" t="s">
        <v>232</v>
      </c>
      <c r="G46" s="204" t="s">
        <v>86</v>
      </c>
      <c r="H46" s="205" t="str">
        <f t="shared" si="4"/>
        <v>-</v>
      </c>
    </row>
    <row r="47" spans="2:8" ht="15" customHeight="1" x14ac:dyDescent="0.2">
      <c r="B47" s="55" t="s">
        <v>233</v>
      </c>
      <c r="C47" s="204">
        <v>5109</v>
      </c>
      <c r="D47" s="205">
        <f t="shared" si="3"/>
        <v>0.23251262913575751</v>
      </c>
      <c r="E47" s="185"/>
      <c r="F47" s="55" t="s">
        <v>233</v>
      </c>
      <c r="G47" s="204" t="s">
        <v>86</v>
      </c>
      <c r="H47" s="205" t="str">
        <f t="shared" si="4"/>
        <v>-</v>
      </c>
    </row>
    <row r="48" spans="2:8" ht="15" customHeight="1" x14ac:dyDescent="0.2">
      <c r="B48" s="55" t="s">
        <v>234</v>
      </c>
      <c r="C48" s="204" t="s">
        <v>86</v>
      </c>
      <c r="D48" s="205" t="str">
        <f t="shared" si="3"/>
        <v>-</v>
      </c>
      <c r="E48" s="185"/>
      <c r="F48" s="55" t="s">
        <v>234</v>
      </c>
      <c r="G48" s="204" t="s">
        <v>86</v>
      </c>
      <c r="H48" s="205" t="str">
        <f t="shared" si="4"/>
        <v>-</v>
      </c>
    </row>
    <row r="49" spans="2:8" ht="15" customHeight="1" x14ac:dyDescent="0.2">
      <c r="B49" s="55" t="s">
        <v>235</v>
      </c>
      <c r="C49" s="204" t="s">
        <v>86</v>
      </c>
      <c r="D49" s="205" t="str">
        <f t="shared" si="3"/>
        <v>-</v>
      </c>
      <c r="E49" s="185"/>
      <c r="F49" s="55" t="s">
        <v>235</v>
      </c>
      <c r="G49" s="204" t="s">
        <v>86</v>
      </c>
      <c r="H49" s="205" t="str">
        <f t="shared" si="4"/>
        <v>-</v>
      </c>
    </row>
    <row r="50" spans="2:8" ht="15" customHeight="1" x14ac:dyDescent="0.2">
      <c r="B50" s="55" t="s">
        <v>230</v>
      </c>
      <c r="C50" s="206" t="s">
        <v>86</v>
      </c>
      <c r="D50" s="205" t="str">
        <f t="shared" si="3"/>
        <v>-</v>
      </c>
      <c r="E50" s="185"/>
      <c r="F50" s="55" t="s">
        <v>230</v>
      </c>
      <c r="G50" s="206">
        <v>6</v>
      </c>
      <c r="H50" s="205">
        <f t="shared" si="4"/>
        <v>2.3594180102241447E-3</v>
      </c>
    </row>
    <row r="51" spans="2:8" ht="15" customHeight="1" x14ac:dyDescent="0.25">
      <c r="B51" s="201" t="s">
        <v>179</v>
      </c>
      <c r="C51" s="207">
        <v>0</v>
      </c>
      <c r="D51" s="203">
        <f t="shared" si="3"/>
        <v>0</v>
      </c>
      <c r="E51" s="185"/>
      <c r="F51" s="201" t="s">
        <v>179</v>
      </c>
      <c r="G51" s="207">
        <v>0</v>
      </c>
      <c r="H51" s="203">
        <f t="shared" si="4"/>
        <v>0</v>
      </c>
    </row>
    <row r="52" spans="2:8" ht="15" customHeight="1" x14ac:dyDescent="0.2">
      <c r="B52" s="55" t="s">
        <v>236</v>
      </c>
      <c r="C52" s="204" t="s">
        <v>86</v>
      </c>
      <c r="D52" s="205" t="str">
        <f t="shared" si="3"/>
        <v>-</v>
      </c>
      <c r="E52" s="185"/>
      <c r="F52" s="55" t="s">
        <v>236</v>
      </c>
      <c r="G52" s="204" t="s">
        <v>86</v>
      </c>
      <c r="H52" s="205" t="str">
        <f t="shared" si="4"/>
        <v>-</v>
      </c>
    </row>
    <row r="53" spans="2:8" ht="15" customHeight="1" x14ac:dyDescent="0.2">
      <c r="B53" s="55" t="s">
        <v>237</v>
      </c>
      <c r="C53" s="204" t="s">
        <v>86</v>
      </c>
      <c r="D53" s="205" t="str">
        <f t="shared" si="3"/>
        <v>-</v>
      </c>
      <c r="E53" s="185"/>
      <c r="F53" s="55" t="s">
        <v>237</v>
      </c>
      <c r="G53" s="204" t="s">
        <v>86</v>
      </c>
      <c r="H53" s="205" t="str">
        <f t="shared" si="4"/>
        <v>-</v>
      </c>
    </row>
    <row r="54" spans="2:8" ht="15" customHeight="1" x14ac:dyDescent="0.2">
      <c r="B54" s="55" t="s">
        <v>230</v>
      </c>
      <c r="C54" s="204" t="s">
        <v>86</v>
      </c>
      <c r="D54" s="205" t="str">
        <f t="shared" si="3"/>
        <v>-</v>
      </c>
      <c r="E54" s="185"/>
      <c r="F54" s="55" t="s">
        <v>230</v>
      </c>
      <c r="G54" s="204">
        <v>0</v>
      </c>
      <c r="H54" s="205">
        <f t="shared" si="4"/>
        <v>0</v>
      </c>
    </row>
    <row r="55" spans="2:8" ht="15" customHeight="1" x14ac:dyDescent="0.25">
      <c r="B55" s="201" t="s">
        <v>180</v>
      </c>
      <c r="C55" s="202">
        <v>0</v>
      </c>
      <c r="D55" s="203">
        <f t="shared" si="3"/>
        <v>0</v>
      </c>
      <c r="E55" s="185"/>
      <c r="F55" s="201" t="s">
        <v>180</v>
      </c>
      <c r="G55" s="202">
        <v>8</v>
      </c>
      <c r="H55" s="203">
        <f t="shared" si="4"/>
        <v>3.1458906802988595E-3</v>
      </c>
    </row>
    <row r="56" spans="2:8" ht="15" customHeight="1" x14ac:dyDescent="0.2">
      <c r="B56" s="55" t="s">
        <v>238</v>
      </c>
      <c r="C56" s="206" t="s">
        <v>86</v>
      </c>
      <c r="D56" s="205" t="str">
        <f t="shared" si="3"/>
        <v>-</v>
      </c>
      <c r="E56" s="185"/>
      <c r="F56" s="55" t="s">
        <v>238</v>
      </c>
      <c r="G56" s="206">
        <v>8</v>
      </c>
      <c r="H56" s="205">
        <f t="shared" si="4"/>
        <v>3.1458906802988595E-3</v>
      </c>
    </row>
    <row r="57" spans="2:8" ht="15" customHeight="1" x14ac:dyDescent="0.2">
      <c r="B57" s="55" t="s">
        <v>239</v>
      </c>
      <c r="C57" s="206" t="s">
        <v>86</v>
      </c>
      <c r="D57" s="205" t="str">
        <f t="shared" si="3"/>
        <v>-</v>
      </c>
      <c r="E57" s="185"/>
      <c r="F57" s="55" t="s">
        <v>239</v>
      </c>
      <c r="G57" s="206" t="s">
        <v>86</v>
      </c>
      <c r="H57" s="205" t="str">
        <f t="shared" si="4"/>
        <v>-</v>
      </c>
    </row>
    <row r="58" spans="2:8" ht="15" customHeight="1" x14ac:dyDescent="0.2">
      <c r="B58" s="55" t="s">
        <v>240</v>
      </c>
      <c r="C58" s="206" t="s">
        <v>86</v>
      </c>
      <c r="D58" s="205" t="str">
        <f t="shared" si="3"/>
        <v>-</v>
      </c>
      <c r="E58" s="208"/>
      <c r="F58" s="55" t="s">
        <v>240</v>
      </c>
      <c r="G58" s="206" t="s">
        <v>86</v>
      </c>
      <c r="H58" s="205" t="str">
        <f t="shared" si="4"/>
        <v>-</v>
      </c>
    </row>
    <row r="59" spans="2:8" ht="15" customHeight="1" x14ac:dyDescent="0.2">
      <c r="B59" s="55" t="s">
        <v>241</v>
      </c>
      <c r="C59" s="206" t="s">
        <v>86</v>
      </c>
      <c r="D59" s="205" t="str">
        <f t="shared" si="3"/>
        <v>-</v>
      </c>
      <c r="E59" s="208"/>
      <c r="F59" s="55" t="s">
        <v>241</v>
      </c>
      <c r="G59" s="206" t="s">
        <v>86</v>
      </c>
      <c r="H59" s="205" t="str">
        <f t="shared" si="4"/>
        <v>-</v>
      </c>
    </row>
    <row r="60" spans="2:8" ht="15" customHeight="1" x14ac:dyDescent="0.2">
      <c r="B60" s="55" t="s">
        <v>230</v>
      </c>
      <c r="C60" s="206" t="s">
        <v>86</v>
      </c>
      <c r="D60" s="205" t="str">
        <f t="shared" si="3"/>
        <v>-</v>
      </c>
      <c r="E60" s="185"/>
      <c r="F60" s="55" t="s">
        <v>230</v>
      </c>
      <c r="G60" s="206">
        <v>0</v>
      </c>
      <c r="H60" s="205">
        <f t="shared" si="4"/>
        <v>0</v>
      </c>
    </row>
    <row r="61" spans="2:8" ht="40.5" customHeight="1" x14ac:dyDescent="0.25">
      <c r="B61" s="230" t="s">
        <v>242</v>
      </c>
      <c r="C61" s="230"/>
      <c r="D61" s="230"/>
      <c r="E61" s="185"/>
      <c r="F61" s="230" t="s">
        <v>242</v>
      </c>
      <c r="G61" s="230"/>
      <c r="H61" s="230"/>
    </row>
    <row r="63" spans="2:8" ht="54" customHeight="1" x14ac:dyDescent="0.25">
      <c r="B63" s="232" t="s">
        <v>245</v>
      </c>
      <c r="C63" s="232"/>
      <c r="D63" s="232"/>
    </row>
    <row r="64" spans="2:8" ht="30" customHeight="1" x14ac:dyDescent="0.25">
      <c r="B64" s="41"/>
      <c r="C64" s="196" t="str">
        <f>'Cuotas Plazas Autorizadas05'!$C$7</f>
        <v>abril 2012</v>
      </c>
      <c r="D64" s="197" t="s">
        <v>49</v>
      </c>
    </row>
    <row r="65" spans="2:4" ht="15" customHeight="1" x14ac:dyDescent="0.25">
      <c r="B65" s="198" t="s">
        <v>177</v>
      </c>
      <c r="C65" s="199">
        <v>134199</v>
      </c>
      <c r="D65" s="200">
        <f>IFERROR(C65/$C$65,"-")</f>
        <v>1</v>
      </c>
    </row>
    <row r="66" spans="2:4" ht="15" customHeight="1" x14ac:dyDescent="0.25">
      <c r="B66" s="201" t="s">
        <v>147</v>
      </c>
      <c r="C66" s="202">
        <v>82109</v>
      </c>
      <c r="D66" s="203">
        <f t="shared" ref="D66:D89" si="5">IFERROR(C66/$C$65,"-")</f>
        <v>0.61184509571606349</v>
      </c>
    </row>
    <row r="67" spans="2:4" ht="15" customHeight="1" x14ac:dyDescent="0.2">
      <c r="B67" s="55" t="s">
        <v>225</v>
      </c>
      <c r="C67" s="204">
        <v>1374</v>
      </c>
      <c r="D67" s="205">
        <f t="shared" si="5"/>
        <v>1.0238526367558625E-2</v>
      </c>
    </row>
    <row r="68" spans="2:4" ht="15" customHeight="1" x14ac:dyDescent="0.2">
      <c r="B68" s="55" t="s">
        <v>226</v>
      </c>
      <c r="C68" s="204">
        <v>2500</v>
      </c>
      <c r="D68" s="205">
        <f t="shared" si="5"/>
        <v>1.8629050887115403E-2</v>
      </c>
    </row>
    <row r="69" spans="2:4" ht="15" customHeight="1" x14ac:dyDescent="0.2">
      <c r="B69" s="55" t="s">
        <v>227</v>
      </c>
      <c r="C69" s="204">
        <v>19662</v>
      </c>
      <c r="D69" s="205">
        <f t="shared" si="5"/>
        <v>0.14651375941698522</v>
      </c>
    </row>
    <row r="70" spans="2:4" ht="15" customHeight="1" x14ac:dyDescent="0.2">
      <c r="B70" s="55" t="s">
        <v>228</v>
      </c>
      <c r="C70" s="204">
        <v>46788</v>
      </c>
      <c r="D70" s="205">
        <f t="shared" si="5"/>
        <v>0.34864641316254219</v>
      </c>
    </row>
    <row r="71" spans="2:4" ht="15" customHeight="1" x14ac:dyDescent="0.2">
      <c r="B71" s="55" t="s">
        <v>229</v>
      </c>
      <c r="C71" s="204">
        <v>11785</v>
      </c>
      <c r="D71" s="205">
        <f t="shared" si="5"/>
        <v>8.7817345881862005E-2</v>
      </c>
    </row>
    <row r="72" spans="2:4" ht="15" customHeight="1" x14ac:dyDescent="0.2">
      <c r="B72" s="55" t="s">
        <v>230</v>
      </c>
      <c r="C72" s="204" t="s">
        <v>86</v>
      </c>
      <c r="D72" s="205" t="str">
        <f t="shared" si="5"/>
        <v>-</v>
      </c>
    </row>
    <row r="73" spans="2:4" ht="15" customHeight="1" x14ac:dyDescent="0.25">
      <c r="B73" s="201" t="s">
        <v>178</v>
      </c>
      <c r="C73" s="202">
        <v>50781</v>
      </c>
      <c r="D73" s="203">
        <f t="shared" si="5"/>
        <v>0.3784007332394429</v>
      </c>
    </row>
    <row r="74" spans="2:4" ht="15" customHeight="1" x14ac:dyDescent="0.2">
      <c r="B74" s="55" t="s">
        <v>231</v>
      </c>
      <c r="C74" s="204">
        <v>7622</v>
      </c>
      <c r="D74" s="205">
        <f t="shared" si="5"/>
        <v>5.6796250344637443E-2</v>
      </c>
    </row>
    <row r="75" spans="2:4" ht="15" customHeight="1" x14ac:dyDescent="0.2">
      <c r="B75" s="55" t="s">
        <v>232</v>
      </c>
      <c r="C75" s="204">
        <v>15079</v>
      </c>
      <c r="D75" s="205">
        <f t="shared" si="5"/>
        <v>0.11236298333072527</v>
      </c>
    </row>
    <row r="76" spans="2:4" ht="15" customHeight="1" x14ac:dyDescent="0.2">
      <c r="B76" s="55" t="s">
        <v>233</v>
      </c>
      <c r="C76" s="204">
        <v>27776</v>
      </c>
      <c r="D76" s="205">
        <f t="shared" si="5"/>
        <v>0.20697620697620697</v>
      </c>
    </row>
    <row r="77" spans="2:4" ht="15" customHeight="1" x14ac:dyDescent="0.2">
      <c r="B77" s="55" t="s">
        <v>234</v>
      </c>
      <c r="C77" s="204" t="s">
        <v>86</v>
      </c>
      <c r="D77" s="205" t="str">
        <f t="shared" si="5"/>
        <v>-</v>
      </c>
    </row>
    <row r="78" spans="2:4" ht="15" customHeight="1" x14ac:dyDescent="0.2">
      <c r="B78" s="55" t="s">
        <v>235</v>
      </c>
      <c r="C78" s="204">
        <v>218</v>
      </c>
      <c r="D78" s="205">
        <f t="shared" si="5"/>
        <v>1.6244532373564631E-3</v>
      </c>
    </row>
    <row r="79" spans="2:4" ht="15" customHeight="1" x14ac:dyDescent="0.2">
      <c r="B79" s="55" t="s">
        <v>230</v>
      </c>
      <c r="C79" s="206">
        <v>86</v>
      </c>
      <c r="D79" s="205">
        <f t="shared" si="5"/>
        <v>6.4083935051676983E-4</v>
      </c>
    </row>
    <row r="80" spans="2:4" ht="15" customHeight="1" x14ac:dyDescent="0.25">
      <c r="B80" s="201" t="s">
        <v>179</v>
      </c>
      <c r="C80" s="207">
        <v>511</v>
      </c>
      <c r="D80" s="203">
        <f t="shared" si="5"/>
        <v>3.8077780013263886E-3</v>
      </c>
    </row>
    <row r="81" spans="2:4" ht="15" customHeight="1" x14ac:dyDescent="0.2">
      <c r="B81" s="55" t="s">
        <v>236</v>
      </c>
      <c r="C81" s="204">
        <v>173</v>
      </c>
      <c r="D81" s="205">
        <f t="shared" si="5"/>
        <v>1.2891303213883858E-3</v>
      </c>
    </row>
    <row r="82" spans="2:4" ht="15" customHeight="1" x14ac:dyDescent="0.2">
      <c r="B82" s="55" t="s">
        <v>237</v>
      </c>
      <c r="C82" s="204">
        <v>338</v>
      </c>
      <c r="D82" s="205">
        <f t="shared" si="5"/>
        <v>2.5186476799380023E-3</v>
      </c>
    </row>
    <row r="83" spans="2:4" ht="15" customHeight="1" x14ac:dyDescent="0.2">
      <c r="B83" s="55" t="s">
        <v>230</v>
      </c>
      <c r="C83" s="204" t="s">
        <v>86</v>
      </c>
      <c r="D83" s="205" t="str">
        <f t="shared" si="5"/>
        <v>-</v>
      </c>
    </row>
    <row r="84" spans="2:4" ht="15" customHeight="1" x14ac:dyDescent="0.25">
      <c r="B84" s="201" t="s">
        <v>180</v>
      </c>
      <c r="C84" s="202">
        <v>798</v>
      </c>
      <c r="D84" s="203">
        <f t="shared" si="5"/>
        <v>5.9463930431672366E-3</v>
      </c>
    </row>
    <row r="85" spans="2:4" ht="15" customHeight="1" x14ac:dyDescent="0.2">
      <c r="B85" s="55" t="s">
        <v>238</v>
      </c>
      <c r="C85" s="206">
        <v>62</v>
      </c>
      <c r="D85" s="205">
        <f t="shared" si="5"/>
        <v>4.6200046200046198E-4</v>
      </c>
    </row>
    <row r="86" spans="2:4" ht="15" customHeight="1" x14ac:dyDescent="0.2">
      <c r="B86" s="55" t="s">
        <v>239</v>
      </c>
      <c r="C86" s="206">
        <v>39</v>
      </c>
      <c r="D86" s="205">
        <f t="shared" si="5"/>
        <v>2.906131938390003E-4</v>
      </c>
    </row>
    <row r="87" spans="2:4" ht="15" customHeight="1" x14ac:dyDescent="0.2">
      <c r="B87" s="55" t="s">
        <v>240</v>
      </c>
      <c r="C87" s="206">
        <v>288</v>
      </c>
      <c r="D87" s="205">
        <f t="shared" si="5"/>
        <v>2.1460666621956944E-3</v>
      </c>
    </row>
    <row r="88" spans="2:4" ht="15" customHeight="1" x14ac:dyDescent="0.2">
      <c r="B88" s="55" t="s">
        <v>241</v>
      </c>
      <c r="C88" s="206">
        <v>391</v>
      </c>
      <c r="D88" s="205">
        <f t="shared" si="5"/>
        <v>2.913583558744849E-3</v>
      </c>
    </row>
    <row r="89" spans="2:4" ht="15" customHeight="1" x14ac:dyDescent="0.2">
      <c r="B89" s="55" t="s">
        <v>230</v>
      </c>
      <c r="C89" s="206" t="s">
        <v>86</v>
      </c>
      <c r="D89" s="205" t="str">
        <f t="shared" si="5"/>
        <v>-</v>
      </c>
    </row>
    <row r="90" spans="2:4" ht="40.5" customHeight="1" x14ac:dyDescent="0.25">
      <c r="B90" s="230" t="s">
        <v>242</v>
      </c>
      <c r="C90" s="230"/>
      <c r="D90" s="230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40" t="s">
        <v>246</v>
      </c>
      <c r="B1" s="210" t="s">
        <v>96</v>
      </c>
      <c r="D1" s="211" t="s">
        <v>177</v>
      </c>
      <c r="F1" s="211" t="s">
        <v>177</v>
      </c>
    </row>
    <row r="2" spans="1:6" x14ac:dyDescent="0.2">
      <c r="A2" s="241"/>
      <c r="B2" s="212" t="s">
        <v>67</v>
      </c>
      <c r="D2" s="211" t="s">
        <v>212</v>
      </c>
      <c r="F2" s="211" t="s">
        <v>247</v>
      </c>
    </row>
    <row r="3" spans="1:6" x14ac:dyDescent="0.2">
      <c r="A3" s="243"/>
      <c r="B3" s="213" t="s">
        <v>73</v>
      </c>
      <c r="D3" s="211" t="s">
        <v>248</v>
      </c>
      <c r="F3" s="211" t="s">
        <v>249</v>
      </c>
    </row>
    <row r="4" spans="1:6" x14ac:dyDescent="0.2">
      <c r="A4" s="240" t="s">
        <v>250</v>
      </c>
      <c r="B4" s="210" t="s">
        <v>96</v>
      </c>
      <c r="D4" s="211" t="s">
        <v>179</v>
      </c>
      <c r="F4" s="211" t="s">
        <v>251</v>
      </c>
    </row>
    <row r="5" spans="1:6" x14ac:dyDescent="0.2">
      <c r="A5" s="241"/>
      <c r="B5" s="212" t="s">
        <v>67</v>
      </c>
      <c r="D5" s="211" t="s">
        <v>180</v>
      </c>
      <c r="F5" s="211"/>
    </row>
    <row r="6" spans="1:6" x14ac:dyDescent="0.2">
      <c r="A6" s="243"/>
      <c r="B6" s="213" t="s">
        <v>73</v>
      </c>
    </row>
    <row r="7" spans="1:6" x14ac:dyDescent="0.2">
      <c r="A7" s="240" t="s">
        <v>56</v>
      </c>
      <c r="B7" s="210" t="s">
        <v>96</v>
      </c>
    </row>
    <row r="8" spans="1:6" x14ac:dyDescent="0.2">
      <c r="A8" s="241"/>
      <c r="B8" s="212" t="s">
        <v>67</v>
      </c>
      <c r="D8" s="214" t="s">
        <v>252</v>
      </c>
    </row>
    <row r="9" spans="1:6" x14ac:dyDescent="0.2">
      <c r="A9" s="243"/>
      <c r="B9" s="213" t="s">
        <v>73</v>
      </c>
      <c r="D9" s="214" t="s">
        <v>253</v>
      </c>
    </row>
    <row r="10" spans="1:6" x14ac:dyDescent="0.2">
      <c r="A10" s="240" t="s">
        <v>151</v>
      </c>
      <c r="B10" s="210" t="s">
        <v>96</v>
      </c>
      <c r="D10" s="214" t="s">
        <v>254</v>
      </c>
    </row>
    <row r="11" spans="1:6" x14ac:dyDescent="0.2">
      <c r="A11" s="241"/>
      <c r="B11" s="212" t="s">
        <v>67</v>
      </c>
      <c r="D11" s="214" t="s">
        <v>26</v>
      </c>
    </row>
    <row r="12" spans="1:6" x14ac:dyDescent="0.2">
      <c r="A12" s="243"/>
      <c r="B12" s="213" t="s">
        <v>73</v>
      </c>
      <c r="D12" s="214" t="s">
        <v>255</v>
      </c>
      <c r="F12" s="2">
        <v>2001</v>
      </c>
    </row>
    <row r="13" spans="1:6" x14ac:dyDescent="0.2">
      <c r="A13" s="240" t="s">
        <v>152</v>
      </c>
      <c r="B13" s="210" t="s">
        <v>96</v>
      </c>
      <c r="D13" s="214" t="s">
        <v>256</v>
      </c>
      <c r="F13" s="2">
        <v>2002</v>
      </c>
    </row>
    <row r="14" spans="1:6" x14ac:dyDescent="0.2">
      <c r="A14" s="241"/>
      <c r="B14" s="212" t="s">
        <v>67</v>
      </c>
      <c r="F14" s="2">
        <v>2003</v>
      </c>
    </row>
    <row r="15" spans="1:6" x14ac:dyDescent="0.2">
      <c r="A15" s="241"/>
      <c r="B15" s="213" t="s">
        <v>73</v>
      </c>
      <c r="F15" s="2">
        <v>2004</v>
      </c>
    </row>
    <row r="18" spans="1:21" x14ac:dyDescent="0.25">
      <c r="A18" s="244" t="s">
        <v>257</v>
      </c>
      <c r="B18" s="215" t="s">
        <v>55</v>
      </c>
    </row>
    <row r="19" spans="1:21" x14ac:dyDescent="0.25">
      <c r="A19" s="245"/>
      <c r="B19" s="216" t="s">
        <v>258</v>
      </c>
    </row>
    <row r="20" spans="1:21" x14ac:dyDescent="0.25">
      <c r="A20" s="244" t="s">
        <v>259</v>
      </c>
      <c r="B20" s="215" t="s">
        <v>55</v>
      </c>
    </row>
    <row r="21" spans="1:21" x14ac:dyDescent="0.25">
      <c r="A21" s="245"/>
      <c r="B21" s="216" t="s">
        <v>258</v>
      </c>
    </row>
    <row r="22" spans="1:21" x14ac:dyDescent="0.25">
      <c r="A22" s="244" t="s">
        <v>260</v>
      </c>
      <c r="B22" s="215" t="s">
        <v>55</v>
      </c>
    </row>
    <row r="23" spans="1:21" x14ac:dyDescent="0.25">
      <c r="A23" s="245"/>
      <c r="B23" s="216" t="s">
        <v>258</v>
      </c>
    </row>
    <row r="25" spans="1:21" x14ac:dyDescent="0.2">
      <c r="A25" s="240" t="s">
        <v>246</v>
      </c>
      <c r="B25" s="210" t="s">
        <v>96</v>
      </c>
      <c r="D25" s="240" t="s">
        <v>246</v>
      </c>
      <c r="E25" s="210" t="s">
        <v>96</v>
      </c>
    </row>
    <row r="26" spans="1:21" x14ac:dyDescent="0.2">
      <c r="A26" s="241"/>
      <c r="B26" s="212" t="s">
        <v>67</v>
      </c>
      <c r="D26" s="241"/>
      <c r="E26" s="212" t="s">
        <v>67</v>
      </c>
    </row>
    <row r="27" spans="1:21" x14ac:dyDescent="0.2">
      <c r="A27" s="243"/>
      <c r="B27" s="213" t="s">
        <v>73</v>
      </c>
      <c r="D27" s="243"/>
      <c r="E27" s="213" t="s">
        <v>73</v>
      </c>
    </row>
    <row r="28" spans="1:21" x14ac:dyDescent="0.2">
      <c r="A28" s="240" t="s">
        <v>149</v>
      </c>
      <c r="B28" s="210" t="s">
        <v>96</v>
      </c>
      <c r="D28" s="240" t="s">
        <v>55</v>
      </c>
      <c r="E28" s="210" t="s">
        <v>96</v>
      </c>
    </row>
    <row r="29" spans="1:21" x14ac:dyDescent="0.2">
      <c r="A29" s="241"/>
      <c r="B29" s="212" t="s">
        <v>67</v>
      </c>
      <c r="D29" s="241"/>
      <c r="E29" s="212" t="s">
        <v>67</v>
      </c>
    </row>
    <row r="30" spans="1:21" x14ac:dyDescent="0.2">
      <c r="A30" s="243"/>
      <c r="B30" s="213" t="s">
        <v>73</v>
      </c>
      <c r="D30" s="243"/>
      <c r="E30" s="213" t="s">
        <v>73</v>
      </c>
    </row>
    <row r="31" spans="1:21" x14ac:dyDescent="0.2">
      <c r="A31" s="240" t="s">
        <v>150</v>
      </c>
      <c r="B31" s="210" t="s">
        <v>96</v>
      </c>
      <c r="D31" s="240" t="s">
        <v>56</v>
      </c>
      <c r="E31" s="210" t="s">
        <v>96</v>
      </c>
      <c r="G31" s="242" t="s">
        <v>246</v>
      </c>
      <c r="H31" s="242"/>
      <c r="I31" s="242"/>
      <c r="J31" s="242" t="s">
        <v>149</v>
      </c>
      <c r="K31" s="242"/>
      <c r="L31" s="242"/>
      <c r="M31" s="242" t="s">
        <v>150</v>
      </c>
      <c r="N31" s="242"/>
      <c r="O31" s="242"/>
      <c r="P31" s="242" t="s">
        <v>151</v>
      </c>
      <c r="Q31" s="242"/>
      <c r="R31" s="242"/>
      <c r="S31" s="242" t="s">
        <v>152</v>
      </c>
      <c r="T31" s="242"/>
      <c r="U31" s="242"/>
    </row>
    <row r="32" spans="1:21" x14ac:dyDescent="0.2">
      <c r="A32" s="241"/>
      <c r="B32" s="212" t="s">
        <v>67</v>
      </c>
      <c r="D32" s="241"/>
      <c r="E32" s="212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43"/>
      <c r="B33" s="213" t="s">
        <v>73</v>
      </c>
      <c r="D33" s="241"/>
      <c r="E33" s="213" t="s">
        <v>73</v>
      </c>
    </row>
    <row r="34" spans="1:5" x14ac:dyDescent="0.2">
      <c r="A34" s="240" t="s">
        <v>151</v>
      </c>
      <c r="B34" s="210" t="s">
        <v>96</v>
      </c>
      <c r="D34" s="240" t="s">
        <v>57</v>
      </c>
      <c r="E34" s="210" t="s">
        <v>96</v>
      </c>
    </row>
    <row r="35" spans="1:5" x14ac:dyDescent="0.2">
      <c r="A35" s="241"/>
      <c r="B35" s="212" t="s">
        <v>67</v>
      </c>
      <c r="D35" s="241"/>
      <c r="E35" s="212" t="s">
        <v>67</v>
      </c>
    </row>
    <row r="36" spans="1:5" x14ac:dyDescent="0.2">
      <c r="A36" s="243"/>
      <c r="B36" s="213" t="s">
        <v>73</v>
      </c>
      <c r="D36" s="241"/>
      <c r="E36" s="213" t="s">
        <v>73</v>
      </c>
    </row>
    <row r="37" spans="1:5" x14ac:dyDescent="0.2">
      <c r="A37" s="240" t="s">
        <v>57</v>
      </c>
      <c r="B37" s="210" t="s">
        <v>96</v>
      </c>
      <c r="D37" s="240" t="s">
        <v>58</v>
      </c>
      <c r="E37" s="210" t="s">
        <v>96</v>
      </c>
    </row>
    <row r="38" spans="1:5" x14ac:dyDescent="0.2">
      <c r="A38" s="241"/>
      <c r="B38" s="212" t="s">
        <v>67</v>
      </c>
      <c r="D38" s="241"/>
      <c r="E38" s="212" t="s">
        <v>67</v>
      </c>
    </row>
    <row r="39" spans="1:5" x14ac:dyDescent="0.2">
      <c r="A39" s="241"/>
      <c r="B39" s="213" t="s">
        <v>73</v>
      </c>
      <c r="D39" s="243"/>
      <c r="E39" s="213" t="s">
        <v>73</v>
      </c>
    </row>
    <row r="40" spans="1:5" x14ac:dyDescent="0.2">
      <c r="A40" s="240" t="s">
        <v>152</v>
      </c>
      <c r="B40" s="210" t="s">
        <v>96</v>
      </c>
    </row>
    <row r="41" spans="1:5" x14ac:dyDescent="0.2">
      <c r="A41" s="241"/>
      <c r="B41" s="212" t="s">
        <v>67</v>
      </c>
    </row>
    <row r="42" spans="1:5" x14ac:dyDescent="0.2">
      <c r="A42" s="241"/>
      <c r="B42" s="213" t="s">
        <v>73</v>
      </c>
    </row>
    <row r="43" spans="1:5" x14ac:dyDescent="0.2">
      <c r="A43" s="240" t="s">
        <v>55</v>
      </c>
      <c r="B43" s="210" t="s">
        <v>96</v>
      </c>
    </row>
    <row r="44" spans="1:5" x14ac:dyDescent="0.2">
      <c r="A44" s="241"/>
      <c r="B44" s="212" t="s">
        <v>67</v>
      </c>
    </row>
    <row r="45" spans="1:5" x14ac:dyDescent="0.2">
      <c r="A45" s="241"/>
      <c r="B45" s="213" t="s">
        <v>73</v>
      </c>
    </row>
    <row r="46" spans="1:5" x14ac:dyDescent="0.2">
      <c r="A46" s="240" t="s">
        <v>56</v>
      </c>
      <c r="B46" s="210" t="s">
        <v>96</v>
      </c>
    </row>
    <row r="47" spans="1:5" x14ac:dyDescent="0.2">
      <c r="A47" s="241"/>
      <c r="B47" s="212" t="s">
        <v>67</v>
      </c>
    </row>
    <row r="48" spans="1:5" x14ac:dyDescent="0.2">
      <c r="A48" s="241"/>
      <c r="B48" s="213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9" t="s">
        <v>261</v>
      </c>
    </row>
    <row r="3" spans="1:9" x14ac:dyDescent="0.25">
      <c r="A3" s="139" t="s">
        <v>262</v>
      </c>
    </row>
    <row r="4" spans="1:9" x14ac:dyDescent="0.25">
      <c r="A4" s="38" t="s">
        <v>263</v>
      </c>
      <c r="B4" s="38" t="s">
        <v>264</v>
      </c>
    </row>
    <row r="5" spans="1:9" x14ac:dyDescent="0.25">
      <c r="A5" s="38" t="s">
        <v>265</v>
      </c>
      <c r="B5" s="38" t="s">
        <v>266</v>
      </c>
    </row>
    <row r="6" spans="1:9" x14ac:dyDescent="0.25">
      <c r="A6" s="2" t="s">
        <v>267</v>
      </c>
    </row>
    <row r="7" spans="1:9" x14ac:dyDescent="0.25">
      <c r="A7" s="217" t="s">
        <v>268</v>
      </c>
    </row>
    <row r="8" spans="1:9" ht="54.75" customHeight="1" x14ac:dyDescent="0.25">
      <c r="A8" s="246" t="s">
        <v>269</v>
      </c>
      <c r="B8" s="247"/>
      <c r="C8" s="247"/>
      <c r="D8" s="247"/>
      <c r="E8" s="247"/>
      <c r="F8" s="247"/>
      <c r="G8" s="248"/>
      <c r="I8" s="218" t="s">
        <v>270</v>
      </c>
    </row>
    <row r="9" spans="1:9" ht="14.25" x14ac:dyDescent="0.25">
      <c r="I9" s="219" t="s">
        <v>271</v>
      </c>
    </row>
    <row r="10" spans="1:9" ht="25.5" x14ac:dyDescent="0.25">
      <c r="A10" s="220" t="s">
        <v>272</v>
      </c>
      <c r="B10" s="221" t="s">
        <v>273</v>
      </c>
    </row>
    <row r="12" spans="1:9" x14ac:dyDescent="0.25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Q28" sqref="Q28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9" t="s">
        <v>61</v>
      </c>
      <c r="C5" s="229"/>
      <c r="D5" s="229"/>
      <c r="E5" s="229"/>
      <c r="F5" s="229"/>
      <c r="G5" s="229"/>
      <c r="H5" s="58"/>
      <c r="I5" s="229" t="s">
        <v>62</v>
      </c>
      <c r="J5" s="229"/>
      <c r="K5" s="229"/>
      <c r="L5" s="229"/>
      <c r="M5" s="229"/>
      <c r="N5" s="229"/>
    </row>
    <row r="6" spans="2:14" ht="42.75" customHeight="1" x14ac:dyDescent="0.25">
      <c r="B6" s="59" t="s">
        <v>63</v>
      </c>
      <c r="C6" s="40" t="str">
        <f>actualizaciones!$A$3</f>
        <v>AÑO 2011</v>
      </c>
      <c r="D6" s="60" t="s">
        <v>49</v>
      </c>
      <c r="E6" s="40" t="str">
        <f>actualizaciones!$A$2</f>
        <v>AÑO 2012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AÑO 2011</v>
      </c>
      <c r="K6" s="60" t="s">
        <v>49</v>
      </c>
      <c r="L6" s="40" t="str">
        <f>actualizaciones!$A$2</f>
        <v>AÑO 2012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1847559</v>
      </c>
      <c r="D8" s="47">
        <f>C8/$C$8</f>
        <v>1</v>
      </c>
      <c r="E8" s="63">
        <v>1758642</v>
      </c>
      <c r="F8" s="47">
        <f>E8/$E$8</f>
        <v>1</v>
      </c>
      <c r="G8" s="47">
        <f>(E8-C8)/C8</f>
        <v>-4.8126744531568413E-2</v>
      </c>
      <c r="H8" s="58"/>
      <c r="I8" s="62" t="s">
        <v>65</v>
      </c>
      <c r="J8" s="63">
        <v>1515760</v>
      </c>
      <c r="K8" s="47">
        <f>J8/$J$8</f>
        <v>1</v>
      </c>
      <c r="L8" s="63">
        <v>1402284</v>
      </c>
      <c r="M8" s="47">
        <f>L8/$L$8</f>
        <v>1</v>
      </c>
      <c r="N8" s="47">
        <f>(L8-J8)/J8</f>
        <v>-7.4864094579616833E-2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1236970</v>
      </c>
      <c r="D10" s="66">
        <f>C10/$C$8</f>
        <v>0.66951583142946991</v>
      </c>
      <c r="E10" s="65">
        <v>1223738</v>
      </c>
      <c r="F10" s="66">
        <f>E10/$E$8</f>
        <v>0.6958425876329577</v>
      </c>
      <c r="G10" s="66">
        <f>(E10-C10)/C10</f>
        <v>-1.0697106639611308E-2</v>
      </c>
      <c r="H10" s="58"/>
      <c r="I10" s="64" t="s">
        <v>67</v>
      </c>
      <c r="J10" s="65">
        <v>705546</v>
      </c>
      <c r="K10" s="66">
        <f t="shared" ref="K10:K14" si="0">J10/$J$8</f>
        <v>0.46547342587216972</v>
      </c>
      <c r="L10" s="65">
        <v>685210</v>
      </c>
      <c r="M10" s="66">
        <f t="shared" ref="M10:M14" si="1">L10/$L$8</f>
        <v>0.48863853541793245</v>
      </c>
      <c r="N10" s="66">
        <f>(L10-J10)/J10</f>
        <v>-2.8823067525008999E-2</v>
      </c>
    </row>
    <row r="11" spans="2:14" ht="15" customHeight="1" x14ac:dyDescent="0.2">
      <c r="B11" s="67" t="s">
        <v>68</v>
      </c>
      <c r="C11" s="68">
        <v>179486</v>
      </c>
      <c r="D11" s="53">
        <f>C11/$C$8</f>
        <v>9.7147641834442092E-2</v>
      </c>
      <c r="E11" s="68">
        <v>217941</v>
      </c>
      <c r="F11" s="53">
        <f>E11/$E$8</f>
        <v>0.12392573360581631</v>
      </c>
      <c r="G11" s="54">
        <f>(E11-C11)/C11</f>
        <v>0.21425069364741539</v>
      </c>
      <c r="H11" s="58"/>
      <c r="I11" s="67" t="s">
        <v>68</v>
      </c>
      <c r="J11" s="68">
        <v>87787</v>
      </c>
      <c r="K11" s="53">
        <f t="shared" si="0"/>
        <v>5.7916160869794689E-2</v>
      </c>
      <c r="L11" s="68">
        <v>89225</v>
      </c>
      <c r="M11" s="53">
        <f t="shared" si="1"/>
        <v>6.3628337768954074E-2</v>
      </c>
      <c r="N11" s="54">
        <f>(L11-J11)/J11</f>
        <v>1.638055748573251E-2</v>
      </c>
    </row>
    <row r="12" spans="2:14" ht="15" customHeight="1" x14ac:dyDescent="0.2">
      <c r="B12" s="67" t="s">
        <v>69</v>
      </c>
      <c r="C12" s="68">
        <v>849133</v>
      </c>
      <c r="D12" s="53">
        <f>C12/$C$8</f>
        <v>0.45959723072443154</v>
      </c>
      <c r="E12" s="68">
        <v>804375</v>
      </c>
      <c r="F12" s="53">
        <f>E12/$E$8</f>
        <v>0.45738416346248983</v>
      </c>
      <c r="G12" s="54">
        <f>(E12-C12)/C12</f>
        <v>-5.271023502796382E-2</v>
      </c>
      <c r="H12" s="58"/>
      <c r="I12" s="67" t="s">
        <v>69</v>
      </c>
      <c r="J12" s="68">
        <v>393703</v>
      </c>
      <c r="K12" s="53">
        <f t="shared" si="0"/>
        <v>0.25973966854911068</v>
      </c>
      <c r="L12" s="68">
        <v>388318</v>
      </c>
      <c r="M12" s="53">
        <f t="shared" si="1"/>
        <v>0.2769182276913949</v>
      </c>
      <c r="N12" s="54">
        <f>(L12-J12)/J12</f>
        <v>-1.3677823130634006E-2</v>
      </c>
    </row>
    <row r="13" spans="2:14" ht="15" customHeight="1" x14ac:dyDescent="0.2">
      <c r="B13" s="67" t="s">
        <v>70</v>
      </c>
      <c r="C13" s="68">
        <v>191109</v>
      </c>
      <c r="D13" s="53">
        <f>C13/$C$8</f>
        <v>0.10343864526112563</v>
      </c>
      <c r="E13" s="68">
        <v>181971</v>
      </c>
      <c r="F13" s="53">
        <f>E13/$E$8</f>
        <v>0.10347245203969881</v>
      </c>
      <c r="G13" s="54">
        <f>(E13-C13)/C13</f>
        <v>-4.7815644475142458E-2</v>
      </c>
      <c r="H13" s="58"/>
      <c r="I13" s="67" t="s">
        <v>70</v>
      </c>
      <c r="J13" s="68">
        <v>204044</v>
      </c>
      <c r="K13" s="53">
        <f t="shared" si="0"/>
        <v>0.13461497862458438</v>
      </c>
      <c r="L13" s="68">
        <v>190871</v>
      </c>
      <c r="M13" s="53">
        <f t="shared" si="1"/>
        <v>0.136114367702976</v>
      </c>
      <c r="N13" s="54">
        <f>(L13-J13)/J13</f>
        <v>-6.4559604791123479E-2</v>
      </c>
    </row>
    <row r="14" spans="2:14" ht="15" customHeight="1" x14ac:dyDescent="0.2">
      <c r="B14" s="67" t="s">
        <v>71</v>
      </c>
      <c r="C14" s="68">
        <v>17242</v>
      </c>
      <c r="D14" s="53">
        <f>C14/$C$8</f>
        <v>9.332313609470658E-3</v>
      </c>
      <c r="E14" s="68">
        <v>19451</v>
      </c>
      <c r="F14" s="53">
        <f>E14/$E$8</f>
        <v>1.1060238524952776E-2</v>
      </c>
      <c r="G14" s="54">
        <f>(E14-C14)/C14</f>
        <v>0.12811738777404014</v>
      </c>
      <c r="H14" s="58"/>
      <c r="I14" s="67" t="s">
        <v>71</v>
      </c>
      <c r="J14" s="68">
        <v>20012</v>
      </c>
      <c r="K14" s="53">
        <f t="shared" si="0"/>
        <v>1.3202617828680003E-2</v>
      </c>
      <c r="L14" s="68">
        <v>16796</v>
      </c>
      <c r="M14" s="53">
        <f t="shared" si="1"/>
        <v>1.1977602254607483E-2</v>
      </c>
      <c r="N14" s="54">
        <f>(L14-J14)/J14</f>
        <v>-0.16070357785328804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610589</v>
      </c>
      <c r="D16" s="66">
        <f>C16/$C$8</f>
        <v>0.33048416857053009</v>
      </c>
      <c r="E16" s="65">
        <v>534904</v>
      </c>
      <c r="F16" s="66">
        <f>E16/$E$8</f>
        <v>0.3041574123670423</v>
      </c>
      <c r="G16" s="66">
        <f>(E16-C16)/C16</f>
        <v>-0.12395408367985666</v>
      </c>
      <c r="H16" s="58"/>
      <c r="I16" s="64" t="s">
        <v>73</v>
      </c>
      <c r="J16" s="65">
        <v>810214</v>
      </c>
      <c r="K16" s="66">
        <f>J16/$J$8</f>
        <v>0.53452657412783022</v>
      </c>
      <c r="L16" s="65">
        <v>717074</v>
      </c>
      <c r="M16" s="66">
        <f>L16/$L$8</f>
        <v>0.51136146458206755</v>
      </c>
      <c r="N16" s="66">
        <f>(L16-J16)/J16</f>
        <v>-0.11495728289069308</v>
      </c>
    </row>
    <row r="17" spans="2:16" ht="15" customHeight="1" x14ac:dyDescent="0.2">
      <c r="B17" s="231" t="s">
        <v>74</v>
      </c>
      <c r="C17" s="231"/>
      <c r="D17" s="231"/>
      <c r="E17" s="231"/>
      <c r="F17" s="231"/>
      <c r="G17" s="231"/>
      <c r="H17" s="58"/>
      <c r="I17" s="231" t="s">
        <v>74</v>
      </c>
      <c r="J17" s="231"/>
      <c r="K17" s="231"/>
      <c r="L17" s="231"/>
      <c r="M17" s="231"/>
      <c r="N17" s="231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9" t="s">
        <v>75</v>
      </c>
      <c r="C19" s="229"/>
      <c r="D19" s="229"/>
      <c r="E19" s="229"/>
      <c r="F19" s="229"/>
      <c r="G19" s="229"/>
      <c r="H19" s="58"/>
      <c r="I19" s="229" t="s">
        <v>76</v>
      </c>
      <c r="J19" s="229"/>
      <c r="K19" s="229"/>
      <c r="L19" s="229"/>
      <c r="M19" s="229"/>
      <c r="N19" s="229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AÑO 2011</v>
      </c>
      <c r="D20" s="60" t="s">
        <v>49</v>
      </c>
      <c r="E20" s="40" t="str">
        <f>actualizaciones!$A$2</f>
        <v>AÑO 2012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AÑO 2011</v>
      </c>
      <c r="K20" s="60" t="s">
        <v>49</v>
      </c>
      <c r="L20" s="40" t="str">
        <f>actualizaciones!$A$2</f>
        <v>AÑO 2012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727752</v>
      </c>
      <c r="D22" s="47">
        <f>C22/$C$22</f>
        <v>1</v>
      </c>
      <c r="E22" s="63">
        <v>684289</v>
      </c>
      <c r="F22" s="47">
        <f>E22/$E$22</f>
        <v>1</v>
      </c>
      <c r="G22" s="47">
        <f>(E22-C22)/C22</f>
        <v>-5.9722268025371283E-2</v>
      </c>
      <c r="H22" s="58"/>
      <c r="I22" s="62" t="s">
        <v>65</v>
      </c>
      <c r="J22" s="63">
        <v>154803</v>
      </c>
      <c r="K22" s="47">
        <f>J22/$J$22</f>
        <v>1</v>
      </c>
      <c r="L22" s="63">
        <v>167839</v>
      </c>
      <c r="M22" s="47">
        <f>L22/$L$22</f>
        <v>1</v>
      </c>
      <c r="N22" s="47">
        <f>(L22-J22)/J22</f>
        <v>8.421025432323663E-2</v>
      </c>
      <c r="P22" s="222"/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537233</v>
      </c>
      <c r="D24" s="66">
        <f t="shared" ref="D24:D27" si="2">C24/$C$22</f>
        <v>0.73820889533797229</v>
      </c>
      <c r="E24" s="65">
        <v>515641</v>
      </c>
      <c r="F24" s="66">
        <f t="shared" ref="F24:F27" si="3">E24/$E$22</f>
        <v>0.75354272829170132</v>
      </c>
      <c r="G24" s="66">
        <f>(E24-C24)/C24</f>
        <v>-4.019112749961376E-2</v>
      </c>
      <c r="H24" s="58"/>
      <c r="I24" s="64" t="s">
        <v>67</v>
      </c>
      <c r="J24" s="65">
        <v>154803</v>
      </c>
      <c r="K24" s="66">
        <f t="shared" ref="K24:K28" si="4">J24/$J$22</f>
        <v>1</v>
      </c>
      <c r="L24" s="65">
        <v>167839</v>
      </c>
      <c r="M24" s="66">
        <f t="shared" ref="M24:M28" si="5">L24/$L$22</f>
        <v>1</v>
      </c>
      <c r="N24" s="66">
        <f>(L24-J24)/J24</f>
        <v>8.421025432323663E-2</v>
      </c>
    </row>
    <row r="25" spans="2:16" ht="15" customHeight="1" x14ac:dyDescent="0.2">
      <c r="B25" s="67" t="s">
        <v>77</v>
      </c>
      <c r="C25" s="68">
        <v>450738</v>
      </c>
      <c r="D25" s="53">
        <f t="shared" si="2"/>
        <v>0.61935659400455101</v>
      </c>
      <c r="E25" s="68">
        <v>434861</v>
      </c>
      <c r="F25" s="53">
        <f t="shared" si="3"/>
        <v>0.63549319074250787</v>
      </c>
      <c r="G25" s="54">
        <f>(E25-C25)/C25</f>
        <v>-3.5224454117469571E-2</v>
      </c>
      <c r="H25" s="58"/>
      <c r="I25" s="67" t="s">
        <v>77</v>
      </c>
      <c r="J25" s="68">
        <v>45754</v>
      </c>
      <c r="K25" s="53">
        <f t="shared" si="4"/>
        <v>0.29556274749197364</v>
      </c>
      <c r="L25" s="68">
        <v>63139</v>
      </c>
      <c r="M25" s="53">
        <f t="shared" si="5"/>
        <v>0.37618789435113414</v>
      </c>
      <c r="N25" s="54">
        <f>(L25-J25)/J25</f>
        <v>0.37996677886086461</v>
      </c>
    </row>
    <row r="26" spans="2:16" ht="15" customHeight="1" x14ac:dyDescent="0.2">
      <c r="B26" s="67" t="s">
        <v>70</v>
      </c>
      <c r="C26" s="68">
        <v>73781</v>
      </c>
      <c r="D26" s="53">
        <f t="shared" si="2"/>
        <v>0.10138206421967923</v>
      </c>
      <c r="E26" s="68">
        <v>67348</v>
      </c>
      <c r="F26" s="53">
        <f t="shared" si="3"/>
        <v>9.8420404244405513E-2</v>
      </c>
      <c r="G26" s="54">
        <f>(E26-C26)/C26</f>
        <v>-8.7190469090958372E-2</v>
      </c>
      <c r="H26" s="58"/>
      <c r="I26" s="67" t="s">
        <v>70</v>
      </c>
      <c r="J26" s="68">
        <v>45060</v>
      </c>
      <c r="K26" s="53">
        <f t="shared" si="4"/>
        <v>0.29107963023972405</v>
      </c>
      <c r="L26" s="68">
        <v>57219</v>
      </c>
      <c r="M26" s="53">
        <f t="shared" si="5"/>
        <v>0.34091599687796043</v>
      </c>
      <c r="N26" s="54">
        <f>(L26-J26)/J26</f>
        <v>0.26984021304926764</v>
      </c>
    </row>
    <row r="27" spans="2:16" ht="15" customHeight="1" x14ac:dyDescent="0.2">
      <c r="B27" s="67" t="s">
        <v>71</v>
      </c>
      <c r="C27" s="68">
        <v>12714</v>
      </c>
      <c r="D27" s="53">
        <f t="shared" si="2"/>
        <v>1.7470237113742043E-2</v>
      </c>
      <c r="E27" s="68">
        <v>13432</v>
      </c>
      <c r="F27" s="53">
        <f t="shared" si="3"/>
        <v>1.9629133304787889E-2</v>
      </c>
      <c r="G27" s="54">
        <f>(E27-C27)/C27</f>
        <v>5.6473179172565675E-2</v>
      </c>
      <c r="H27" s="58"/>
      <c r="I27" s="67" t="s">
        <v>78</v>
      </c>
      <c r="J27" s="68">
        <v>54685</v>
      </c>
      <c r="K27" s="53">
        <f t="shared" si="4"/>
        <v>0.35325542786638503</v>
      </c>
      <c r="L27" s="68">
        <v>39362</v>
      </c>
      <c r="M27" s="53">
        <f t="shared" si="5"/>
        <v>0.23452236965186876</v>
      </c>
      <c r="N27" s="54">
        <f>(L27-J27)/J27</f>
        <v>-0.28020480936271375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9304</v>
      </c>
      <c r="K28" s="53">
        <f t="shared" si="4"/>
        <v>6.0102194401917275E-2</v>
      </c>
      <c r="L28" s="68">
        <v>8119</v>
      </c>
      <c r="M28" s="53">
        <f t="shared" si="5"/>
        <v>4.8373739119036696E-2</v>
      </c>
      <c r="N28" s="54">
        <f>(L28-J28)/J28</f>
        <v>-0.12736457437661222</v>
      </c>
    </row>
    <row r="29" spans="2:16" ht="15" customHeight="1" x14ac:dyDescent="0.2">
      <c r="B29" s="64" t="s">
        <v>73</v>
      </c>
      <c r="C29" s="65">
        <v>190519</v>
      </c>
      <c r="D29" s="66">
        <f>C29/$C$22</f>
        <v>0.26179110466202771</v>
      </c>
      <c r="E29" s="65">
        <v>168648</v>
      </c>
      <c r="F29" s="66">
        <f>E29/$E$22</f>
        <v>0.24645727170829868</v>
      </c>
      <c r="G29" s="66">
        <f>(E29-C29)/C29</f>
        <v>-0.11479694938562558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31" t="s">
        <v>74</v>
      </c>
      <c r="C30" s="231"/>
      <c r="D30" s="231"/>
      <c r="E30" s="231"/>
      <c r="F30" s="231"/>
      <c r="G30" s="231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31" t="s">
        <v>74</v>
      </c>
      <c r="J31" s="231"/>
      <c r="K31" s="231"/>
      <c r="L31" s="231"/>
      <c r="M31" s="231"/>
      <c r="N31" s="231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9" t="s">
        <v>80</v>
      </c>
      <c r="C34" s="229"/>
      <c r="D34" s="229"/>
      <c r="E34" s="229"/>
      <c r="F34" s="229"/>
      <c r="G34" s="229"/>
      <c r="H34" s="58"/>
      <c r="I34" s="58"/>
    </row>
    <row r="35" spans="2:14" ht="18" customHeight="1" x14ac:dyDescent="0.25">
      <c r="B35" s="229"/>
      <c r="C35" s="229"/>
      <c r="D35" s="229"/>
      <c r="E35" s="229"/>
      <c r="F35" s="229"/>
      <c r="G35" s="229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AÑO 2011</v>
      </c>
      <c r="D36" s="60" t="s">
        <v>49</v>
      </c>
      <c r="E36" s="40" t="str">
        <f>actualizaciones!$A$2</f>
        <v>AÑO 2012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5160203</v>
      </c>
      <c r="D38" s="47">
        <f>C38/$C$38</f>
        <v>1</v>
      </c>
      <c r="E38" s="63">
        <v>4900817</v>
      </c>
      <c r="F38" s="47">
        <f>E38/$E$38</f>
        <v>1</v>
      </c>
      <c r="G38" s="47">
        <f>E38/C38-1</f>
        <v>-5.0266627107499406E-2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3189953</v>
      </c>
      <c r="D40" s="66">
        <f t="shared" ref="D40:D45" si="6">C40/$C$38</f>
        <v>0.61818362572170127</v>
      </c>
      <c r="E40" s="65">
        <v>3173478</v>
      </c>
      <c r="F40" s="66">
        <f t="shared" ref="F40:F45" si="7">E40/$E$38</f>
        <v>0.64754060394419954</v>
      </c>
      <c r="G40" s="66">
        <f t="shared" ref="G40:G45" si="8">E40/C40-1</f>
        <v>-5.1646528961398763E-3</v>
      </c>
      <c r="H40" s="58"/>
      <c r="I40" s="58"/>
    </row>
    <row r="41" spans="2:14" ht="15" customHeight="1" x14ac:dyDescent="0.2">
      <c r="B41" s="67" t="s">
        <v>68</v>
      </c>
      <c r="C41" s="68">
        <v>415085</v>
      </c>
      <c r="D41" s="53">
        <f t="shared" si="6"/>
        <v>8.0439664873649355E-2</v>
      </c>
      <c r="E41" s="68">
        <v>494426</v>
      </c>
      <c r="F41" s="53">
        <f t="shared" si="7"/>
        <v>0.10088644403575975</v>
      </c>
      <c r="G41" s="54">
        <f t="shared" si="8"/>
        <v>0.19114398255778942</v>
      </c>
      <c r="H41" s="58"/>
      <c r="I41" s="58"/>
    </row>
    <row r="42" spans="2:14" ht="15" customHeight="1" x14ac:dyDescent="0.2">
      <c r="B42" s="67" t="s">
        <v>69</v>
      </c>
      <c r="C42" s="68">
        <v>1996765</v>
      </c>
      <c r="D42" s="53">
        <f t="shared" si="6"/>
        <v>0.38695473802096547</v>
      </c>
      <c r="E42" s="68">
        <v>1941222</v>
      </c>
      <c r="F42" s="53">
        <f t="shared" si="7"/>
        <v>0.39610171120447879</v>
      </c>
      <c r="G42" s="54">
        <f t="shared" si="8"/>
        <v>-2.7816493177714952E-2</v>
      </c>
      <c r="H42" s="58"/>
      <c r="I42" s="58"/>
    </row>
    <row r="43" spans="2:14" ht="15" customHeight="1" x14ac:dyDescent="0.2">
      <c r="B43" s="67" t="s">
        <v>70</v>
      </c>
      <c r="C43" s="68">
        <v>620633</v>
      </c>
      <c r="D43" s="53">
        <f t="shared" si="6"/>
        <v>0.1202729815086732</v>
      </c>
      <c r="E43" s="68">
        <v>600701</v>
      </c>
      <c r="F43" s="53">
        <f t="shared" si="7"/>
        <v>0.12257160387747594</v>
      </c>
      <c r="G43" s="54">
        <f t="shared" si="8"/>
        <v>-3.2115598107093857E-2</v>
      </c>
      <c r="H43" s="58"/>
      <c r="I43" s="58"/>
    </row>
    <row r="44" spans="2:14" ht="15" customHeight="1" x14ac:dyDescent="0.2">
      <c r="B44" s="67" t="s">
        <v>78</v>
      </c>
      <c r="C44" s="68">
        <v>119375</v>
      </c>
      <c r="D44" s="53">
        <f t="shared" si="6"/>
        <v>2.3133779814476292E-2</v>
      </c>
      <c r="E44" s="68">
        <v>101569</v>
      </c>
      <c r="F44" s="53">
        <f t="shared" si="7"/>
        <v>2.0724911785116644E-2</v>
      </c>
      <c r="G44" s="54">
        <f t="shared" si="8"/>
        <v>-0.14916020942408381</v>
      </c>
      <c r="H44" s="58"/>
      <c r="I44" s="58"/>
    </row>
    <row r="45" spans="2:14" ht="15" customHeight="1" x14ac:dyDescent="0.2">
      <c r="B45" s="67" t="s">
        <v>79</v>
      </c>
      <c r="C45" s="68">
        <v>38095</v>
      </c>
      <c r="D45" s="53">
        <f t="shared" si="6"/>
        <v>7.3824615039369572E-3</v>
      </c>
      <c r="E45" s="68">
        <v>35560</v>
      </c>
      <c r="F45" s="53">
        <f t="shared" si="7"/>
        <v>7.2559330413684087E-3</v>
      </c>
      <c r="G45" s="54">
        <f t="shared" si="8"/>
        <v>-6.6544165901036845E-2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1970250</v>
      </c>
      <c r="D47" s="66">
        <f>C47/$C$38</f>
        <v>0.38181637427829873</v>
      </c>
      <c r="E47" s="65">
        <v>1727339</v>
      </c>
      <c r="F47" s="66">
        <f>E47/$E$38</f>
        <v>0.35245939605580051</v>
      </c>
      <c r="G47" s="66">
        <f>E47/C47-1</f>
        <v>-0.12328943027534578</v>
      </c>
      <c r="H47" s="58"/>
      <c r="I47" s="58"/>
    </row>
    <row r="48" spans="2:14" ht="15" customHeight="1" x14ac:dyDescent="0.2">
      <c r="B48" s="231" t="s">
        <v>74</v>
      </c>
      <c r="C48" s="231"/>
      <c r="D48" s="231"/>
      <c r="E48" s="231"/>
      <c r="F48" s="231"/>
      <c r="G48" s="231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D39" sqref="D39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99"/>
  <sheetViews>
    <sheetView showGridLines="0" showRowColHeaders="0" zoomScaleNormal="100" workbookViewId="0">
      <selection activeCell="D39" sqref="D39"/>
    </sheetView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26" t="s">
        <v>81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</row>
    <row r="6" spans="2:16" ht="15" customHeight="1" x14ac:dyDescent="0.25">
      <c r="B6" s="71"/>
      <c r="C6" s="227" t="s">
        <v>26</v>
      </c>
      <c r="D6" s="227"/>
      <c r="E6" s="228" t="s">
        <v>27</v>
      </c>
      <c r="F6" s="228"/>
      <c r="G6" s="227" t="s">
        <v>28</v>
      </c>
      <c r="H6" s="227"/>
      <c r="I6" s="228" t="s">
        <v>29</v>
      </c>
      <c r="J6" s="228"/>
      <c r="K6" s="227" t="s">
        <v>30</v>
      </c>
      <c r="L6" s="227"/>
      <c r="N6" s="72"/>
      <c r="O6" s="72"/>
      <c r="P6" s="72"/>
    </row>
    <row r="7" spans="2:16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6" x14ac:dyDescent="0.25">
      <c r="B8" s="73" t="s">
        <v>33</v>
      </c>
      <c r="C8" s="74">
        <v>3162978</v>
      </c>
      <c r="D8" s="75">
        <f t="shared" ref="D8:D17" si="0">C8/C21-1</f>
        <v>-3.4750446312769911E-2</v>
      </c>
      <c r="E8" s="76">
        <v>1181092</v>
      </c>
      <c r="F8" s="77">
        <f t="shared" ref="F8:F19" si="1">E8/E21-1</f>
        <v>-3.8876492636300441E-2</v>
      </c>
      <c r="G8" s="74">
        <v>949974</v>
      </c>
      <c r="H8" s="75">
        <f t="shared" ref="H8:H19" si="2">G8/G21-1</f>
        <v>-8.3318939438531969E-2</v>
      </c>
      <c r="I8" s="76">
        <v>473197</v>
      </c>
      <c r="J8" s="77">
        <f t="shared" ref="J8:J19" si="3">I8/I21-1</f>
        <v>-3.753671295957306E-2</v>
      </c>
      <c r="K8" s="74">
        <v>34700</v>
      </c>
      <c r="L8" s="75">
        <f t="shared" ref="L8:L19" si="4">K8/K21-1</f>
        <v>0.20695652173913048</v>
      </c>
    </row>
    <row r="9" spans="2:16" x14ac:dyDescent="0.25">
      <c r="B9" s="73" t="s">
        <v>34</v>
      </c>
      <c r="C9" s="74">
        <v>3170372</v>
      </c>
      <c r="D9" s="75">
        <f t="shared" si="0"/>
        <v>-8.3338995532597049E-2</v>
      </c>
      <c r="E9" s="76">
        <v>1217077</v>
      </c>
      <c r="F9" s="77">
        <f t="shared" si="1"/>
        <v>-6.0157685832985863E-2</v>
      </c>
      <c r="G9" s="74">
        <v>982622</v>
      </c>
      <c r="H9" s="75">
        <f t="shared" si="2"/>
        <v>-0.10635062538594953</v>
      </c>
      <c r="I9" s="76">
        <v>428725</v>
      </c>
      <c r="J9" s="77">
        <f t="shared" si="3"/>
        <v>-0.11465087848274835</v>
      </c>
      <c r="K9" s="74">
        <v>34242</v>
      </c>
      <c r="L9" s="75">
        <f t="shared" si="4"/>
        <v>0.13639984070091593</v>
      </c>
    </row>
    <row r="10" spans="2:16" x14ac:dyDescent="0.25">
      <c r="B10" s="73" t="s">
        <v>35</v>
      </c>
      <c r="C10" s="74">
        <v>3196134</v>
      </c>
      <c r="D10" s="75">
        <f t="shared" si="0"/>
        <v>-4.4967134023501942E-2</v>
      </c>
      <c r="E10" s="76">
        <v>1259881</v>
      </c>
      <c r="F10" s="77">
        <f t="shared" si="1"/>
        <v>-5.9680828514364404E-2</v>
      </c>
      <c r="G10" s="74">
        <v>997520</v>
      </c>
      <c r="H10" s="75">
        <f t="shared" si="2"/>
        <v>-7.3492191019323916E-2</v>
      </c>
      <c r="I10" s="76">
        <v>386308</v>
      </c>
      <c r="J10" s="77">
        <f t="shared" si="3"/>
        <v>6.575074143044346E-2</v>
      </c>
      <c r="K10" s="74">
        <v>32572</v>
      </c>
      <c r="L10" s="75">
        <f t="shared" si="4"/>
        <v>0.18202932210770784</v>
      </c>
    </row>
    <row r="11" spans="2:16" x14ac:dyDescent="0.25">
      <c r="B11" s="73" t="s">
        <v>36</v>
      </c>
      <c r="C11" s="74">
        <v>2946370</v>
      </c>
      <c r="D11" s="75">
        <f t="shared" si="0"/>
        <v>-7.6365512696968674E-2</v>
      </c>
      <c r="E11" s="76">
        <v>1133021</v>
      </c>
      <c r="F11" s="77">
        <f t="shared" si="1"/>
        <v>-9.6878509693829162E-2</v>
      </c>
      <c r="G11" s="74">
        <v>928873</v>
      </c>
      <c r="H11" s="75">
        <f t="shared" si="2"/>
        <v>-8.6584726670554168E-2</v>
      </c>
      <c r="I11" s="76">
        <v>397200</v>
      </c>
      <c r="J11" s="77">
        <f t="shared" si="3"/>
        <v>5.0225826448895283E-3</v>
      </c>
      <c r="K11" s="74">
        <v>26480</v>
      </c>
      <c r="L11" s="75">
        <f t="shared" si="4"/>
        <v>-1.0574300340021714E-2</v>
      </c>
    </row>
    <row r="12" spans="2:16" x14ac:dyDescent="0.25">
      <c r="B12" s="73" t="s">
        <v>37</v>
      </c>
      <c r="C12" s="74">
        <v>3597248</v>
      </c>
      <c r="D12" s="75">
        <f t="shared" si="0"/>
        <v>-6.7789595673515057E-2</v>
      </c>
      <c r="E12" s="76">
        <v>1365527</v>
      </c>
      <c r="F12" s="77">
        <f t="shared" si="1"/>
        <v>-6.5437900928110304E-2</v>
      </c>
      <c r="G12" s="74">
        <v>1134278</v>
      </c>
      <c r="H12" s="75">
        <f t="shared" si="2"/>
        <v>-7.1274114139784017E-2</v>
      </c>
      <c r="I12" s="76">
        <v>450199</v>
      </c>
      <c r="J12" s="77">
        <f t="shared" si="3"/>
        <v>-9.2991723682195881E-2</v>
      </c>
      <c r="K12" s="74">
        <v>26231</v>
      </c>
      <c r="L12" s="75">
        <f t="shared" si="4"/>
        <v>0.39385727190605246</v>
      </c>
    </row>
    <row r="13" spans="2:16" x14ac:dyDescent="0.25">
      <c r="B13" s="73" t="s">
        <v>38</v>
      </c>
      <c r="C13" s="74">
        <v>3399995</v>
      </c>
      <c r="D13" s="75">
        <f t="shared" si="0"/>
        <v>-4.3527173151655774E-2</v>
      </c>
      <c r="E13" s="76">
        <v>1321041</v>
      </c>
      <c r="F13" s="77">
        <f t="shared" si="1"/>
        <v>-5.424431382936834E-2</v>
      </c>
      <c r="G13" s="74">
        <v>1114407</v>
      </c>
      <c r="H13" s="75">
        <f t="shared" si="2"/>
        <v>-2.8038777032065587E-2</v>
      </c>
      <c r="I13" s="76">
        <v>314936</v>
      </c>
      <c r="J13" s="77">
        <f t="shared" si="3"/>
        <v>-0.23808510020612172</v>
      </c>
      <c r="K13" s="74">
        <v>27719</v>
      </c>
      <c r="L13" s="75">
        <f t="shared" si="4"/>
        <v>0.15433306958730686</v>
      </c>
    </row>
    <row r="14" spans="2:16" x14ac:dyDescent="0.25">
      <c r="B14" s="73" t="s">
        <v>39</v>
      </c>
      <c r="C14" s="74">
        <v>2796843</v>
      </c>
      <c r="D14" s="75">
        <f t="shared" si="0"/>
        <v>-3.07347456913446E-2</v>
      </c>
      <c r="E14" s="76">
        <v>1076338</v>
      </c>
      <c r="F14" s="77">
        <f t="shared" si="1"/>
        <v>-4.6512225349317871E-2</v>
      </c>
      <c r="G14" s="74">
        <v>878416</v>
      </c>
      <c r="H14" s="75">
        <f t="shared" si="2"/>
        <v>-6.9282319970756623E-2</v>
      </c>
      <c r="I14" s="76">
        <v>378211</v>
      </c>
      <c r="J14" s="77">
        <f t="shared" si="3"/>
        <v>8.6971596212828128E-3</v>
      </c>
      <c r="K14" s="74">
        <v>28267</v>
      </c>
      <c r="L14" s="75">
        <f t="shared" si="4"/>
        <v>0.11948514851485159</v>
      </c>
      <c r="N14" s="78"/>
      <c r="O14" s="78"/>
      <c r="P14" s="78"/>
    </row>
    <row r="15" spans="2:16" x14ac:dyDescent="0.25">
      <c r="B15" s="73" t="s">
        <v>40</v>
      </c>
      <c r="C15" s="74">
        <v>2562962</v>
      </c>
      <c r="D15" s="75">
        <f t="shared" si="0"/>
        <v>-2.2221052278186271E-2</v>
      </c>
      <c r="E15" s="76">
        <v>1013697</v>
      </c>
      <c r="F15" s="77">
        <f t="shared" si="1"/>
        <v>-1.6205435779482635E-2</v>
      </c>
      <c r="G15" s="74">
        <v>776116</v>
      </c>
      <c r="H15" s="75">
        <f t="shared" si="2"/>
        <v>-5.1382684210204643E-2</v>
      </c>
      <c r="I15" s="76">
        <v>352382</v>
      </c>
      <c r="J15" s="77">
        <f t="shared" si="3"/>
        <v>4.3389946939548896E-2</v>
      </c>
      <c r="K15" s="74">
        <v>31843</v>
      </c>
      <c r="L15" s="75">
        <f t="shared" si="4"/>
        <v>0.1954873104069681</v>
      </c>
    </row>
    <row r="16" spans="2:16" x14ac:dyDescent="0.25">
      <c r="B16" s="73" t="s">
        <v>41</v>
      </c>
      <c r="C16" s="74">
        <v>2974220</v>
      </c>
      <c r="D16" s="75">
        <f t="shared" si="0"/>
        <v>-0.12201624946827461</v>
      </c>
      <c r="E16" s="76">
        <v>1148909</v>
      </c>
      <c r="F16" s="77">
        <f t="shared" si="1"/>
        <v>-0.10991313024729954</v>
      </c>
      <c r="G16" s="74">
        <v>918501</v>
      </c>
      <c r="H16" s="75">
        <f t="shared" si="2"/>
        <v>-0.13776015019948373</v>
      </c>
      <c r="I16" s="76">
        <v>400759</v>
      </c>
      <c r="J16" s="77">
        <f t="shared" si="3"/>
        <v>-7.8117308232003246E-2</v>
      </c>
      <c r="K16" s="74">
        <v>29581</v>
      </c>
      <c r="L16" s="75">
        <f t="shared" si="4"/>
        <v>0.10690764855560553</v>
      </c>
    </row>
    <row r="17" spans="2:18" x14ac:dyDescent="0.25">
      <c r="B17" s="73" t="s">
        <v>42</v>
      </c>
      <c r="C17" s="74">
        <v>3356667</v>
      </c>
      <c r="D17" s="75">
        <f t="shared" si="0"/>
        <v>-8.2141826847485611E-2</v>
      </c>
      <c r="E17" s="76">
        <v>1236078</v>
      </c>
      <c r="F17" s="77">
        <f t="shared" si="1"/>
        <v>-8.2085761642517241E-2</v>
      </c>
      <c r="G17" s="74">
        <v>1032876</v>
      </c>
      <c r="H17" s="75">
        <f t="shared" si="2"/>
        <v>-0.10911656534849545</v>
      </c>
      <c r="I17" s="76">
        <v>525008</v>
      </c>
      <c r="J17" s="77">
        <f t="shared" si="3"/>
        <v>-5.062702868870983E-2</v>
      </c>
      <c r="K17" s="74">
        <v>29552</v>
      </c>
      <c r="L17" s="75">
        <f t="shared" si="4"/>
        <v>-0.1389026486785746</v>
      </c>
    </row>
    <row r="18" spans="2:18" x14ac:dyDescent="0.25">
      <c r="B18" s="73" t="s">
        <v>43</v>
      </c>
      <c r="C18" s="74">
        <v>3508753</v>
      </c>
      <c r="D18" s="75">
        <f>C18/C31-1</f>
        <v>-1.9238972020767076E-2</v>
      </c>
      <c r="E18" s="76">
        <v>1293268</v>
      </c>
      <c r="F18" s="77">
        <f t="shared" si="1"/>
        <v>-1.7319852712106232E-2</v>
      </c>
      <c r="G18" s="74">
        <v>1064661</v>
      </c>
      <c r="H18" s="75">
        <f t="shared" si="2"/>
        <v>-5.2181344728583823E-2</v>
      </c>
      <c r="I18" s="76">
        <v>547845</v>
      </c>
      <c r="J18" s="77">
        <f t="shared" si="3"/>
        <v>2.6101826341192957E-2</v>
      </c>
      <c r="K18" s="74">
        <v>41796</v>
      </c>
      <c r="L18" s="75">
        <f t="shared" si="4"/>
        <v>0.31628507542594408</v>
      </c>
    </row>
    <row r="19" spans="2:18" x14ac:dyDescent="0.25">
      <c r="B19" s="73" t="s">
        <v>44</v>
      </c>
      <c r="C19" s="74">
        <v>3606245</v>
      </c>
      <c r="D19" s="75">
        <f t="shared" ref="D19" si="5">C19/C32-1</f>
        <v>5.5713345581820617E-2</v>
      </c>
      <c r="E19" s="76">
        <v>1383431</v>
      </c>
      <c r="F19" s="77">
        <f t="shared" si="1"/>
        <v>9.1925191303627196E-2</v>
      </c>
      <c r="G19" s="74">
        <v>1085621</v>
      </c>
      <c r="H19" s="75">
        <f t="shared" si="2"/>
        <v>-2.7543735499879096E-2</v>
      </c>
      <c r="I19" s="76">
        <v>551141</v>
      </c>
      <c r="J19" s="77">
        <f t="shared" si="3"/>
        <v>5.9566630844148927E-2</v>
      </c>
      <c r="K19" s="74">
        <v>32842</v>
      </c>
      <c r="L19" s="75">
        <f t="shared" si="4"/>
        <v>0.14173474708847555</v>
      </c>
    </row>
    <row r="20" spans="2:18" x14ac:dyDescent="0.25">
      <c r="B20" s="25" t="str">
        <f>actualizaciones!$A$2</f>
        <v>AÑO 2012</v>
      </c>
      <c r="C20" s="26">
        <v>38278787</v>
      </c>
      <c r="D20" s="27">
        <v>-4.8512959835658953E-2</v>
      </c>
      <c r="E20" s="28">
        <v>14629360</v>
      </c>
      <c r="F20" s="29">
        <v>-4.7311301101481296E-2</v>
      </c>
      <c r="G20" s="26">
        <v>11863865</v>
      </c>
      <c r="H20" s="27">
        <v>-7.4839071712407002E-2</v>
      </c>
      <c r="I20" s="28">
        <v>5205911</v>
      </c>
      <c r="J20" s="29">
        <v>-3.5541800047686478E-2</v>
      </c>
      <c r="K20" s="26">
        <v>375825</v>
      </c>
      <c r="L20" s="27">
        <v>0.14066104164137427</v>
      </c>
      <c r="O20" s="72"/>
      <c r="P20" s="72"/>
      <c r="Q20" s="72"/>
      <c r="R20" s="72"/>
    </row>
    <row r="21" spans="2:18" outlineLevel="1" x14ac:dyDescent="0.25">
      <c r="B21" s="73" t="s">
        <v>33</v>
      </c>
      <c r="C21" s="74">
        <v>3276850</v>
      </c>
      <c r="D21" s="75">
        <f t="shared" ref="D21:D32" si="6">C21/C34-1</f>
        <v>7.8053742633071854E-2</v>
      </c>
      <c r="E21" s="76">
        <v>1228866</v>
      </c>
      <c r="F21" s="77">
        <f t="shared" ref="F21:F32" si="7">E21/E34-1</f>
        <v>8.1070666976331696E-2</v>
      </c>
      <c r="G21" s="74">
        <v>1036319</v>
      </c>
      <c r="H21" s="75">
        <f t="shared" ref="H21:H32" si="8">G21/G34-1</f>
        <v>6.5918490564485177E-2</v>
      </c>
      <c r="I21" s="76">
        <v>491652</v>
      </c>
      <c r="J21" s="77">
        <f t="shared" ref="J21:J32" si="9">I21/I34-1</f>
        <v>0.10035540674825216</v>
      </c>
      <c r="K21" s="74">
        <v>28750</v>
      </c>
      <c r="L21" s="75">
        <f t="shared" ref="L21:L32" si="10">K21/K34-1</f>
        <v>6.229875402491869E-3</v>
      </c>
    </row>
    <row r="22" spans="2:18" outlineLevel="1" x14ac:dyDescent="0.25">
      <c r="B22" s="73" t="s">
        <v>34</v>
      </c>
      <c r="C22" s="74">
        <v>3458609</v>
      </c>
      <c r="D22" s="75">
        <f t="shared" si="6"/>
        <v>7.3821046229201492E-2</v>
      </c>
      <c r="E22" s="76">
        <v>1294980</v>
      </c>
      <c r="F22" s="77">
        <f t="shared" si="7"/>
        <v>6.3632488355302996E-2</v>
      </c>
      <c r="G22" s="74">
        <v>1099561</v>
      </c>
      <c r="H22" s="75">
        <f t="shared" si="8"/>
        <v>6.2478379595362732E-2</v>
      </c>
      <c r="I22" s="76">
        <v>484244</v>
      </c>
      <c r="J22" s="77">
        <f t="shared" si="9"/>
        <v>8.7509376165002539E-2</v>
      </c>
      <c r="K22" s="74">
        <v>30132</v>
      </c>
      <c r="L22" s="75">
        <f t="shared" si="10"/>
        <v>-9.4348926657681353E-3</v>
      </c>
    </row>
    <row r="23" spans="2:18" outlineLevel="1" x14ac:dyDescent="0.25">
      <c r="B23" s="73" t="s">
        <v>35</v>
      </c>
      <c r="C23" s="74">
        <v>3346622</v>
      </c>
      <c r="D23" s="75">
        <f t="shared" si="6"/>
        <v>9.3253241664349895E-2</v>
      </c>
      <c r="E23" s="76">
        <v>1339844</v>
      </c>
      <c r="F23" s="77">
        <f t="shared" si="7"/>
        <v>0.1422389466989713</v>
      </c>
      <c r="G23" s="74">
        <v>1076645</v>
      </c>
      <c r="H23" s="75">
        <f t="shared" si="8"/>
        <v>2.38414034580543E-2</v>
      </c>
      <c r="I23" s="76">
        <v>362475</v>
      </c>
      <c r="J23" s="77">
        <f t="shared" si="9"/>
        <v>5.8253192495664408E-2</v>
      </c>
      <c r="K23" s="74">
        <v>27556</v>
      </c>
      <c r="L23" s="75">
        <f t="shared" si="10"/>
        <v>-1.5786841917279859E-2</v>
      </c>
    </row>
    <row r="24" spans="2:18" outlineLevel="1" x14ac:dyDescent="0.25">
      <c r="B24" s="73" t="s">
        <v>36</v>
      </c>
      <c r="C24" s="74">
        <v>3189974</v>
      </c>
      <c r="D24" s="75">
        <f t="shared" si="6"/>
        <v>0.15137034038610553</v>
      </c>
      <c r="E24" s="76">
        <v>1254561</v>
      </c>
      <c r="F24" s="77">
        <f t="shared" si="7"/>
        <v>0.16173382078406973</v>
      </c>
      <c r="G24" s="74">
        <v>1016923</v>
      </c>
      <c r="H24" s="75">
        <f t="shared" si="8"/>
        <v>0.13699285663972494</v>
      </c>
      <c r="I24" s="76">
        <v>395215</v>
      </c>
      <c r="J24" s="77">
        <f t="shared" si="9"/>
        <v>0.14596260684999818</v>
      </c>
      <c r="K24" s="74">
        <v>26763</v>
      </c>
      <c r="L24" s="75">
        <f t="shared" si="10"/>
        <v>0.18483265450681774</v>
      </c>
    </row>
    <row r="25" spans="2:18" outlineLevel="1" x14ac:dyDescent="0.25">
      <c r="B25" s="73" t="s">
        <v>37</v>
      </c>
      <c r="C25" s="74">
        <v>3858837</v>
      </c>
      <c r="D25" s="75">
        <f t="shared" si="6"/>
        <v>7.0787629618920489E-2</v>
      </c>
      <c r="E25" s="76">
        <v>1461141</v>
      </c>
      <c r="F25" s="77">
        <f t="shared" si="7"/>
        <v>5.1947210449053927E-2</v>
      </c>
      <c r="G25" s="74">
        <v>1221327</v>
      </c>
      <c r="H25" s="75">
        <f t="shared" si="8"/>
        <v>4.8292667435151593E-2</v>
      </c>
      <c r="I25" s="76">
        <v>496356</v>
      </c>
      <c r="J25" s="77">
        <f t="shared" si="9"/>
        <v>0.1115102113937656</v>
      </c>
      <c r="K25" s="74">
        <v>18819</v>
      </c>
      <c r="L25" s="75">
        <f t="shared" si="10"/>
        <v>-0.16800035368495514</v>
      </c>
    </row>
    <row r="26" spans="2:18" outlineLevel="1" x14ac:dyDescent="0.25">
      <c r="B26" s="73" t="s">
        <v>38</v>
      </c>
      <c r="C26" s="74">
        <v>3554722</v>
      </c>
      <c r="D26" s="75">
        <f t="shared" si="6"/>
        <v>9.2600105979740999E-2</v>
      </c>
      <c r="E26" s="76">
        <v>1396810</v>
      </c>
      <c r="F26" s="77">
        <f t="shared" si="7"/>
        <v>6.9248828986478994E-2</v>
      </c>
      <c r="G26" s="74">
        <v>1146555</v>
      </c>
      <c r="H26" s="75">
        <f t="shared" si="8"/>
        <v>6.3812711140224465E-2</v>
      </c>
      <c r="I26" s="76">
        <v>413348</v>
      </c>
      <c r="J26" s="77">
        <f t="shared" si="9"/>
        <v>0.11183198304337072</v>
      </c>
      <c r="K26" s="74">
        <v>24013</v>
      </c>
      <c r="L26" s="75">
        <f t="shared" si="10"/>
        <v>4.7048050928752083E-2</v>
      </c>
    </row>
    <row r="27" spans="2:18" outlineLevel="1" x14ac:dyDescent="0.25">
      <c r="B27" s="73" t="s">
        <v>39</v>
      </c>
      <c r="C27" s="74">
        <v>2885529</v>
      </c>
      <c r="D27" s="75">
        <f t="shared" si="6"/>
        <v>8.4266846831139386E-2</v>
      </c>
      <c r="E27" s="76">
        <v>1128843</v>
      </c>
      <c r="F27" s="77">
        <f t="shared" si="7"/>
        <v>0.13264756316467019</v>
      </c>
      <c r="G27" s="74">
        <v>943805</v>
      </c>
      <c r="H27" s="75">
        <f t="shared" si="8"/>
        <v>0.1211775271502189</v>
      </c>
      <c r="I27" s="76">
        <v>374950</v>
      </c>
      <c r="J27" s="77">
        <f t="shared" si="9"/>
        <v>-8.8200962988181475E-2</v>
      </c>
      <c r="K27" s="74">
        <v>25250</v>
      </c>
      <c r="L27" s="75">
        <f t="shared" si="10"/>
        <v>-3.3566808282619487E-2</v>
      </c>
      <c r="N27" s="78"/>
      <c r="O27" s="78"/>
      <c r="P27" s="78"/>
    </row>
    <row r="28" spans="2:18" outlineLevel="1" x14ac:dyDescent="0.25">
      <c r="B28" s="73" t="s">
        <v>40</v>
      </c>
      <c r="C28" s="74">
        <v>2621208</v>
      </c>
      <c r="D28" s="75">
        <f t="shared" si="6"/>
        <v>6.6137585505909424E-2</v>
      </c>
      <c r="E28" s="76">
        <v>1030395</v>
      </c>
      <c r="F28" s="77">
        <f t="shared" si="7"/>
        <v>8.1722744212902265E-2</v>
      </c>
      <c r="G28" s="74">
        <v>818155</v>
      </c>
      <c r="H28" s="75">
        <f t="shared" si="8"/>
        <v>7.9202122116682094E-2</v>
      </c>
      <c r="I28" s="76">
        <v>337728</v>
      </c>
      <c r="J28" s="77">
        <f t="shared" si="9"/>
        <v>-0.10121593246771221</v>
      </c>
      <c r="K28" s="74">
        <v>26636</v>
      </c>
      <c r="L28" s="75">
        <f t="shared" si="10"/>
        <v>5.2140938536893611E-2</v>
      </c>
    </row>
    <row r="29" spans="2:18" outlineLevel="1" x14ac:dyDescent="0.25">
      <c r="B29" s="73" t="s">
        <v>41</v>
      </c>
      <c r="C29" s="74">
        <v>3387557</v>
      </c>
      <c r="D29" s="75">
        <f t="shared" si="6"/>
        <v>0.25249552067072734</v>
      </c>
      <c r="E29" s="76">
        <v>1290783</v>
      </c>
      <c r="F29" s="77">
        <f t="shared" si="7"/>
        <v>0.21625113071008584</v>
      </c>
      <c r="G29" s="74">
        <v>1065250</v>
      </c>
      <c r="H29" s="75">
        <f t="shared" si="8"/>
        <v>0.29587412655468404</v>
      </c>
      <c r="I29" s="76">
        <v>434718</v>
      </c>
      <c r="J29" s="77">
        <f t="shared" si="9"/>
        <v>0.15690026373146759</v>
      </c>
      <c r="K29" s="74">
        <v>26724</v>
      </c>
      <c r="L29" s="75">
        <f t="shared" si="10"/>
        <v>-2.9981851179673336E-2</v>
      </c>
    </row>
    <row r="30" spans="2:18" outlineLevel="1" x14ac:dyDescent="0.25">
      <c r="B30" s="73" t="s">
        <v>42</v>
      </c>
      <c r="C30" s="74">
        <v>3657065</v>
      </c>
      <c r="D30" s="75">
        <f t="shared" si="6"/>
        <v>0.1506685054381256</v>
      </c>
      <c r="E30" s="76">
        <v>1346616</v>
      </c>
      <c r="F30" s="77">
        <f t="shared" si="7"/>
        <v>0.18307587286610039</v>
      </c>
      <c r="G30" s="74">
        <v>1159384</v>
      </c>
      <c r="H30" s="75">
        <f t="shared" si="8"/>
        <v>0.14445458987507953</v>
      </c>
      <c r="I30" s="76">
        <v>553005</v>
      </c>
      <c r="J30" s="77">
        <f t="shared" si="9"/>
        <v>0.13452748280785842</v>
      </c>
      <c r="K30" s="74">
        <v>34319</v>
      </c>
      <c r="L30" s="75">
        <f t="shared" si="10"/>
        <v>0.20565606885649035</v>
      </c>
    </row>
    <row r="31" spans="2:18" outlineLevel="1" x14ac:dyDescent="0.25">
      <c r="B31" s="73" t="s">
        <v>43</v>
      </c>
      <c r="C31" s="74">
        <v>3577582</v>
      </c>
      <c r="D31" s="75">
        <f>C31/C44-1</f>
        <v>0.17311309370786399</v>
      </c>
      <c r="E31" s="76">
        <v>1316062</v>
      </c>
      <c r="F31" s="77">
        <f t="shared" si="7"/>
        <v>0.21722683285284727</v>
      </c>
      <c r="G31" s="74">
        <v>1123275</v>
      </c>
      <c r="H31" s="75">
        <f t="shared" si="8"/>
        <v>0.19382149351636246</v>
      </c>
      <c r="I31" s="76">
        <v>533909</v>
      </c>
      <c r="J31" s="77">
        <f t="shared" si="9"/>
        <v>2.1569505353630447E-2</v>
      </c>
      <c r="K31" s="74">
        <v>31753</v>
      </c>
      <c r="L31" s="75">
        <f t="shared" si="10"/>
        <v>-8.3104732753891075E-2</v>
      </c>
    </row>
    <row r="32" spans="2:18" outlineLevel="1" x14ac:dyDescent="0.25">
      <c r="B32" s="73" t="s">
        <v>44</v>
      </c>
      <c r="C32" s="74">
        <v>3415932</v>
      </c>
      <c r="D32" s="75">
        <f t="shared" si="6"/>
        <v>5.8338344739510717E-2</v>
      </c>
      <c r="E32" s="76">
        <v>1266965</v>
      </c>
      <c r="F32" s="77">
        <f t="shared" si="7"/>
        <v>8.9998322371392492E-2</v>
      </c>
      <c r="G32" s="74">
        <v>1116370</v>
      </c>
      <c r="H32" s="75">
        <f t="shared" si="8"/>
        <v>9.1681620160079857E-2</v>
      </c>
      <c r="I32" s="76">
        <v>520157</v>
      </c>
      <c r="J32" s="77">
        <f t="shared" si="9"/>
        <v>-4.7212839694320885E-2</v>
      </c>
      <c r="K32" s="74">
        <v>28765</v>
      </c>
      <c r="L32" s="75">
        <f t="shared" si="10"/>
        <v>4.1892127770990495E-3</v>
      </c>
    </row>
    <row r="33" spans="2:18" ht="15" customHeight="1" x14ac:dyDescent="0.25">
      <c r="B33" s="30">
        <v>2011</v>
      </c>
      <c r="C33" s="79">
        <v>40230487</v>
      </c>
      <c r="D33" s="80">
        <f>C33/C46-1</f>
        <v>0.11043781800147245</v>
      </c>
      <c r="E33" s="79">
        <v>15355866</v>
      </c>
      <c r="F33" s="80">
        <f>E33/E46-1</f>
        <v>0.12129901828523426</v>
      </c>
      <c r="G33" s="79">
        <v>12823569</v>
      </c>
      <c r="H33" s="80">
        <f>G33/G46-1</f>
        <v>0.10600887286283589</v>
      </c>
      <c r="I33" s="79">
        <v>5397757</v>
      </c>
      <c r="J33" s="80">
        <f>I33/I46-1</f>
        <v>5.4957801742654633E-2</v>
      </c>
      <c r="K33" s="79">
        <v>329480</v>
      </c>
      <c r="L33" s="80">
        <f>K33/K46-1</f>
        <v>1.1096653818771118E-2</v>
      </c>
      <c r="O33" s="72"/>
      <c r="P33" s="72"/>
      <c r="Q33" s="72"/>
      <c r="R33" s="72"/>
    </row>
    <row r="34" spans="2:18" hidden="1" outlineLevel="1" x14ac:dyDescent="0.25">
      <c r="B34" s="73" t="s">
        <v>33</v>
      </c>
      <c r="C34" s="74">
        <v>3039598</v>
      </c>
      <c r="D34" s="75">
        <f>C34/C47-1</f>
        <v>6.4640757384912817E-3</v>
      </c>
      <c r="E34" s="76">
        <v>1136712</v>
      </c>
      <c r="F34" s="77">
        <f>E34/E47-1</f>
        <v>2.0222028557298932E-2</v>
      </c>
      <c r="G34" s="74">
        <v>972231</v>
      </c>
      <c r="H34" s="75">
        <f>G34/G47-1</f>
        <v>6.1057422090288416E-2</v>
      </c>
      <c r="I34" s="76">
        <v>446812</v>
      </c>
      <c r="J34" s="77">
        <f>I34/I47-1</f>
        <v>-0.11982854058568837</v>
      </c>
      <c r="K34" s="74">
        <v>28572</v>
      </c>
      <c r="L34" s="75">
        <f>K34/K47-1</f>
        <v>-0.20800532209779354</v>
      </c>
    </row>
    <row r="35" spans="2:18" hidden="1" outlineLevel="1" x14ac:dyDescent="0.25">
      <c r="B35" s="73" t="s">
        <v>34</v>
      </c>
      <c r="C35" s="74">
        <v>3220843</v>
      </c>
      <c r="D35" s="75">
        <f t="shared" ref="D35:F85" si="11">C35/C48-1</f>
        <v>7.4448105062862036E-2</v>
      </c>
      <c r="E35" s="76">
        <v>1217507</v>
      </c>
      <c r="F35" s="77">
        <f t="shared" si="11"/>
        <v>6.7316374423827874E-2</v>
      </c>
      <c r="G35" s="74">
        <v>1034902</v>
      </c>
      <c r="H35" s="75">
        <f t="shared" ref="H35:H45" si="12">G35/G48-1</f>
        <v>0.16204480864867787</v>
      </c>
      <c r="I35" s="76">
        <v>445278</v>
      </c>
      <c r="J35" s="77">
        <f t="shared" ref="J35:J45" si="13">I35/I48-1</f>
        <v>-8.6603609868368459E-2</v>
      </c>
      <c r="K35" s="74">
        <v>30419</v>
      </c>
      <c r="L35" s="75">
        <f t="shared" ref="L35:L45" si="14">K35/K48-1</f>
        <v>9.8000288766965094E-2</v>
      </c>
    </row>
    <row r="36" spans="2:18" hidden="1" outlineLevel="1" x14ac:dyDescent="0.25">
      <c r="B36" s="73" t="s">
        <v>35</v>
      </c>
      <c r="C36" s="74">
        <v>3061159</v>
      </c>
      <c r="D36" s="75">
        <f t="shared" si="11"/>
        <v>6.3841048647435006E-2</v>
      </c>
      <c r="E36" s="76">
        <v>1172998</v>
      </c>
      <c r="F36" s="77">
        <f t="shared" si="11"/>
        <v>6.7908343628545698E-2</v>
      </c>
      <c r="G36" s="74">
        <v>1051574</v>
      </c>
      <c r="H36" s="75">
        <f t="shared" si="12"/>
        <v>0.12665906685123351</v>
      </c>
      <c r="I36" s="76">
        <v>342522</v>
      </c>
      <c r="J36" s="77">
        <f t="shared" si="13"/>
        <v>-8.60523198104447E-2</v>
      </c>
      <c r="K36" s="74">
        <v>27998</v>
      </c>
      <c r="L36" s="75">
        <f t="shared" si="14"/>
        <v>-3.3551950293406962E-2</v>
      </c>
    </row>
    <row r="37" spans="2:18" hidden="1" outlineLevel="1" x14ac:dyDescent="0.25">
      <c r="B37" s="73" t="s">
        <v>36</v>
      </c>
      <c r="C37" s="74">
        <v>2770589</v>
      </c>
      <c r="D37" s="75">
        <f t="shared" si="11"/>
        <v>1.9562233433795928E-2</v>
      </c>
      <c r="E37" s="76">
        <v>1079904</v>
      </c>
      <c r="F37" s="77">
        <f t="shared" si="11"/>
        <v>2.1019749033726942E-2</v>
      </c>
      <c r="G37" s="74">
        <v>894397</v>
      </c>
      <c r="H37" s="75">
        <f t="shared" si="12"/>
        <v>5.5148941190349854E-2</v>
      </c>
      <c r="I37" s="76">
        <v>344876</v>
      </c>
      <c r="J37" s="77">
        <f t="shared" si="13"/>
        <v>-0.11994488108604673</v>
      </c>
      <c r="K37" s="74">
        <v>22588</v>
      </c>
      <c r="L37" s="75">
        <f t="shared" si="14"/>
        <v>-0.12656123119755613</v>
      </c>
    </row>
    <row r="38" spans="2:18" hidden="1" outlineLevel="1" x14ac:dyDescent="0.25">
      <c r="B38" s="73" t="s">
        <v>37</v>
      </c>
      <c r="C38" s="74">
        <v>3603737</v>
      </c>
      <c r="D38" s="75">
        <f t="shared" si="11"/>
        <v>9.482941182402671E-3</v>
      </c>
      <c r="E38" s="76">
        <v>1388987</v>
      </c>
      <c r="F38" s="77">
        <f t="shared" si="11"/>
        <v>-5.6241109416018675E-3</v>
      </c>
      <c r="G38" s="74">
        <v>1165063</v>
      </c>
      <c r="H38" s="75">
        <f t="shared" si="12"/>
        <v>6.6312834692007883E-2</v>
      </c>
      <c r="I38" s="76">
        <v>446560</v>
      </c>
      <c r="J38" s="77">
        <f t="shared" si="13"/>
        <v>-0.20802333933369399</v>
      </c>
      <c r="K38" s="74">
        <v>22619</v>
      </c>
      <c r="L38" s="75">
        <f t="shared" si="14"/>
        <v>5.7753460531238199E-2</v>
      </c>
    </row>
    <row r="39" spans="2:18" hidden="1" outlineLevel="1" x14ac:dyDescent="0.25">
      <c r="B39" s="73" t="s">
        <v>38</v>
      </c>
      <c r="C39" s="74">
        <v>3253452</v>
      </c>
      <c r="D39" s="75">
        <f t="shared" si="11"/>
        <v>2.3377128292525029E-2</v>
      </c>
      <c r="E39" s="76">
        <v>1306347</v>
      </c>
      <c r="F39" s="77">
        <f t="shared" si="11"/>
        <v>6.2691066817865959E-2</v>
      </c>
      <c r="G39" s="74">
        <v>1077779</v>
      </c>
      <c r="H39" s="75">
        <f t="shared" si="12"/>
        <v>5.9954800081823967E-2</v>
      </c>
      <c r="I39" s="76">
        <v>371772</v>
      </c>
      <c r="J39" s="77">
        <f t="shared" si="13"/>
        <v>-0.18210977890221103</v>
      </c>
      <c r="K39" s="74">
        <v>22934</v>
      </c>
      <c r="L39" s="75">
        <f t="shared" si="14"/>
        <v>-0.15869405722670582</v>
      </c>
    </row>
    <row r="40" spans="2:18" hidden="1" outlineLevel="1" x14ac:dyDescent="0.25">
      <c r="B40" s="73" t="s">
        <v>39</v>
      </c>
      <c r="C40" s="74">
        <v>2661272</v>
      </c>
      <c r="D40" s="75">
        <f t="shared" si="11"/>
        <v>3.607557089287261E-2</v>
      </c>
      <c r="E40" s="76">
        <v>996641</v>
      </c>
      <c r="F40" s="77">
        <f t="shared" si="11"/>
        <v>2.8320468678580957E-2</v>
      </c>
      <c r="G40" s="74">
        <v>841798</v>
      </c>
      <c r="H40" s="75">
        <f t="shared" si="12"/>
        <v>3.9864019359453051E-2</v>
      </c>
      <c r="I40" s="76">
        <v>411220</v>
      </c>
      <c r="J40" s="77">
        <f t="shared" si="13"/>
        <v>1.8269521248408971E-2</v>
      </c>
      <c r="K40" s="74">
        <v>26127</v>
      </c>
      <c r="L40" s="75">
        <f t="shared" si="14"/>
        <v>-7.0279695395345509E-2</v>
      </c>
      <c r="N40" s="78"/>
      <c r="O40" s="78"/>
      <c r="P40" s="78"/>
    </row>
    <row r="41" spans="2:18" hidden="1" outlineLevel="1" x14ac:dyDescent="0.25">
      <c r="B41" s="73" t="s">
        <v>40</v>
      </c>
      <c r="C41" s="74">
        <v>2458602</v>
      </c>
      <c r="D41" s="75">
        <f t="shared" si="11"/>
        <v>1.4648129592242709E-2</v>
      </c>
      <c r="E41" s="76">
        <v>952550</v>
      </c>
      <c r="F41" s="77">
        <f t="shared" si="11"/>
        <v>5.6023396480771925E-2</v>
      </c>
      <c r="G41" s="74">
        <v>758111</v>
      </c>
      <c r="H41" s="75">
        <f t="shared" si="12"/>
        <v>1.3876573919904711E-2</v>
      </c>
      <c r="I41" s="76">
        <v>375761</v>
      </c>
      <c r="J41" s="77">
        <f t="shared" si="13"/>
        <v>-6.123107523355098E-3</v>
      </c>
      <c r="K41" s="74">
        <v>25316</v>
      </c>
      <c r="L41" s="75">
        <f t="shared" si="14"/>
        <v>-0.16008095285491519</v>
      </c>
    </row>
    <row r="42" spans="2:18" hidden="1" outlineLevel="1" x14ac:dyDescent="0.25">
      <c r="B42" s="73" t="s">
        <v>41</v>
      </c>
      <c r="C42" s="74">
        <v>2704646</v>
      </c>
      <c r="D42" s="75">
        <f t="shared" si="11"/>
        <v>-7.3257212835748375E-2</v>
      </c>
      <c r="E42" s="76">
        <v>1061280</v>
      </c>
      <c r="F42" s="77">
        <f t="shared" si="11"/>
        <v>-3.62592387094548E-2</v>
      </c>
      <c r="G42" s="74">
        <v>822032</v>
      </c>
      <c r="H42" s="75">
        <f t="shared" si="12"/>
        <v>-8.4832298150475771E-2</v>
      </c>
      <c r="I42" s="76">
        <v>375761</v>
      </c>
      <c r="J42" s="77">
        <f t="shared" si="13"/>
        <v>-0.16679749170702285</v>
      </c>
      <c r="K42" s="74">
        <v>27550</v>
      </c>
      <c r="L42" s="75">
        <f t="shared" si="14"/>
        <v>-7.6649797231625127E-2</v>
      </c>
    </row>
    <row r="43" spans="2:18" hidden="1" outlineLevel="1" x14ac:dyDescent="0.25">
      <c r="B43" s="73" t="s">
        <v>42</v>
      </c>
      <c r="C43" s="74">
        <v>3178209</v>
      </c>
      <c r="D43" s="75">
        <f t="shared" si="11"/>
        <v>-3.2647373846854788E-2</v>
      </c>
      <c r="E43" s="76">
        <v>1138233</v>
      </c>
      <c r="F43" s="77">
        <f t="shared" si="11"/>
        <v>-1.7154822554183546E-2</v>
      </c>
      <c r="G43" s="74">
        <v>1013045</v>
      </c>
      <c r="H43" s="75">
        <f t="shared" si="12"/>
        <v>-2.182026045654728E-2</v>
      </c>
      <c r="I43" s="76">
        <v>487432</v>
      </c>
      <c r="J43" s="77">
        <f t="shared" si="13"/>
        <v>-0.10964006174023433</v>
      </c>
      <c r="K43" s="74">
        <v>28465</v>
      </c>
      <c r="L43" s="75">
        <f t="shared" si="14"/>
        <v>-0.22362535457124155</v>
      </c>
    </row>
    <row r="44" spans="2:18" hidden="1" outlineLevel="1" x14ac:dyDescent="0.25">
      <c r="B44" s="73" t="s">
        <v>43</v>
      </c>
      <c r="C44" s="74">
        <v>3049648</v>
      </c>
      <c r="D44" s="75">
        <f t="shared" si="11"/>
        <v>-3.0898829095330149E-2</v>
      </c>
      <c r="E44" s="76">
        <v>1081197</v>
      </c>
      <c r="F44" s="77">
        <f t="shared" si="11"/>
        <v>-2.5021980350693696E-2</v>
      </c>
      <c r="G44" s="74">
        <v>940907</v>
      </c>
      <c r="H44" s="75">
        <f t="shared" si="12"/>
        <v>-6.0253586820276928E-2</v>
      </c>
      <c r="I44" s="76">
        <v>522636</v>
      </c>
      <c r="J44" s="77">
        <f t="shared" si="13"/>
        <v>-1.6238661453931491E-2</v>
      </c>
      <c r="K44" s="74">
        <v>34631</v>
      </c>
      <c r="L44" s="75">
        <f t="shared" si="14"/>
        <v>-0.11819825325287092</v>
      </c>
    </row>
    <row r="45" spans="2:18" hidden="1" outlineLevel="1" x14ac:dyDescent="0.25">
      <c r="B45" s="73" t="s">
        <v>44</v>
      </c>
      <c r="C45" s="74">
        <v>3227637</v>
      </c>
      <c r="D45" s="75">
        <f t="shared" si="11"/>
        <v>-5.6395205550938021E-2</v>
      </c>
      <c r="E45" s="76">
        <v>1162355</v>
      </c>
      <c r="F45" s="77">
        <f t="shared" si="11"/>
        <v>-6.4817630768884138E-2</v>
      </c>
      <c r="G45" s="74">
        <v>1022615</v>
      </c>
      <c r="H45" s="75">
        <f t="shared" si="12"/>
        <v>-5.5476328141885189E-2</v>
      </c>
      <c r="I45" s="76">
        <v>545932</v>
      </c>
      <c r="J45" s="77">
        <f t="shared" si="13"/>
        <v>-8.1423600594961676E-2</v>
      </c>
      <c r="K45" s="74">
        <v>28645</v>
      </c>
      <c r="L45" s="75">
        <f t="shared" si="14"/>
        <v>-0.13141696230934841</v>
      </c>
    </row>
    <row r="46" spans="2:18" collapsed="1" x14ac:dyDescent="0.25">
      <c r="B46" s="33">
        <v>2010</v>
      </c>
      <c r="C46" s="81">
        <v>36229392</v>
      </c>
      <c r="D46" s="82">
        <f>C46/C59-1</f>
        <v>2.8979059372828964E-3</v>
      </c>
      <c r="E46" s="81">
        <v>13694711</v>
      </c>
      <c r="F46" s="82">
        <f>E46/E59-1</f>
        <v>1.2961071591193862E-2</v>
      </c>
      <c r="G46" s="81">
        <v>11594454</v>
      </c>
      <c r="H46" s="82">
        <f>G46/G59-1</f>
        <v>2.8574515770976694E-2</v>
      </c>
      <c r="I46" s="81">
        <v>5116562</v>
      </c>
      <c r="J46" s="82">
        <f>I46/I59-1</f>
        <v>-0.10016953504486348</v>
      </c>
      <c r="K46" s="81">
        <v>325864</v>
      </c>
      <c r="L46" s="82">
        <f>K46/K59-1</f>
        <v>-0.10538612110879586</v>
      </c>
    </row>
    <row r="47" spans="2:18" ht="15" hidden="1" customHeight="1" outlineLevel="1" x14ac:dyDescent="0.25">
      <c r="B47" s="73" t="s">
        <v>33</v>
      </c>
      <c r="C47" s="74">
        <v>3020076</v>
      </c>
      <c r="D47" s="75">
        <f t="shared" si="11"/>
        <v>-0.10062421660235699</v>
      </c>
      <c r="E47" s="76">
        <v>1114181</v>
      </c>
      <c r="F47" s="77">
        <f t="shared" si="11"/>
        <v>-9.2075037504899426E-2</v>
      </c>
      <c r="G47" s="74">
        <v>916285</v>
      </c>
      <c r="H47" s="75">
        <f t="shared" ref="H47:H85" si="15">G47/G60-1</f>
        <v>-0.12024590887968012</v>
      </c>
      <c r="I47" s="76">
        <v>507642</v>
      </c>
      <c r="J47" s="77">
        <f t="shared" ref="J47:J85" si="16">I47/I60-1</f>
        <v>-0.12698887673607528</v>
      </c>
      <c r="K47" s="74">
        <v>36076</v>
      </c>
      <c r="L47" s="75">
        <f t="shared" ref="L47:L85" si="17">K47/K60-1</f>
        <v>-5.4810312303500308E-2</v>
      </c>
      <c r="N47" s="78"/>
      <c r="O47" s="78"/>
      <c r="P47" s="78"/>
    </row>
    <row r="48" spans="2:18" ht="15" hidden="1" customHeight="1" outlineLevel="1" x14ac:dyDescent="0.25">
      <c r="B48" s="73" t="s">
        <v>34</v>
      </c>
      <c r="C48" s="74">
        <v>2997672</v>
      </c>
      <c r="D48" s="75">
        <f t="shared" si="11"/>
        <v>-0.11885319628502189</v>
      </c>
      <c r="E48" s="76">
        <v>1140718</v>
      </c>
      <c r="F48" s="77">
        <f t="shared" si="11"/>
        <v>-9.1916617178084081E-2</v>
      </c>
      <c r="G48" s="74">
        <v>890587</v>
      </c>
      <c r="H48" s="75">
        <f t="shared" si="15"/>
        <v>-0.16278385482275881</v>
      </c>
      <c r="I48" s="76">
        <v>487497</v>
      </c>
      <c r="J48" s="77">
        <f t="shared" si="16"/>
        <v>-0.11267867121220665</v>
      </c>
      <c r="K48" s="74">
        <v>27704</v>
      </c>
      <c r="L48" s="75">
        <f t="shared" si="17"/>
        <v>-0.34725036520427877</v>
      </c>
      <c r="O48" s="78"/>
      <c r="P48" s="78"/>
      <c r="Q48" s="78"/>
    </row>
    <row r="49" spans="2:17" ht="15" hidden="1" customHeight="1" outlineLevel="1" x14ac:dyDescent="0.25">
      <c r="B49" s="73" t="s">
        <v>35</v>
      </c>
      <c r="C49" s="74">
        <v>2877459</v>
      </c>
      <c r="D49" s="75">
        <f t="shared" si="11"/>
        <v>-0.12571846305344481</v>
      </c>
      <c r="E49" s="76">
        <v>1098407</v>
      </c>
      <c r="F49" s="77">
        <f t="shared" si="11"/>
        <v>-0.14627355913207107</v>
      </c>
      <c r="G49" s="74">
        <v>933356</v>
      </c>
      <c r="H49" s="75">
        <f t="shared" si="15"/>
        <v>-9.4199361231962486E-2</v>
      </c>
      <c r="I49" s="76">
        <v>374772</v>
      </c>
      <c r="J49" s="77">
        <f t="shared" si="16"/>
        <v>-0.21729922998043105</v>
      </c>
      <c r="K49" s="74">
        <v>28970</v>
      </c>
      <c r="L49" s="75">
        <f t="shared" si="17"/>
        <v>-0.32806049079185418</v>
      </c>
    </row>
    <row r="50" spans="2:17" ht="15" hidden="1" customHeight="1" outlineLevel="1" x14ac:dyDescent="0.25">
      <c r="B50" s="73" t="s">
        <v>36</v>
      </c>
      <c r="C50" s="74">
        <v>2717430</v>
      </c>
      <c r="D50" s="75">
        <f t="shared" si="11"/>
        <v>-0.11981197986997827</v>
      </c>
      <c r="E50" s="76">
        <v>1057672</v>
      </c>
      <c r="F50" s="77">
        <f t="shared" si="11"/>
        <v>-0.1130276103356781</v>
      </c>
      <c r="G50" s="74">
        <v>847650</v>
      </c>
      <c r="H50" s="75">
        <f t="shared" si="15"/>
        <v>-9.9423095311454213E-2</v>
      </c>
      <c r="I50" s="76">
        <v>391880</v>
      </c>
      <c r="J50" s="77">
        <f t="shared" si="16"/>
        <v>-0.22710382858540357</v>
      </c>
      <c r="K50" s="74">
        <v>25861</v>
      </c>
      <c r="L50" s="75">
        <f t="shared" si="17"/>
        <v>-0.24259020618556704</v>
      </c>
    </row>
    <row r="51" spans="2:17" ht="15" hidden="1" customHeight="1" outlineLevel="1" x14ac:dyDescent="0.25">
      <c r="B51" s="73" t="s">
        <v>37</v>
      </c>
      <c r="C51" s="74">
        <v>3569884</v>
      </c>
      <c r="D51" s="75">
        <f t="shared" si="11"/>
        <v>-0.14115038584531348</v>
      </c>
      <c r="E51" s="76">
        <v>1396843</v>
      </c>
      <c r="F51" s="77">
        <f t="shared" si="11"/>
        <v>-0.12639381489850454</v>
      </c>
      <c r="G51" s="74">
        <v>1092609</v>
      </c>
      <c r="H51" s="75">
        <f t="shared" si="15"/>
        <v>-0.11538875696384754</v>
      </c>
      <c r="I51" s="76">
        <v>563855</v>
      </c>
      <c r="J51" s="77">
        <f t="shared" si="16"/>
        <v>-0.24445590856101518</v>
      </c>
      <c r="K51" s="74">
        <v>21384</v>
      </c>
      <c r="L51" s="75">
        <f t="shared" si="17"/>
        <v>-0.32942393928941016</v>
      </c>
    </row>
    <row r="52" spans="2:17" ht="15" hidden="1" customHeight="1" outlineLevel="1" x14ac:dyDescent="0.25">
      <c r="B52" s="73" t="s">
        <v>38</v>
      </c>
      <c r="C52" s="74">
        <v>3179133</v>
      </c>
      <c r="D52" s="75">
        <f t="shared" si="11"/>
        <v>-0.16385121540279957</v>
      </c>
      <c r="E52" s="76">
        <v>1229282</v>
      </c>
      <c r="F52" s="77">
        <f t="shared" si="11"/>
        <v>-0.17766683546607032</v>
      </c>
      <c r="G52" s="74">
        <v>1016816</v>
      </c>
      <c r="H52" s="75">
        <f t="shared" si="15"/>
        <v>-0.13327628003395919</v>
      </c>
      <c r="I52" s="76">
        <v>454550</v>
      </c>
      <c r="J52" s="77">
        <f t="shared" si="16"/>
        <v>-0.24326043128578301</v>
      </c>
      <c r="K52" s="74">
        <v>27260</v>
      </c>
      <c r="L52" s="75">
        <f t="shared" si="17"/>
        <v>-0.35486924624304816</v>
      </c>
      <c r="O52" s="72"/>
      <c r="P52" s="72"/>
      <c r="Q52" s="72"/>
    </row>
    <row r="53" spans="2:17" ht="15" hidden="1" customHeight="1" outlineLevel="1" x14ac:dyDescent="0.25">
      <c r="B53" s="73" t="s">
        <v>39</v>
      </c>
      <c r="C53" s="74">
        <v>2568608</v>
      </c>
      <c r="D53" s="75">
        <f t="shared" si="11"/>
        <v>-0.16802419155012427</v>
      </c>
      <c r="E53" s="76">
        <v>969193</v>
      </c>
      <c r="F53" s="77">
        <f t="shared" si="11"/>
        <v>-0.20338817271116283</v>
      </c>
      <c r="G53" s="74">
        <v>809527</v>
      </c>
      <c r="H53" s="75">
        <f t="shared" si="15"/>
        <v>-0.18128786859779866</v>
      </c>
      <c r="I53" s="76">
        <v>403842</v>
      </c>
      <c r="J53" s="77">
        <f t="shared" si="16"/>
        <v>-0.20322858134983268</v>
      </c>
      <c r="K53" s="74">
        <v>28102</v>
      </c>
      <c r="L53" s="75">
        <f t="shared" si="17"/>
        <v>-0.28193990188062146</v>
      </c>
    </row>
    <row r="54" spans="2:17" ht="15" hidden="1" customHeight="1" outlineLevel="1" x14ac:dyDescent="0.25">
      <c r="B54" s="73" t="s">
        <v>40</v>
      </c>
      <c r="C54" s="74">
        <v>2423108</v>
      </c>
      <c r="D54" s="75">
        <f t="shared" si="11"/>
        <v>-0.18381636922596034</v>
      </c>
      <c r="E54" s="76">
        <v>902016</v>
      </c>
      <c r="F54" s="77">
        <f t="shared" si="11"/>
        <v>-0.24811887179820602</v>
      </c>
      <c r="G54" s="74">
        <v>747735</v>
      </c>
      <c r="H54" s="75">
        <f t="shared" si="15"/>
        <v>-0.15025961495845819</v>
      </c>
      <c r="I54" s="76">
        <v>378076</v>
      </c>
      <c r="J54" s="77">
        <f t="shared" si="16"/>
        <v>-0.25850731047196918</v>
      </c>
      <c r="K54" s="74">
        <v>30141</v>
      </c>
      <c r="L54" s="75">
        <f t="shared" si="17"/>
        <v>-0.36440892412804182</v>
      </c>
    </row>
    <row r="55" spans="2:17" ht="15" hidden="1" customHeight="1" outlineLevel="1" x14ac:dyDescent="0.25">
      <c r="B55" s="73" t="s">
        <v>41</v>
      </c>
      <c r="C55" s="74">
        <v>2918443</v>
      </c>
      <c r="D55" s="75">
        <f t="shared" si="11"/>
        <v>-0.13583689398582843</v>
      </c>
      <c r="E55" s="76">
        <v>1101209</v>
      </c>
      <c r="F55" s="77">
        <f t="shared" si="11"/>
        <v>-0.16406812804258264</v>
      </c>
      <c r="G55" s="74">
        <v>898231</v>
      </c>
      <c r="H55" s="75">
        <f t="shared" si="15"/>
        <v>-8.3659359930302601E-2</v>
      </c>
      <c r="I55" s="76">
        <v>450984</v>
      </c>
      <c r="J55" s="77">
        <f t="shared" si="16"/>
        <v>-0.26445855052419376</v>
      </c>
      <c r="K55" s="74">
        <v>29837</v>
      </c>
      <c r="L55" s="75">
        <f t="shared" si="17"/>
        <v>-0.29333049121311161</v>
      </c>
    </row>
    <row r="56" spans="2:17" ht="15" hidden="1" customHeight="1" outlineLevel="1" x14ac:dyDescent="0.25">
      <c r="B56" s="73" t="s">
        <v>42</v>
      </c>
      <c r="C56" s="74">
        <v>3285471</v>
      </c>
      <c r="D56" s="75">
        <f t="shared" si="11"/>
        <v>-0.17517913745897196</v>
      </c>
      <c r="E56" s="76">
        <v>1158100</v>
      </c>
      <c r="F56" s="77">
        <f t="shared" si="11"/>
        <v>-0.23331495125217727</v>
      </c>
      <c r="G56" s="74">
        <v>1035643</v>
      </c>
      <c r="H56" s="75">
        <f t="shared" si="15"/>
        <v>-0.16210452223089711</v>
      </c>
      <c r="I56" s="76">
        <v>547455</v>
      </c>
      <c r="J56" s="77">
        <f t="shared" si="16"/>
        <v>-0.17383614503649758</v>
      </c>
      <c r="K56" s="74">
        <v>36664</v>
      </c>
      <c r="L56" s="75">
        <f t="shared" si="17"/>
        <v>-0.23743760399334446</v>
      </c>
    </row>
    <row r="57" spans="2:17" ht="15" hidden="1" customHeight="1" outlineLevel="1" x14ac:dyDescent="0.25">
      <c r="B57" s="73" t="s">
        <v>43</v>
      </c>
      <c r="C57" s="74">
        <v>3146883</v>
      </c>
      <c r="D57" s="75">
        <f t="shared" si="11"/>
        <v>-0.16047434562851515</v>
      </c>
      <c r="E57" s="76">
        <v>1108945</v>
      </c>
      <c r="F57" s="77">
        <f t="shared" si="11"/>
        <v>-0.20602548433773582</v>
      </c>
      <c r="G57" s="74">
        <v>1001235</v>
      </c>
      <c r="H57" s="75">
        <f t="shared" si="15"/>
        <v>-0.16602043561664603</v>
      </c>
      <c r="I57" s="76">
        <v>531263</v>
      </c>
      <c r="J57" s="77">
        <f t="shared" si="16"/>
        <v>-0.16080813186639598</v>
      </c>
      <c r="K57" s="74">
        <v>39273</v>
      </c>
      <c r="L57" s="75">
        <f t="shared" si="17"/>
        <v>-0.1910646975220911</v>
      </c>
    </row>
    <row r="58" spans="2:17" ht="15" hidden="1" customHeight="1" outlineLevel="1" x14ac:dyDescent="0.25">
      <c r="B58" s="73" t="s">
        <v>44</v>
      </c>
      <c r="C58" s="74">
        <v>3420539</v>
      </c>
      <c r="D58" s="75">
        <f t="shared" si="11"/>
        <v>-9.9811253323199511E-2</v>
      </c>
      <c r="E58" s="76">
        <v>1242918</v>
      </c>
      <c r="F58" s="77">
        <f t="shared" si="11"/>
        <v>-0.14317681089085155</v>
      </c>
      <c r="G58" s="74">
        <v>1082678</v>
      </c>
      <c r="H58" s="75">
        <f t="shared" si="15"/>
        <v>-0.10436098286529238</v>
      </c>
      <c r="I58" s="76">
        <v>594324</v>
      </c>
      <c r="J58" s="77">
        <f t="shared" si="16"/>
        <v>-6.7863041156349002E-2</v>
      </c>
      <c r="K58" s="74">
        <v>32979</v>
      </c>
      <c r="L58" s="75">
        <f t="shared" si="17"/>
        <v>-0.23347433990330979</v>
      </c>
    </row>
    <row r="59" spans="2:17" collapsed="1" x14ac:dyDescent="0.25">
      <c r="B59" s="33">
        <v>2009</v>
      </c>
      <c r="C59" s="81">
        <v>36124706</v>
      </c>
      <c r="D59" s="82">
        <f t="shared" si="11"/>
        <v>-0.1411573422777006</v>
      </c>
      <c r="E59" s="81">
        <v>13519484</v>
      </c>
      <c r="F59" s="82">
        <f t="shared" si="11"/>
        <v>-0.16276246416833373</v>
      </c>
      <c r="G59" s="81">
        <v>11272352</v>
      </c>
      <c r="H59" s="82">
        <f t="shared" si="15"/>
        <v>-0.13153237221397163</v>
      </c>
      <c r="I59" s="81">
        <v>5686140</v>
      </c>
      <c r="J59" s="82">
        <f t="shared" si="16"/>
        <v>-0.1907996498579807</v>
      </c>
      <c r="K59" s="81">
        <v>364251</v>
      </c>
      <c r="L59" s="82">
        <f t="shared" si="17"/>
        <v>-0.27214579024668051</v>
      </c>
    </row>
    <row r="60" spans="2:17" ht="15" hidden="1" customHeight="1" outlineLevel="1" x14ac:dyDescent="0.25">
      <c r="B60" s="73" t="s">
        <v>33</v>
      </c>
      <c r="C60" s="74">
        <v>3357969</v>
      </c>
      <c r="D60" s="75">
        <f t="shared" si="11"/>
        <v>-7.3087376260990933E-2</v>
      </c>
      <c r="E60" s="76">
        <v>1227173</v>
      </c>
      <c r="F60" s="77">
        <f t="shared" si="11"/>
        <v>-9.7680844634016717E-2</v>
      </c>
      <c r="G60" s="74">
        <v>1041524</v>
      </c>
      <c r="H60" s="75">
        <f t="shared" si="15"/>
        <v>-7.734611347096787E-2</v>
      </c>
      <c r="I60" s="76">
        <v>581484</v>
      </c>
      <c r="J60" s="77">
        <f t="shared" si="16"/>
        <v>-7.5771350825550421E-2</v>
      </c>
      <c r="K60" s="74">
        <v>38168</v>
      </c>
      <c r="L60" s="75">
        <f t="shared" si="17"/>
        <v>-8.4261036468330164E-2</v>
      </c>
    </row>
    <row r="61" spans="2:17" ht="15" hidden="1" customHeight="1" outlineLevel="1" x14ac:dyDescent="0.25">
      <c r="B61" s="73" t="s">
        <v>34</v>
      </c>
      <c r="C61" s="74">
        <v>3402012</v>
      </c>
      <c r="D61" s="75">
        <f t="shared" si="11"/>
        <v>-6.7762877199155191E-2</v>
      </c>
      <c r="E61" s="76">
        <v>1256182</v>
      </c>
      <c r="F61" s="77">
        <f t="shared" si="11"/>
        <v>-9.2129046432750328E-2</v>
      </c>
      <c r="G61" s="74">
        <v>1063748</v>
      </c>
      <c r="H61" s="75">
        <f t="shared" si="15"/>
        <v>-5.7954817169829753E-2</v>
      </c>
      <c r="I61" s="76">
        <v>549403</v>
      </c>
      <c r="J61" s="77">
        <f t="shared" si="16"/>
        <v>-9.6544556686010696E-2</v>
      </c>
      <c r="K61" s="74">
        <v>42442</v>
      </c>
      <c r="L61" s="75">
        <f t="shared" si="17"/>
        <v>-1.911299082483997E-2</v>
      </c>
    </row>
    <row r="62" spans="2:17" ht="15" hidden="1" customHeight="1" outlineLevel="1" x14ac:dyDescent="0.25">
      <c r="B62" s="73" t="s">
        <v>35</v>
      </c>
      <c r="C62" s="74">
        <v>3291227</v>
      </c>
      <c r="D62" s="75">
        <f t="shared" si="11"/>
        <v>-4.4851448513034131E-2</v>
      </c>
      <c r="E62" s="76">
        <v>1286603</v>
      </c>
      <c r="F62" s="77">
        <f t="shared" si="11"/>
        <v>-6.4076357689890395E-2</v>
      </c>
      <c r="G62" s="74">
        <v>1030421</v>
      </c>
      <c r="H62" s="75">
        <f t="shared" si="15"/>
        <v>-6.7350550603041404E-3</v>
      </c>
      <c r="I62" s="76">
        <v>478819</v>
      </c>
      <c r="J62" s="77">
        <f t="shared" si="16"/>
        <v>-7.7478695959601773E-2</v>
      </c>
      <c r="K62" s="74">
        <v>43114</v>
      </c>
      <c r="L62" s="75">
        <f t="shared" si="17"/>
        <v>-1.1894666880572058E-2</v>
      </c>
    </row>
    <row r="63" spans="2:17" ht="15" hidden="1" customHeight="1" outlineLevel="1" x14ac:dyDescent="0.25">
      <c r="B63" s="73" t="s">
        <v>36</v>
      </c>
      <c r="C63" s="74">
        <v>3087329</v>
      </c>
      <c r="D63" s="75">
        <f t="shared" si="11"/>
        <v>-4.1075012121172594E-2</v>
      </c>
      <c r="E63" s="76">
        <v>1192452</v>
      </c>
      <c r="F63" s="77">
        <f t="shared" si="11"/>
        <v>-4.1001741144490844E-2</v>
      </c>
      <c r="G63" s="74">
        <v>941230</v>
      </c>
      <c r="H63" s="75">
        <f t="shared" si="15"/>
        <v>-6.6907985689711458E-3</v>
      </c>
      <c r="I63" s="76">
        <v>507028</v>
      </c>
      <c r="J63" s="77">
        <f t="shared" si="16"/>
        <v>-9.5819958627576862E-2</v>
      </c>
      <c r="K63" s="74">
        <v>34144</v>
      </c>
      <c r="L63" s="75">
        <f t="shared" si="17"/>
        <v>-7.4562948909066229E-2</v>
      </c>
    </row>
    <row r="64" spans="2:17" ht="13.5" hidden="1" customHeight="1" outlineLevel="1" x14ac:dyDescent="0.25">
      <c r="B64" s="73" t="s">
        <v>37</v>
      </c>
      <c r="C64" s="74">
        <v>4156588</v>
      </c>
      <c r="D64" s="75">
        <f t="shared" si="11"/>
        <v>-1.7439634036220064E-2</v>
      </c>
      <c r="E64" s="76">
        <v>1598939</v>
      </c>
      <c r="F64" s="77">
        <f t="shared" si="11"/>
        <v>-2.3279694132551931E-2</v>
      </c>
      <c r="G64" s="74">
        <v>1235129</v>
      </c>
      <c r="H64" s="75">
        <f t="shared" si="15"/>
        <v>1.4205606862704112E-2</v>
      </c>
      <c r="I64" s="76">
        <v>746290</v>
      </c>
      <c r="J64" s="77">
        <f t="shared" si="16"/>
        <v>-3.5677690040457399E-2</v>
      </c>
      <c r="K64" s="74">
        <v>31889</v>
      </c>
      <c r="L64" s="75">
        <f t="shared" si="17"/>
        <v>0.17706333973128596</v>
      </c>
    </row>
    <row r="65" spans="2:14" ht="13.5" hidden="1" customHeight="1" outlineLevel="1" x14ac:dyDescent="0.25">
      <c r="B65" s="73" t="s">
        <v>38</v>
      </c>
      <c r="C65" s="74">
        <v>3802114</v>
      </c>
      <c r="D65" s="75">
        <f t="shared" si="11"/>
        <v>3.2414452282811146E-2</v>
      </c>
      <c r="E65" s="76">
        <v>1494871</v>
      </c>
      <c r="F65" s="77">
        <f t="shared" si="11"/>
        <v>5.8478364463779631E-2</v>
      </c>
      <c r="G65" s="74">
        <v>1173172</v>
      </c>
      <c r="H65" s="75">
        <f t="shared" si="15"/>
        <v>5.9619947559663711E-2</v>
      </c>
      <c r="I65" s="76">
        <v>600669</v>
      </c>
      <c r="J65" s="77">
        <f t="shared" si="16"/>
        <v>-8.5029474934881E-2</v>
      </c>
      <c r="K65" s="74">
        <v>42255</v>
      </c>
      <c r="L65" s="75">
        <f t="shared" si="17"/>
        <v>7.318584914656201E-3</v>
      </c>
    </row>
    <row r="66" spans="2:14" ht="15" hidden="1" customHeight="1" outlineLevel="1" x14ac:dyDescent="0.25">
      <c r="B66" s="73" t="s">
        <v>39</v>
      </c>
      <c r="C66" s="74">
        <v>3087359</v>
      </c>
      <c r="D66" s="75">
        <f t="shared" si="11"/>
        <v>5.3191050247438643E-2</v>
      </c>
      <c r="E66" s="76">
        <v>1216644</v>
      </c>
      <c r="F66" s="77">
        <f t="shared" si="11"/>
        <v>0.10804253505426176</v>
      </c>
      <c r="G66" s="74">
        <v>988781</v>
      </c>
      <c r="H66" s="75">
        <f t="shared" si="15"/>
        <v>0.1353905793382042</v>
      </c>
      <c r="I66" s="76">
        <v>506848</v>
      </c>
      <c r="J66" s="77">
        <f t="shared" si="16"/>
        <v>-2.2996349112722636E-2</v>
      </c>
      <c r="K66" s="74">
        <v>39136</v>
      </c>
      <c r="L66" s="75">
        <f t="shared" si="17"/>
        <v>-7.4230023182097704E-2</v>
      </c>
    </row>
    <row r="67" spans="2:14" ht="15" hidden="1" customHeight="1" outlineLevel="1" x14ac:dyDescent="0.25">
      <c r="B67" s="73" t="s">
        <v>40</v>
      </c>
      <c r="C67" s="74">
        <v>2968827</v>
      </c>
      <c r="D67" s="75">
        <f t="shared" si="11"/>
        <v>9.5694103058083568E-2</v>
      </c>
      <c r="E67" s="76">
        <v>1199679</v>
      </c>
      <c r="F67" s="77">
        <f t="shared" si="11"/>
        <v>0.19350856074096923</v>
      </c>
      <c r="G67" s="74">
        <v>879957</v>
      </c>
      <c r="H67" s="75">
        <f t="shared" si="15"/>
        <v>4.3191420753884824E-2</v>
      </c>
      <c r="I67" s="76">
        <v>509885</v>
      </c>
      <c r="J67" s="77">
        <f t="shared" si="16"/>
        <v>0.18899488616887061</v>
      </c>
      <c r="K67" s="74">
        <v>47422</v>
      </c>
      <c r="L67" s="75">
        <f t="shared" si="17"/>
        <v>8.0227790432801926E-2</v>
      </c>
    </row>
    <row r="68" spans="2:14" ht="15" hidden="1" customHeight="1" outlineLevel="1" x14ac:dyDescent="0.25">
      <c r="B68" s="73" t="s">
        <v>41</v>
      </c>
      <c r="C68" s="74">
        <v>3377190</v>
      </c>
      <c r="D68" s="75">
        <f t="shared" si="11"/>
        <v>2.2995041009888029E-2</v>
      </c>
      <c r="E68" s="76">
        <v>1317343</v>
      </c>
      <c r="F68" s="77">
        <f t="shared" si="11"/>
        <v>1.5665862775091188E-2</v>
      </c>
      <c r="G68" s="74">
        <v>980237</v>
      </c>
      <c r="H68" s="75">
        <f t="shared" si="15"/>
        <v>6.3934607720127046E-2</v>
      </c>
      <c r="I68" s="76">
        <v>613132</v>
      </c>
      <c r="J68" s="77">
        <f t="shared" si="16"/>
        <v>0.10866361563512017</v>
      </c>
      <c r="K68" s="74">
        <v>42222</v>
      </c>
      <c r="L68" s="75">
        <f t="shared" si="17"/>
        <v>-4.9760313280669766E-2</v>
      </c>
    </row>
    <row r="69" spans="2:14" ht="15" hidden="1" customHeight="1" outlineLevel="1" x14ac:dyDescent="0.25">
      <c r="B69" s="73" t="s">
        <v>42</v>
      </c>
      <c r="C69" s="74">
        <v>3983254</v>
      </c>
      <c r="D69" s="75">
        <f t="shared" si="11"/>
        <v>3.0876709520935686E-2</v>
      </c>
      <c r="E69" s="76">
        <v>1510529</v>
      </c>
      <c r="F69" s="77">
        <f t="shared" si="11"/>
        <v>6.5267447166076353E-2</v>
      </c>
      <c r="G69" s="74">
        <v>1236005</v>
      </c>
      <c r="H69" s="75">
        <f t="shared" si="15"/>
        <v>6.4159244415554317E-2</v>
      </c>
      <c r="I69" s="76">
        <v>662647</v>
      </c>
      <c r="J69" s="77">
        <f t="shared" si="16"/>
        <v>-2.3091211982721793E-2</v>
      </c>
      <c r="K69" s="74">
        <v>48080</v>
      </c>
      <c r="L69" s="75">
        <f t="shared" si="17"/>
        <v>-2.9294785084088781E-2</v>
      </c>
    </row>
    <row r="70" spans="2:14" ht="15" hidden="1" customHeight="1" outlineLevel="1" x14ac:dyDescent="0.25">
      <c r="B70" s="73" t="s">
        <v>43</v>
      </c>
      <c r="C70" s="74">
        <v>3748406</v>
      </c>
      <c r="D70" s="75">
        <f t="shared" si="11"/>
        <v>5.9235601833850238E-2</v>
      </c>
      <c r="E70" s="76">
        <v>1396701</v>
      </c>
      <c r="F70" s="77">
        <f t="shared" si="11"/>
        <v>8.3445489163613606E-2</v>
      </c>
      <c r="G70" s="74">
        <v>1200551</v>
      </c>
      <c r="H70" s="75">
        <f t="shared" si="15"/>
        <v>0.1040351437023932</v>
      </c>
      <c r="I70" s="76">
        <v>633065</v>
      </c>
      <c r="J70" s="77">
        <f t="shared" si="16"/>
        <v>1.6640356638718545E-2</v>
      </c>
      <c r="K70" s="74">
        <v>48549</v>
      </c>
      <c r="L70" s="75">
        <f t="shared" si="17"/>
        <v>0.20675598419129537</v>
      </c>
    </row>
    <row r="71" spans="2:14" ht="15" hidden="1" customHeight="1" outlineLevel="1" x14ac:dyDescent="0.25">
      <c r="B71" s="73" t="s">
        <v>44</v>
      </c>
      <c r="C71" s="74">
        <v>3799802</v>
      </c>
      <c r="D71" s="75">
        <f t="shared" si="11"/>
        <v>1.5006585866151667E-2</v>
      </c>
      <c r="E71" s="76">
        <v>1450612</v>
      </c>
      <c r="F71" s="77">
        <f t="shared" si="11"/>
        <v>3.2811757979732681E-2</v>
      </c>
      <c r="G71" s="74">
        <v>1208833</v>
      </c>
      <c r="H71" s="75">
        <f t="shared" si="15"/>
        <v>6.4048926605690282E-2</v>
      </c>
      <c r="I71" s="76">
        <v>637593</v>
      </c>
      <c r="J71" s="77">
        <f t="shared" si="16"/>
        <v>-8.9654175494007227E-3</v>
      </c>
      <c r="K71" s="74">
        <v>43024</v>
      </c>
      <c r="L71" s="75">
        <f t="shared" si="17"/>
        <v>0.10741036266762771</v>
      </c>
    </row>
    <row r="72" spans="2:14" collapsed="1" x14ac:dyDescent="0.25">
      <c r="B72" s="33">
        <v>2008</v>
      </c>
      <c r="C72" s="81">
        <v>42062077</v>
      </c>
      <c r="D72" s="82">
        <f t="shared" si="11"/>
        <v>2.9322277811290043E-3</v>
      </c>
      <c r="E72" s="81">
        <v>16147728</v>
      </c>
      <c r="F72" s="82">
        <f t="shared" si="11"/>
        <v>1.411494936624913E-2</v>
      </c>
      <c r="G72" s="81">
        <v>12979588</v>
      </c>
      <c r="H72" s="82">
        <f t="shared" si="15"/>
        <v>3.1050786105855765E-2</v>
      </c>
      <c r="I72" s="81">
        <v>7026863</v>
      </c>
      <c r="J72" s="82">
        <f t="shared" si="16"/>
        <v>-2.3026275085405223E-2</v>
      </c>
      <c r="K72" s="81">
        <v>500445</v>
      </c>
      <c r="L72" s="82">
        <f t="shared" si="17"/>
        <v>1.3586180496904188E-2</v>
      </c>
    </row>
    <row r="73" spans="2:14" ht="15" hidden="1" customHeight="1" outlineLevel="1" x14ac:dyDescent="0.25">
      <c r="B73" s="73" t="s">
        <v>33</v>
      </c>
      <c r="C73" s="74">
        <v>3622746</v>
      </c>
      <c r="D73" s="75">
        <f t="shared" si="11"/>
        <v>1.0631483921937912E-2</v>
      </c>
      <c r="E73" s="76">
        <v>1360021</v>
      </c>
      <c r="F73" s="77">
        <f t="shared" si="11"/>
        <v>3.7176087664429813E-2</v>
      </c>
      <c r="G73" s="74">
        <v>1128835</v>
      </c>
      <c r="H73" s="75">
        <f t="shared" si="15"/>
        <v>8.9468862422630302E-3</v>
      </c>
      <c r="I73" s="76">
        <v>629156</v>
      </c>
      <c r="J73" s="77">
        <f t="shared" si="16"/>
        <v>3.0739212277991479E-2</v>
      </c>
      <c r="K73" s="74">
        <v>41680</v>
      </c>
      <c r="L73" s="75">
        <f t="shared" si="17"/>
        <v>-8.9280251715247116E-2</v>
      </c>
    </row>
    <row r="74" spans="2:14" ht="15" hidden="1" customHeight="1" outlineLevel="1" x14ac:dyDescent="0.25">
      <c r="B74" s="73" t="s">
        <v>34</v>
      </c>
      <c r="C74" s="74">
        <v>3649299</v>
      </c>
      <c r="D74" s="75">
        <f t="shared" si="11"/>
        <v>1.7668444628620383E-2</v>
      </c>
      <c r="E74" s="76">
        <v>1383657</v>
      </c>
      <c r="F74" s="77">
        <f t="shared" si="11"/>
        <v>4.4559545594549999E-2</v>
      </c>
      <c r="G74" s="74">
        <v>1129190</v>
      </c>
      <c r="H74" s="75">
        <f t="shared" si="15"/>
        <v>3.1531790772221457E-2</v>
      </c>
      <c r="I74" s="76">
        <v>608113</v>
      </c>
      <c r="J74" s="77">
        <f t="shared" si="16"/>
        <v>8.5244281253058496E-3</v>
      </c>
      <c r="K74" s="74">
        <v>43269</v>
      </c>
      <c r="L74" s="75">
        <f t="shared" si="17"/>
        <v>-5.5096960167714926E-2</v>
      </c>
    </row>
    <row r="75" spans="2:14" ht="15" hidden="1" customHeight="1" outlineLevel="1" x14ac:dyDescent="0.25">
      <c r="B75" s="73" t="s">
        <v>35</v>
      </c>
      <c r="C75" s="74">
        <v>3445775</v>
      </c>
      <c r="D75" s="75">
        <f t="shared" si="11"/>
        <v>-6.5837034579028564E-2</v>
      </c>
      <c r="E75" s="76">
        <v>1374688</v>
      </c>
      <c r="F75" s="77">
        <f t="shared" si="11"/>
        <v>-2.2951285732561888E-2</v>
      </c>
      <c r="G75" s="74">
        <v>1037408</v>
      </c>
      <c r="H75" s="75">
        <f t="shared" si="15"/>
        <v>-0.10735339291722135</v>
      </c>
      <c r="I75" s="76">
        <v>519033</v>
      </c>
      <c r="J75" s="77">
        <f t="shared" si="16"/>
        <v>-7.8429701440860811E-2</v>
      </c>
      <c r="K75" s="74">
        <v>43633</v>
      </c>
      <c r="L75" s="75">
        <f t="shared" si="17"/>
        <v>7.5684737322190276E-2</v>
      </c>
    </row>
    <row r="76" spans="2:14" ht="15" hidden="1" customHeight="1" outlineLevel="1" x14ac:dyDescent="0.25">
      <c r="B76" s="73" t="s">
        <v>36</v>
      </c>
      <c r="C76" s="74">
        <v>3219573</v>
      </c>
      <c r="D76" s="75">
        <f t="shared" si="11"/>
        <v>-7.6750556819058402E-2</v>
      </c>
      <c r="E76" s="76">
        <v>1243435</v>
      </c>
      <c r="F76" s="77">
        <f t="shared" si="11"/>
        <v>-5.5843672644990794E-2</v>
      </c>
      <c r="G76" s="74">
        <v>947570</v>
      </c>
      <c r="H76" s="75">
        <f t="shared" si="15"/>
        <v>-9.0699720848643195E-2</v>
      </c>
      <c r="I76" s="76">
        <v>560760</v>
      </c>
      <c r="J76" s="77">
        <f t="shared" si="16"/>
        <v>-9.3703635464445378E-2</v>
      </c>
      <c r="K76" s="74">
        <v>36895</v>
      </c>
      <c r="L76" s="75">
        <f t="shared" si="17"/>
        <v>-3.1576460706598808E-2</v>
      </c>
    </row>
    <row r="77" spans="2:14" ht="15" hidden="1" customHeight="1" outlineLevel="1" x14ac:dyDescent="0.25">
      <c r="B77" s="73" t="s">
        <v>37</v>
      </c>
      <c r="C77" s="74">
        <v>4230364</v>
      </c>
      <c r="D77" s="75">
        <f t="shared" si="11"/>
        <v>-6.9784562610975764E-2</v>
      </c>
      <c r="E77" s="76">
        <v>1637049</v>
      </c>
      <c r="F77" s="77">
        <f t="shared" si="11"/>
        <v>-5.6503218570596148E-2</v>
      </c>
      <c r="G77" s="74">
        <v>1217829</v>
      </c>
      <c r="H77" s="75">
        <f t="shared" si="15"/>
        <v>-9.9613178545604586E-2</v>
      </c>
      <c r="I77" s="76">
        <v>773901</v>
      </c>
      <c r="J77" s="77">
        <f t="shared" si="16"/>
        <v>-1.3515546128509248E-2</v>
      </c>
      <c r="K77" s="74">
        <v>27092</v>
      </c>
      <c r="L77" s="75">
        <f t="shared" si="17"/>
        <v>-0.1774350255040078</v>
      </c>
    </row>
    <row r="78" spans="2:14" ht="15" hidden="1" customHeight="1" outlineLevel="1" x14ac:dyDescent="0.25">
      <c r="B78" s="73" t="s">
        <v>38</v>
      </c>
      <c r="C78" s="74">
        <v>3682740</v>
      </c>
      <c r="D78" s="75">
        <f t="shared" si="11"/>
        <v>-8.5730656550322304E-2</v>
      </c>
      <c r="E78" s="76">
        <v>1412283</v>
      </c>
      <c r="F78" s="77">
        <f t="shared" si="11"/>
        <v>-7.5245645947676687E-2</v>
      </c>
      <c r="G78" s="74">
        <v>1107163</v>
      </c>
      <c r="H78" s="75">
        <f t="shared" si="15"/>
        <v>-8.1355676253345832E-2</v>
      </c>
      <c r="I78" s="76">
        <v>656490</v>
      </c>
      <c r="J78" s="77">
        <f t="shared" si="16"/>
        <v>-7.6680951490201932E-2</v>
      </c>
      <c r="K78" s="74">
        <v>41948</v>
      </c>
      <c r="L78" s="75">
        <f t="shared" si="17"/>
        <v>0.15267091668498578</v>
      </c>
    </row>
    <row r="79" spans="2:14" ht="15" hidden="1" customHeight="1" outlineLevel="1" thickBot="1" x14ac:dyDescent="0.3">
      <c r="B79" s="73" t="s">
        <v>39</v>
      </c>
      <c r="C79" s="74">
        <v>2931433</v>
      </c>
      <c r="D79" s="75">
        <f t="shared" si="11"/>
        <v>-7.9909843855735074E-2</v>
      </c>
      <c r="E79" s="76">
        <v>1098012</v>
      </c>
      <c r="F79" s="77">
        <f t="shared" si="11"/>
        <v>-8.5760246991909317E-2</v>
      </c>
      <c r="G79" s="74">
        <v>870873</v>
      </c>
      <c r="H79" s="75">
        <f t="shared" si="15"/>
        <v>-9.5817833155619869E-2</v>
      </c>
      <c r="I79" s="76">
        <v>518778</v>
      </c>
      <c r="J79" s="77">
        <f t="shared" si="16"/>
        <v>-5.9211612011700554E-2</v>
      </c>
      <c r="K79" s="74">
        <v>42274</v>
      </c>
      <c r="L79" s="75">
        <f t="shared" si="17"/>
        <v>0.20168282213820743</v>
      </c>
    </row>
    <row r="80" spans="2:14" ht="16.5" hidden="1" customHeight="1" outlineLevel="1" thickBot="1" x14ac:dyDescent="0.3">
      <c r="B80" s="73" t="s">
        <v>40</v>
      </c>
      <c r="C80" s="74">
        <v>2709540</v>
      </c>
      <c r="D80" s="75">
        <f t="shared" si="11"/>
        <v>-9.3656559277397911E-2</v>
      </c>
      <c r="E80" s="76">
        <v>1005170</v>
      </c>
      <c r="F80" s="77">
        <f t="shared" si="11"/>
        <v>-0.11041549402972928</v>
      </c>
      <c r="G80" s="74">
        <v>843524</v>
      </c>
      <c r="H80" s="75">
        <f t="shared" si="15"/>
        <v>-5.591699916618631E-2</v>
      </c>
      <c r="I80" s="76">
        <v>428837</v>
      </c>
      <c r="J80" s="77">
        <f t="shared" si="16"/>
        <v>-0.16024305419568097</v>
      </c>
      <c r="K80" s="74">
        <v>43900</v>
      </c>
      <c r="L80" s="75">
        <f t="shared" si="17"/>
        <v>0.27010762643212582</v>
      </c>
      <c r="N80" s="36" t="s">
        <v>45</v>
      </c>
    </row>
    <row r="81" spans="2:12" ht="15" hidden="1" customHeight="1" outlineLevel="1" x14ac:dyDescent="0.25">
      <c r="B81" s="73" t="s">
        <v>41</v>
      </c>
      <c r="C81" s="74">
        <v>3301277</v>
      </c>
      <c r="D81" s="75">
        <f t="shared" si="11"/>
        <v>-7.8833618272889594E-2</v>
      </c>
      <c r="E81" s="76">
        <v>1297024</v>
      </c>
      <c r="F81" s="77">
        <f t="shared" si="11"/>
        <v>-7.7182934247832624E-2</v>
      </c>
      <c r="G81" s="74">
        <v>921332</v>
      </c>
      <c r="H81" s="75">
        <f t="shared" si="15"/>
        <v>-0.1249494249161831</v>
      </c>
      <c r="I81" s="76">
        <v>553037</v>
      </c>
      <c r="J81" s="77">
        <f t="shared" si="16"/>
        <v>-6.5807988243143933E-2</v>
      </c>
      <c r="K81" s="74">
        <v>44433</v>
      </c>
      <c r="L81" s="75">
        <f t="shared" si="17"/>
        <v>0.19408239499072866</v>
      </c>
    </row>
    <row r="82" spans="2:12" ht="15" hidden="1" customHeight="1" outlineLevel="1" x14ac:dyDescent="0.25">
      <c r="B82" s="73" t="s">
        <v>42</v>
      </c>
      <c r="C82" s="74">
        <v>3863948</v>
      </c>
      <c r="D82" s="75">
        <f t="shared" si="11"/>
        <v>-1.5442163722078073E-3</v>
      </c>
      <c r="E82" s="76">
        <v>1417981</v>
      </c>
      <c r="F82" s="77">
        <f t="shared" si="11"/>
        <v>-1.4362830554327521E-2</v>
      </c>
      <c r="G82" s="74">
        <v>1161485</v>
      </c>
      <c r="H82" s="75">
        <f t="shared" si="15"/>
        <v>-1.0291735509725508E-2</v>
      </c>
      <c r="I82" s="76">
        <v>678310</v>
      </c>
      <c r="J82" s="77">
        <f t="shared" si="16"/>
        <v>-1.4293478418823891E-2</v>
      </c>
      <c r="K82" s="74">
        <v>49531</v>
      </c>
      <c r="L82" s="75">
        <f t="shared" si="17"/>
        <v>0.12983872807317676</v>
      </c>
    </row>
    <row r="83" spans="2:12" ht="15" hidden="1" customHeight="1" outlineLevel="1" x14ac:dyDescent="0.25">
      <c r="B83" s="73" t="s">
        <v>43</v>
      </c>
      <c r="C83" s="74">
        <v>3538784</v>
      </c>
      <c r="D83" s="75">
        <f t="shared" si="11"/>
        <v>-1.0038137818151993E-2</v>
      </c>
      <c r="E83" s="76">
        <v>1289129</v>
      </c>
      <c r="F83" s="77">
        <f t="shared" si="11"/>
        <v>-2.6236118266103281E-2</v>
      </c>
      <c r="G83" s="74">
        <v>1087421</v>
      </c>
      <c r="H83" s="75">
        <f t="shared" si="15"/>
        <v>-1.5865597819949562E-3</v>
      </c>
      <c r="I83" s="76">
        <v>622703</v>
      </c>
      <c r="J83" s="77">
        <f t="shared" si="16"/>
        <v>-1.4874111104958843E-2</v>
      </c>
      <c r="K83" s="74">
        <v>40231</v>
      </c>
      <c r="L83" s="75">
        <f t="shared" si="17"/>
        <v>-6.8575926654782071E-2</v>
      </c>
    </row>
    <row r="84" spans="2:12" ht="15" hidden="1" customHeight="1" outlineLevel="1" x14ac:dyDescent="0.25">
      <c r="B84" s="73" t="s">
        <v>44</v>
      </c>
      <c r="C84" s="74">
        <v>3743623</v>
      </c>
      <c r="D84" s="75">
        <f t="shared" si="11"/>
        <v>-4.9914908105271882E-3</v>
      </c>
      <c r="E84" s="76">
        <v>1404527</v>
      </c>
      <c r="F84" s="77">
        <f t="shared" si="11"/>
        <v>-4.0809051255802364E-2</v>
      </c>
      <c r="G84" s="74">
        <v>1136069</v>
      </c>
      <c r="H84" s="75">
        <f t="shared" si="15"/>
        <v>-1.7869199534207847E-2</v>
      </c>
      <c r="I84" s="76">
        <v>643361</v>
      </c>
      <c r="J84" s="77">
        <f t="shared" si="16"/>
        <v>2.5186637027830194E-2</v>
      </c>
      <c r="K84" s="74">
        <v>38851</v>
      </c>
      <c r="L84" s="75">
        <f t="shared" si="17"/>
        <v>0.14889401466761298</v>
      </c>
    </row>
    <row r="85" spans="2:12" collapsed="1" x14ac:dyDescent="0.25">
      <c r="B85" s="33">
        <v>2007</v>
      </c>
      <c r="C85" s="81">
        <v>41939102</v>
      </c>
      <c r="D85" s="82">
        <f t="shared" si="11"/>
        <v>-4.4418472100876349E-2</v>
      </c>
      <c r="E85" s="81">
        <v>15922976</v>
      </c>
      <c r="F85" s="82">
        <f t="shared" si="11"/>
        <v>-3.9939435841925164E-2</v>
      </c>
      <c r="G85" s="81">
        <v>12588699</v>
      </c>
      <c r="H85" s="82">
        <f t="shared" si="15"/>
        <v>-5.3802771825121942E-2</v>
      </c>
      <c r="I85" s="81">
        <v>7192479</v>
      </c>
      <c r="J85" s="82">
        <f t="shared" si="16"/>
        <v>-4.0071285175133919E-2</v>
      </c>
      <c r="K85" s="81">
        <v>493737</v>
      </c>
      <c r="L85" s="82">
        <f t="shared" si="17"/>
        <v>5.6463157083892268E-2</v>
      </c>
    </row>
    <row r="86" spans="2:12" ht="15" hidden="1" customHeight="1" outlineLevel="1" x14ac:dyDescent="0.25">
      <c r="B86" s="73" t="s">
        <v>33</v>
      </c>
      <c r="C86" s="74">
        <v>3584636</v>
      </c>
      <c r="D86" s="74"/>
      <c r="E86" s="76">
        <v>1311273</v>
      </c>
      <c r="F86" s="77"/>
      <c r="G86" s="74">
        <v>1118825</v>
      </c>
      <c r="H86" s="74"/>
      <c r="I86" s="76">
        <v>610393</v>
      </c>
      <c r="J86" s="77"/>
      <c r="K86" s="74">
        <v>45766</v>
      </c>
      <c r="L86" s="74"/>
    </row>
    <row r="87" spans="2:12" ht="15" hidden="1" customHeight="1" outlineLevel="1" x14ac:dyDescent="0.25">
      <c r="B87" s="73" t="s">
        <v>34</v>
      </c>
      <c r="C87" s="74">
        <v>3585941</v>
      </c>
      <c r="D87" s="74"/>
      <c r="E87" s="76">
        <v>1324632</v>
      </c>
      <c r="F87" s="77"/>
      <c r="G87" s="74">
        <v>1094673</v>
      </c>
      <c r="H87" s="74"/>
      <c r="I87" s="76">
        <v>602973</v>
      </c>
      <c r="J87" s="77"/>
      <c r="K87" s="74">
        <v>45792</v>
      </c>
      <c r="L87" s="74"/>
    </row>
    <row r="88" spans="2:12" ht="15" hidden="1" customHeight="1" outlineLevel="1" x14ac:dyDescent="0.25">
      <c r="B88" s="73" t="s">
        <v>35</v>
      </c>
      <c r="C88" s="74">
        <v>3688623</v>
      </c>
      <c r="D88" s="74"/>
      <c r="E88" s="76">
        <v>1406980</v>
      </c>
      <c r="F88" s="77"/>
      <c r="G88" s="74">
        <v>1162171</v>
      </c>
      <c r="H88" s="74"/>
      <c r="I88" s="76">
        <v>563205</v>
      </c>
      <c r="J88" s="77"/>
      <c r="K88" s="74">
        <v>40563</v>
      </c>
      <c r="L88" s="74"/>
    </row>
    <row r="89" spans="2:12" ht="15" hidden="1" customHeight="1" outlineLevel="1" x14ac:dyDescent="0.25">
      <c r="B89" s="73" t="s">
        <v>36</v>
      </c>
      <c r="C89" s="74">
        <v>3487219</v>
      </c>
      <c r="D89" s="74"/>
      <c r="E89" s="76">
        <v>1316980</v>
      </c>
      <c r="F89" s="77"/>
      <c r="G89" s="74">
        <v>1042087</v>
      </c>
      <c r="H89" s="74"/>
      <c r="I89" s="76">
        <v>618738</v>
      </c>
      <c r="J89" s="77"/>
      <c r="K89" s="74">
        <v>38098</v>
      </c>
      <c r="L89" s="74"/>
    </row>
    <row r="90" spans="2:12" ht="15" hidden="1" customHeight="1" outlineLevel="1" x14ac:dyDescent="0.25">
      <c r="B90" s="73" t="s">
        <v>37</v>
      </c>
      <c r="C90" s="74">
        <v>4547725</v>
      </c>
      <c r="D90" s="74"/>
      <c r="E90" s="76">
        <v>1735087</v>
      </c>
      <c r="F90" s="77"/>
      <c r="G90" s="74">
        <v>1352562</v>
      </c>
      <c r="H90" s="74"/>
      <c r="I90" s="76">
        <v>784504</v>
      </c>
      <c r="J90" s="77"/>
      <c r="K90" s="74">
        <v>32936</v>
      </c>
      <c r="L90" s="74"/>
    </row>
    <row r="91" spans="2:12" ht="15" hidden="1" customHeight="1" outlineLevel="1" x14ac:dyDescent="0.25">
      <c r="B91" s="73" t="s">
        <v>38</v>
      </c>
      <c r="C91" s="74">
        <v>4028069</v>
      </c>
      <c r="D91" s="74"/>
      <c r="E91" s="76">
        <v>1527198</v>
      </c>
      <c r="F91" s="77"/>
      <c r="G91" s="74">
        <v>1205214</v>
      </c>
      <c r="H91" s="74"/>
      <c r="I91" s="76">
        <v>711011</v>
      </c>
      <c r="J91" s="77"/>
      <c r="K91" s="74">
        <v>36392</v>
      </c>
      <c r="L91" s="74"/>
    </row>
    <row r="92" spans="2:12" ht="15" hidden="1" customHeight="1" outlineLevel="1" x14ac:dyDescent="0.25">
      <c r="B92" s="73" t="s">
        <v>39</v>
      </c>
      <c r="C92" s="74">
        <v>3186028</v>
      </c>
      <c r="D92" s="74"/>
      <c r="E92" s="76">
        <v>1201011</v>
      </c>
      <c r="F92" s="77"/>
      <c r="G92" s="74">
        <v>963161</v>
      </c>
      <c r="H92" s="74"/>
      <c r="I92" s="76">
        <v>551429</v>
      </c>
      <c r="J92" s="77"/>
      <c r="K92" s="74">
        <v>35179</v>
      </c>
      <c r="L92" s="74"/>
    </row>
    <row r="93" spans="2:12" ht="15" hidden="1" customHeight="1" outlineLevel="1" x14ac:dyDescent="0.25">
      <c r="B93" s="73" t="s">
        <v>40</v>
      </c>
      <c r="C93" s="74">
        <v>2989529</v>
      </c>
      <c r="D93" s="74"/>
      <c r="E93" s="76">
        <v>1129932</v>
      </c>
      <c r="F93" s="77"/>
      <c r="G93" s="74">
        <v>893485</v>
      </c>
      <c r="H93" s="74"/>
      <c r="I93" s="76">
        <v>510668</v>
      </c>
      <c r="J93" s="77"/>
      <c r="K93" s="74">
        <v>34564</v>
      </c>
      <c r="L93" s="74"/>
    </row>
    <row r="94" spans="2:12" ht="15" hidden="1" customHeight="1" outlineLevel="1" x14ac:dyDescent="0.25">
      <c r="B94" s="73" t="s">
        <v>41</v>
      </c>
      <c r="C94" s="74">
        <v>3583801</v>
      </c>
      <c r="D94" s="74"/>
      <c r="E94" s="76">
        <v>1405505</v>
      </c>
      <c r="F94" s="77"/>
      <c r="G94" s="74">
        <v>1052890</v>
      </c>
      <c r="H94" s="74"/>
      <c r="I94" s="76">
        <v>591995</v>
      </c>
      <c r="J94" s="77"/>
      <c r="K94" s="74">
        <v>37211</v>
      </c>
      <c r="L94" s="74"/>
    </row>
    <row r="95" spans="2:12" ht="15" hidden="1" customHeight="1" outlineLevel="1" x14ac:dyDescent="0.25">
      <c r="B95" s="73" t="s">
        <v>42</v>
      </c>
      <c r="C95" s="74">
        <v>3869924</v>
      </c>
      <c r="D95" s="74"/>
      <c r="E95" s="76">
        <v>1438644</v>
      </c>
      <c r="F95" s="77"/>
      <c r="G95" s="74">
        <v>1173563</v>
      </c>
      <c r="H95" s="74"/>
      <c r="I95" s="76">
        <v>688146</v>
      </c>
      <c r="J95" s="77"/>
      <c r="K95" s="74">
        <v>43839</v>
      </c>
      <c r="L95" s="74"/>
    </row>
    <row r="96" spans="2:12" ht="15" hidden="1" customHeight="1" outlineLevel="1" x14ac:dyDescent="0.25">
      <c r="B96" s="73" t="s">
        <v>43</v>
      </c>
      <c r="C96" s="74">
        <v>3574667</v>
      </c>
      <c r="D96" s="74"/>
      <c r="E96" s="76">
        <v>1323862</v>
      </c>
      <c r="F96" s="77"/>
      <c r="G96" s="74">
        <v>1089149</v>
      </c>
      <c r="H96" s="74"/>
      <c r="I96" s="76">
        <v>632105</v>
      </c>
      <c r="J96" s="77"/>
      <c r="K96" s="74">
        <v>43193</v>
      </c>
      <c r="L96" s="74"/>
    </row>
    <row r="97" spans="2:12" ht="15" hidden="1" customHeight="1" outlineLevel="1" x14ac:dyDescent="0.25">
      <c r="B97" s="73" t="s">
        <v>44</v>
      </c>
      <c r="C97" s="74">
        <v>3762403</v>
      </c>
      <c r="D97" s="74"/>
      <c r="E97" s="76">
        <v>1464283</v>
      </c>
      <c r="F97" s="77"/>
      <c r="G97" s="74">
        <v>1156739</v>
      </c>
      <c r="H97" s="74"/>
      <c r="I97" s="76">
        <v>627555</v>
      </c>
      <c r="J97" s="77"/>
      <c r="K97" s="74">
        <v>33816</v>
      </c>
      <c r="L97" s="74"/>
    </row>
    <row r="98" spans="2:12" collapsed="1" x14ac:dyDescent="0.25">
      <c r="B98" s="33">
        <v>2006</v>
      </c>
      <c r="C98" s="81">
        <v>43888565</v>
      </c>
      <c r="D98" s="81"/>
      <c r="E98" s="81">
        <v>16585387</v>
      </c>
      <c r="F98" s="82"/>
      <c r="G98" s="81">
        <v>13304519</v>
      </c>
      <c r="H98" s="81"/>
      <c r="I98" s="81">
        <v>7492722</v>
      </c>
      <c r="J98" s="82"/>
      <c r="K98" s="81">
        <v>467349</v>
      </c>
      <c r="L98" s="81"/>
    </row>
    <row r="99" spans="2:12" ht="15" customHeight="1" x14ac:dyDescent="0.25">
      <c r="B99" s="225" t="s">
        <v>46</v>
      </c>
      <c r="C99" s="225"/>
      <c r="D99" s="225"/>
      <c r="E99" s="225"/>
      <c r="F99" s="225"/>
      <c r="G99" s="225"/>
      <c r="H99" s="225"/>
      <c r="I99" s="37"/>
      <c r="J99" s="37"/>
      <c r="K99" s="37"/>
      <c r="L99" s="37"/>
    </row>
  </sheetData>
  <mergeCells count="7">
    <mergeCell ref="B99:H99"/>
    <mergeCell ref="B5:L5"/>
    <mergeCell ref="C6:D6"/>
    <mergeCell ref="E6:F6"/>
    <mergeCell ref="G6:H6"/>
    <mergeCell ref="I6:J6"/>
    <mergeCell ref="K6:L6"/>
  </mergeCells>
  <hyperlinks>
    <hyperlink ref="N8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8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D39" sqref="D39"/>
    </sheetView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9" t="s">
        <v>82</v>
      </c>
      <c r="C5" s="229"/>
      <c r="D5" s="229"/>
      <c r="E5" s="229"/>
      <c r="F5" s="229"/>
      <c r="G5" s="229"/>
    </row>
    <row r="6" spans="2:7" ht="48" customHeight="1" x14ac:dyDescent="0.25">
      <c r="B6" s="39" t="s">
        <v>48</v>
      </c>
      <c r="C6" s="40" t="str">
        <f>actualizaciones!A3</f>
        <v>AÑO 2011</v>
      </c>
      <c r="D6" s="41" t="s">
        <v>49</v>
      </c>
      <c r="E6" s="40" t="str">
        <f>actualizaciones!A2</f>
        <v>AÑO 2012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40230487</v>
      </c>
      <c r="D8" s="47">
        <f>C8/C8</f>
        <v>1</v>
      </c>
      <c r="E8" s="46">
        <v>38278787</v>
      </c>
      <c r="F8" s="47">
        <f>E8/E8</f>
        <v>1</v>
      </c>
      <c r="G8" s="47">
        <f>(E8-C8)/C8</f>
        <v>-4.851295983565896E-2</v>
      </c>
    </row>
    <row r="9" spans="2:7" ht="15" customHeight="1" x14ac:dyDescent="0.25">
      <c r="B9" s="45" t="s">
        <v>84</v>
      </c>
      <c r="C9" s="46">
        <v>23545131</v>
      </c>
      <c r="D9" s="47">
        <f>C9/C8</f>
        <v>0.58525592792351733</v>
      </c>
      <c r="E9" s="46">
        <v>23449835</v>
      </c>
      <c r="F9" s="47">
        <f>E9/E8</f>
        <v>0.61260653322165093</v>
      </c>
      <c r="G9" s="47">
        <f>(E9-C9)/C9</f>
        <v>-4.0473760795809548E-3</v>
      </c>
    </row>
    <row r="10" spans="2:7" ht="15" customHeight="1" x14ac:dyDescent="0.2">
      <c r="B10" s="48" t="s">
        <v>85</v>
      </c>
      <c r="C10" s="46">
        <v>16685356</v>
      </c>
      <c r="D10" s="47">
        <f>C10/C8</f>
        <v>0.41474407207648267</v>
      </c>
      <c r="E10" s="46">
        <v>14828952</v>
      </c>
      <c r="F10" s="47">
        <f>E10/E8</f>
        <v>0.38739346677834907</v>
      </c>
      <c r="G10" s="47">
        <f>(E10-C10)/C10</f>
        <v>-0.11125947807166955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15355866</v>
      </c>
      <c r="D12" s="53">
        <f>C12/C12</f>
        <v>1</v>
      </c>
      <c r="E12" s="52">
        <v>14629360</v>
      </c>
      <c r="F12" s="53">
        <f>E12/E12</f>
        <v>1</v>
      </c>
      <c r="G12" s="54">
        <f>(E12-C12)/C12</f>
        <v>-4.7311301101481351E-2</v>
      </c>
    </row>
    <row r="13" spans="2:7" ht="15" customHeight="1" x14ac:dyDescent="0.25">
      <c r="B13" s="51" t="s">
        <v>84</v>
      </c>
      <c r="C13" s="52">
        <v>9919604</v>
      </c>
      <c r="D13" s="53">
        <f>C13/C12</f>
        <v>0.64598141192427705</v>
      </c>
      <c r="E13" s="52">
        <v>9757980</v>
      </c>
      <c r="F13" s="53">
        <f>E13/E12</f>
        <v>0.66701345786828681</v>
      </c>
      <c r="G13" s="54">
        <f>(E13-C13)/C13</f>
        <v>-1.6293392357194902E-2</v>
      </c>
    </row>
    <row r="14" spans="2:7" ht="15" customHeight="1" x14ac:dyDescent="0.25">
      <c r="B14" s="51" t="s">
        <v>85</v>
      </c>
      <c r="C14" s="52">
        <v>5436262</v>
      </c>
      <c r="D14" s="53">
        <f>C14/C12</f>
        <v>0.35401858807572301</v>
      </c>
      <c r="E14" s="52">
        <v>4871380</v>
      </c>
      <c r="F14" s="53">
        <f>E14/E13</f>
        <v>0.49922012547678923</v>
      </c>
      <c r="G14" s="54">
        <f>(E14-C14)/C14</f>
        <v>-0.10391000286593986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12823569</v>
      </c>
      <c r="D16" s="53">
        <f>C16/C16</f>
        <v>1</v>
      </c>
      <c r="E16" s="52">
        <v>11863865</v>
      </c>
      <c r="F16" s="53">
        <f>E16/E16</f>
        <v>1</v>
      </c>
      <c r="G16" s="54">
        <f>(E16-C16)/C16</f>
        <v>-7.4839071712407057E-2</v>
      </c>
    </row>
    <row r="17" spans="2:12" ht="15" customHeight="1" x14ac:dyDescent="0.25">
      <c r="B17" s="51" t="s">
        <v>84</v>
      </c>
      <c r="C17" s="52">
        <v>5926777</v>
      </c>
      <c r="D17" s="53">
        <f>C17/C16</f>
        <v>0.46217843098126582</v>
      </c>
      <c r="E17" s="52">
        <v>5763438</v>
      </c>
      <c r="F17" s="53">
        <f>E17/E16</f>
        <v>0.48579767217513009</v>
      </c>
      <c r="G17" s="54">
        <f>(E17-C17)/C17</f>
        <v>-2.7559498189319423E-2</v>
      </c>
    </row>
    <row r="18" spans="2:12" ht="15" customHeight="1" x14ac:dyDescent="0.25">
      <c r="B18" s="51" t="s">
        <v>85</v>
      </c>
      <c r="C18" s="52">
        <v>6896792</v>
      </c>
      <c r="D18" s="53">
        <f>C18/C16</f>
        <v>0.53782156901873412</v>
      </c>
      <c r="E18" s="52">
        <v>6100427</v>
      </c>
      <c r="F18" s="53">
        <f>E18/E16</f>
        <v>0.51420232782486985</v>
      </c>
      <c r="G18" s="54">
        <f>(E18-C18)/C18</f>
        <v>-0.1154689020634521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5397757</v>
      </c>
      <c r="D20" s="53">
        <f>C20/C20</f>
        <v>1</v>
      </c>
      <c r="E20" s="52">
        <v>5205911</v>
      </c>
      <c r="F20" s="53">
        <f>E20/E20</f>
        <v>1</v>
      </c>
      <c r="G20" s="54">
        <f>(E20-C20)/C20</f>
        <v>-3.5541800047686471E-2</v>
      </c>
    </row>
    <row r="21" spans="2:12" ht="15" customHeight="1" x14ac:dyDescent="0.25">
      <c r="B21" s="51" t="s">
        <v>84</v>
      </c>
      <c r="C21" s="52">
        <v>3903935</v>
      </c>
      <c r="D21" s="53">
        <f>C21/C20</f>
        <v>0.72325134310418193</v>
      </c>
      <c r="E21" s="52">
        <v>3860367</v>
      </c>
      <c r="F21" s="53">
        <f>E21/E20</f>
        <v>0.74153534318969339</v>
      </c>
      <c r="G21" s="54">
        <f>(E21-C21)/C21</f>
        <v>-1.1160021875364216E-2</v>
      </c>
    </row>
    <row r="22" spans="2:12" ht="15" customHeight="1" x14ac:dyDescent="0.2">
      <c r="B22" s="55" t="s">
        <v>85</v>
      </c>
      <c r="C22" s="52">
        <v>1493822</v>
      </c>
      <c r="D22" s="53">
        <f>C22/C20</f>
        <v>0.27674865689581801</v>
      </c>
      <c r="E22" s="52">
        <v>1345544</v>
      </c>
      <c r="F22" s="53">
        <f>E22/E20</f>
        <v>0.25846465681030661</v>
      </c>
      <c r="G22" s="54">
        <f>(E22-C22)/C22</f>
        <v>-9.9260822239865265E-2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329480</v>
      </c>
      <c r="D24" s="53">
        <f>C24/C24</f>
        <v>1</v>
      </c>
      <c r="E24" s="52">
        <v>375825</v>
      </c>
      <c r="F24" s="53">
        <f>E24/E24</f>
        <v>1</v>
      </c>
      <c r="G24" s="54">
        <f>(E24-C24)/C24</f>
        <v>0.14066104164137427</v>
      </c>
    </row>
    <row r="25" spans="2:12" ht="15" customHeight="1" x14ac:dyDescent="0.25">
      <c r="B25" s="51" t="s">
        <v>84</v>
      </c>
      <c r="C25" s="52">
        <v>329480</v>
      </c>
      <c r="D25" s="53">
        <f>C25/C24</f>
        <v>1</v>
      </c>
      <c r="E25" s="52">
        <v>375825</v>
      </c>
      <c r="F25" s="53">
        <f>E25/E24</f>
        <v>1</v>
      </c>
      <c r="G25" s="54">
        <f>(E25-C25)/C25</f>
        <v>0.14066104164137427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30" t="s">
        <v>59</v>
      </c>
      <c r="C27" s="230"/>
      <c r="D27" s="230"/>
      <c r="E27" s="230"/>
      <c r="F27" s="230"/>
      <c r="G27" s="230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D39" sqref="D39"/>
    </sheetView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diciembre</mes>
    <year xmlns="f58ff5a6-252f-4ce0-9aec-4d01cb81bd09">2012</year>
    <PublishingExpirationDate xmlns="http://schemas.microsoft.com/sharepoint/v3" xsi:nil="true"/>
    <mercado xmlns="f58ff5a6-252f-4ce0-9aec-4d01cb81bd09" xsi:nil="true"/>
    <PublishingStartDate xmlns="http://schemas.microsoft.com/sharepoint/v3">2013-01-16T00:00:00+00:00</PublishingStartDate>
    <_dlc_DocId xmlns="8b099203-c902-4a5b-992f-1f849b15ff82">Q5F7QW3RQ55V-2054-388</_dlc_DocId>
    <_dlc_DocIdUrl xmlns="8b099203-c902-4a5b-992f-1f849b15ff82">
      <Url>http://cd102671/es/investigacion/Situacion-turistica/zonas-turisticas-tenerife/_layouts/DocIdRedir.aspx?ID=Q5F7QW3RQ55V-2054-388</Url>
      <Description>Q5F7QW3RQ55V-2054-388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3B3E68-6FBC-4553-A89C-EC23F8511BEB}"/>
</file>

<file path=customXml/itemProps2.xml><?xml version="1.0" encoding="utf-8"?>
<ds:datastoreItem xmlns:ds="http://schemas.openxmlformats.org/officeDocument/2006/customXml" ds:itemID="{D3C682DA-6E0F-40C7-B27E-040C3475EAD8}"/>
</file>

<file path=customXml/itemProps3.xml><?xml version="1.0" encoding="utf-8"?>
<ds:datastoreItem xmlns:ds="http://schemas.openxmlformats.org/officeDocument/2006/customXml" ds:itemID="{384441B8-58B7-4E5E-B546-0946F61D97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(año 2012)</dc:title>
  <dc:creator>manuela</dc:creator>
  <cp:lastModifiedBy>Marjorie Perez Garcia</cp:lastModifiedBy>
  <cp:lastPrinted>2013-02-05T14:46:29Z</cp:lastPrinted>
  <dcterms:created xsi:type="dcterms:W3CDTF">2013-02-05T14:44:32Z</dcterms:created>
  <dcterms:modified xsi:type="dcterms:W3CDTF">2013-11-22T15:09:41Z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606bbafa-0f58-4bf3-80d8-459b07bd7653</vt:lpwstr>
  </property>
</Properties>
</file>