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MUNICIPIOS'!$B$5:$L$86</definedName>
    <definedName name="_xlnm.Print_Area" localSheetId="16">'SERIE EM MUNICIPIOS'!$B$5:$L$86</definedName>
    <definedName name="_xlnm.Print_Area" localSheetId="11">'SERIE IO MUNICIPIOS'!$B$5:$L$86</definedName>
    <definedName name="_xlnm.Print_Area" localSheetId="6">'SERIE PERNOCTACIONES MUN'!$B$5:$L$86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7" i="3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D65"/>
  <c r="D67"/>
  <c r="D69"/>
  <c r="D71"/>
  <c r="D73"/>
  <c r="D75"/>
  <c r="D77"/>
  <c r="D79"/>
  <c r="D81"/>
  <c r="D83"/>
  <c r="D85"/>
  <c r="D87"/>
  <c r="D89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6"/>
  <c r="D68"/>
  <c r="D70"/>
  <c r="D72"/>
  <c r="D74"/>
  <c r="D76"/>
  <c r="D78"/>
  <c r="D80"/>
  <c r="D82"/>
  <c r="D84"/>
  <c r="D86"/>
  <c r="D88"/>
  <c r="C39" i="30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G35" i="33" l="1"/>
  <c r="C64"/>
  <c r="C6"/>
  <c r="G6"/>
  <c r="C35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N55"/>
  <c r="K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G12"/>
  <c r="D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D8"/>
  <c r="G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2" i="17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B20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2" i="1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B20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2" i="7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B20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2" i="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B20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<sst xmlns="http://schemas.openxmlformats.org/spreadsheetml/2006/main" count="1513" uniqueCount="274">
  <si>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</si>
  <si>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</si>
  <si>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</si>
  <si>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</si>
  <si>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</si>
  <si>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</si>
  <si>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</si>
  <si>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</si>
  <si>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</si>
  <si>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</si>
  <si>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</si>
  <si>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</si>
  <si>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</si>
  <si>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</si>
  <si>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</si>
  <si>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</si>
  <si>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</si>
  <si>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</si>
  <si>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</si>
  <si>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</si>
  <si>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</si>
  <si>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</si>
  <si>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</si>
  <si>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</si>
  <si>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</si>
  <si>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</si>
  <si>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</si>
  <si>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</si>
  <si>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</si>
  <si>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</si>
  <si>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</si>
  <si>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</si>
  <si>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</si>
  <si>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</si>
  <si>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</si>
  <si>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</si>
  <si>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</si>
  <si>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</si>
  <si>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</si>
  <si>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</si>
  <si>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</si>
  <si>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</si>
  <si>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</si>
  <si>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</si>
  <si>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</si>
  <si>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</si>
  <si>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</si>
  <si>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</si>
  <si>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</si>
  <si>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</si>
  <si>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</si>
  <si>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</si>
  <si>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</si>
  <si>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</si>
  <si>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</si>
  <si>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</si>
  <si>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</si>
  <si>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</si>
  <si>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</si>
  <si>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</si>
  <si>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</si>
  <si>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</si>
  <si>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</si>
  <si>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</si>
  <si>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</si>
  <si>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</si>
  <si>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</si>
  <si>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</si>
  <si>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</si>
  <si>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</si>
  <si>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</si>
  <si>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</si>
  <si>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</si>
  <si>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</si>
  <si>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</si>
  <si>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</si>
  <si>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</si>
  <si>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</si>
  <si>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</si>
  <si>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</si>
  <si>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</si>
  <si>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</si>
  <si>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</si>
  <si>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</si>
  <si>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</si>
  <si>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</si>
  <si>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</si>
  <si>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</si>
  <si>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</si>
  <si>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</si>
  <si>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</si>
  <si>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</si>
  <si>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</si>
  <si>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</si>
  <si>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</si>
  <si>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</si>
  <si>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</si>
  <si>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</si>
  <si>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</si>
  <si>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</si>
  <si>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</si>
  <si>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</si>
  <si>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</si>
  <si>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</si>
  <si>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</si>
  <si>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</si>
  <si>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</si>
  <si>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</si>
  <si>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</si>
  <si>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</si>
  <si>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</si>
  <si>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</si>
  <si>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</si>
  <si>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</si>
  <si>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</si>
  <si>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</si>
  <si>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</si>
  <si>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</si>
  <si>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</si>
  <si>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</si>
  <si>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</si>
  <si>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</si>
  <si>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</si>
  <si>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</si>
  <si>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</si>
  <si>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</si>
  <si>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</si>
  <si>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</si>
  <si>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</si>
  <si>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</si>
  <si>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</si>
  <si>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</si>
  <si>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</si>
  <si>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</si>
  <si>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</si>
  <si>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</si>
  <si>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</si>
  <si>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</si>
  <si>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</si>
  <si>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</si>
  <si>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</si>
  <si>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</si>
  <si>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</si>
  <si>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</si>
  <si>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</si>
  <si>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</si>
  <si>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</si>
  <si>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</si>
  <si>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</si>
  <si>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</si>
  <si>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</si>
  <si>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</si>
  <si>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</si>
  <si>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</si>
  <si>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</si>
  <si>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</si>
  <si>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</si>
  <si>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</si>
  <si>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</si>
  <si>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</si>
  <si>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</si>
  <si>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</si>
  <si>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</si>
  <si>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</si>
  <si>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</si>
  <si>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</si>
  <si>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</si>
  <si>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</si>
  <si>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</si>
  <si>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</si>
  <si>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</si>
  <si>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</si>
  <si>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</si>
  <si>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</si>
  <si>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</si>
  <si>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</si>
  <si>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</si>
  <si>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</si>
  <si>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</si>
  <si>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</si>
  <si>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</si>
  <si>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</si>
  <si>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</si>
  <si>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</si>
  <si>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</si>
  <si>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</si>
  <si>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</si>
  <si>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</si>
  <si>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</si>
  <si>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</si>
  <si>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</si>
  <si>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</si>
  <si>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</si>
  <si>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</si>
  <si>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</si>
  <si>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</si>
  <si>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</si>
  <si>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</si>
  <si>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</si>
  <si>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</si>
  <si>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</si>
  <si>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</si>
  <si>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</si>
  <si>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</si>
  <si>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</si>
  <si>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</si>
  <si>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</si>
  <si>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</si>
  <si>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</si>
  <si>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</si>
  <si>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</si>
  <si>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</si>
  <si>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</si>
  <si>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</si>
  <si>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</si>
  <si>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</si>
  <si>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</si>
  <si>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</si>
  <si>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</si>
  <si>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</si>
  <si>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</si>
  <si>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</si>
  <si>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</si>
  <si>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</si>
  <si>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</si>
  <si>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</si>
  <si>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</si>
  <si>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</si>
  <si>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</si>
  <si>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</si>
  <si>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</si>
  <si>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</si>
  <si>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</si>
  <si>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</si>
  <si>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</si>
  <si>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</si>
  <si>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</si>
  <si>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</si>
  <si>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</si>
  <si>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</si>
  <si>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</si>
  <si>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</si>
  <si>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</si>
  <si>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</si>
  <si>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</si>
  <si>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</si>
  <si>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</si>
  <si>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</si>
  <si>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</si>
  <si>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</si>
  <si>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</si>
  <si>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</si>
  <si>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</si>
  <si>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</si>
  <si>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</si>
  <si>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</si>
  <si>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</si>
  <si>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</si>
  <si>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</si>
  <si>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</si>
  <si>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</si>
  <si>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Año 2011 </t>
  </si>
  <si>
    <t>Año 2010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</si>
  <si>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</si>
  <si>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</si>
  <si>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</si>
  <si>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</si>
  <si>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</si>
  <si>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</si>
  <si>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</si>
  <si>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</si>
  <si>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</si>
  <si>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</si>
  <si>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Diciembre 2011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</si>
</sst>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6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2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Año 2011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34E-2"/>
          <c:y val="0.20975609756098099"/>
          <c:w val="0.934580860866997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Año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5160203</c:v>
                </c:pt>
                <c:pt idx="1">
                  <c:v>3189953</c:v>
                </c:pt>
                <c:pt idx="2">
                  <c:v>1970250</c:v>
                </c:pt>
                <c:pt idx="3">
                  <c:v>1847559</c:v>
                </c:pt>
                <c:pt idx="4">
                  <c:v>1236970</c:v>
                </c:pt>
                <c:pt idx="5">
                  <c:v>610589</c:v>
                </c:pt>
                <c:pt idx="6">
                  <c:v>1515760</c:v>
                </c:pt>
                <c:pt idx="7">
                  <c:v>705546</c:v>
                </c:pt>
                <c:pt idx="8">
                  <c:v>810214</c:v>
                </c:pt>
                <c:pt idx="9">
                  <c:v>727752</c:v>
                </c:pt>
                <c:pt idx="10">
                  <c:v>537233</c:v>
                </c:pt>
                <c:pt idx="11">
                  <c:v>190519</c:v>
                </c:pt>
                <c:pt idx="12">
                  <c:v>154803</c:v>
                </c:pt>
                <c:pt idx="13">
                  <c:v>154803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84027648"/>
        <c:axId val="384197760"/>
      </c:barChart>
      <c:catAx>
        <c:axId val="384027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5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4197760"/>
        <c:crosses val="autoZero"/>
        <c:auto val="1"/>
        <c:lblAlgn val="ctr"/>
        <c:lblOffset val="100"/>
        <c:tickLblSkip val="1"/>
        <c:tickMarkSkip val="1"/>
      </c:catAx>
      <c:valAx>
        <c:axId val="384197760"/>
        <c:scaling>
          <c:orientation val="minMax"/>
        </c:scaling>
        <c:delete val="1"/>
        <c:axPos val="l"/>
        <c:numFmt formatCode="#,##0_)" sourceLinked="1"/>
        <c:tickLblPos val="none"/>
        <c:crossAx val="384027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691"/>
          <c:w val="0.97660313262075338"/>
          <c:h val="0.5218648812349597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5397757</c:v>
                </c:pt>
                <c:pt idx="1">
                  <c:v>3903935</c:v>
                </c:pt>
                <c:pt idx="2">
                  <c:v>3326329</c:v>
                </c:pt>
                <c:pt idx="3">
                  <c:v>549636</c:v>
                </c:pt>
                <c:pt idx="4">
                  <c:v>27970</c:v>
                </c:pt>
                <c:pt idx="5">
                  <c:v>1493822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5116562</c:v>
                </c:pt>
                <c:pt idx="1">
                  <c:v>3452325</c:v>
                </c:pt>
                <c:pt idx="2">
                  <c:v>2895877</c:v>
                </c:pt>
                <c:pt idx="3">
                  <c:v>520814</c:v>
                </c:pt>
                <c:pt idx="4">
                  <c:v>35634</c:v>
                </c:pt>
                <c:pt idx="5">
                  <c:v>1664237</c:v>
                </c:pt>
              </c:numCache>
            </c:numRef>
          </c:val>
        </c:ser>
        <c:dLbls>
          <c:showVal val="1"/>
        </c:dLbls>
        <c:gapWidth val="30"/>
        <c:overlap val="-10"/>
        <c:axId val="394189440"/>
        <c:axId val="394367744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0.3069016320984824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0.3963475043790006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163975265803639E-2"/>
                  <c:y val="0.417018350876618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0.3321960482590404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4255891357185913E-2"/>
                  <c:y val="4.481706418714295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695509748492535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5.4957801742654543E-2</c:v>
                </c:pt>
                <c:pt idx="1">
                  <c:v>0.13081329249129209</c:v>
                </c:pt>
                <c:pt idx="2">
                  <c:v>0.1486430535551061</c:v>
                </c:pt>
                <c:pt idx="3">
                  <c:v>5.5340294231721883E-2</c:v>
                </c:pt>
                <c:pt idx="4">
                  <c:v>-0.2150754897008475</c:v>
                </c:pt>
                <c:pt idx="5">
                  <c:v>-0.10239827620705465</c:v>
                </c:pt>
              </c:numCache>
            </c:numRef>
          </c:val>
        </c:ser>
        <c:dLbls>
          <c:showVal val="1"/>
        </c:dLbls>
        <c:marker val="1"/>
        <c:axId val="394369280"/>
        <c:axId val="394395648"/>
      </c:lineChart>
      <c:catAx>
        <c:axId val="394189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4367744"/>
        <c:crosses val="autoZero"/>
        <c:auto val="1"/>
        <c:lblAlgn val="ctr"/>
        <c:lblOffset val="100"/>
        <c:tickLblSkip val="1"/>
        <c:tickMarkSkip val="1"/>
      </c:catAx>
      <c:valAx>
        <c:axId val="3943677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4189440"/>
        <c:crosses val="autoZero"/>
        <c:crossBetween val="between"/>
      </c:valAx>
      <c:catAx>
        <c:axId val="394369280"/>
        <c:scaling>
          <c:orientation val="minMax"/>
        </c:scaling>
        <c:delete val="1"/>
        <c:axPos val="b"/>
        <c:tickLblPos val="none"/>
        <c:crossAx val="394395648"/>
        <c:crosses val="autoZero"/>
        <c:auto val="1"/>
        <c:lblAlgn val="ctr"/>
        <c:lblOffset val="100"/>
      </c:catAx>
      <c:valAx>
        <c:axId val="3943956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43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6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49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329480</c:v>
                </c:pt>
                <c:pt idx="1">
                  <c:v>329480</c:v>
                </c:pt>
                <c:pt idx="2">
                  <c:v>82426</c:v>
                </c:pt>
                <c:pt idx="3">
                  <c:v>102295</c:v>
                </c:pt>
                <c:pt idx="4">
                  <c:v>116630</c:v>
                </c:pt>
                <c:pt idx="5">
                  <c:v>28129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325864</c:v>
                </c:pt>
                <c:pt idx="1">
                  <c:v>325864</c:v>
                </c:pt>
                <c:pt idx="2">
                  <c:v>92689</c:v>
                </c:pt>
                <c:pt idx="3">
                  <c:v>98415</c:v>
                </c:pt>
                <c:pt idx="4">
                  <c:v>105466</c:v>
                </c:pt>
                <c:pt idx="5">
                  <c:v>29294</c:v>
                </c:pt>
              </c:numCache>
            </c:numRef>
          </c:val>
        </c:ser>
        <c:dLbls>
          <c:showVal val="1"/>
        </c:dLbls>
        <c:gapWidth val="30"/>
        <c:overlap val="-10"/>
        <c:axId val="394844416"/>
        <c:axId val="394989952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595743775271335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93406125689590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6E-2"/>
                  <c:y val="1.369194755021526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0.2116139276769198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27E-2"/>
                  <c:y val="0.2720945536693568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0.1229990014241982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1.1096653818771021E-2</c:v>
                </c:pt>
                <c:pt idx="1">
                  <c:v>1.1096653818771021E-2</c:v>
                </c:pt>
                <c:pt idx="2">
                  <c:v>-0.11072511301233157</c:v>
                </c:pt>
                <c:pt idx="3">
                  <c:v>3.9424884418025705E-2</c:v>
                </c:pt>
                <c:pt idx="4">
                  <c:v>0.10585401930479965</c:v>
                </c:pt>
                <c:pt idx="5">
                  <c:v>-3.9769236021028199E-2</c:v>
                </c:pt>
              </c:numCache>
            </c:numRef>
          </c:val>
        </c:ser>
        <c:dLbls>
          <c:showVal val="1"/>
        </c:dLbls>
        <c:marker val="1"/>
        <c:axId val="394991488"/>
        <c:axId val="394993024"/>
      </c:lineChart>
      <c:catAx>
        <c:axId val="3948444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4989952"/>
        <c:crosses val="autoZero"/>
        <c:auto val="1"/>
        <c:lblAlgn val="ctr"/>
        <c:lblOffset val="100"/>
        <c:tickLblSkip val="1"/>
        <c:tickMarkSkip val="1"/>
      </c:catAx>
      <c:valAx>
        <c:axId val="3949899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4844416"/>
        <c:crosses val="autoZero"/>
        <c:crossBetween val="between"/>
      </c:valAx>
      <c:catAx>
        <c:axId val="394991488"/>
        <c:scaling>
          <c:orientation val="minMax"/>
        </c:scaling>
        <c:delete val="1"/>
        <c:axPos val="b"/>
        <c:tickLblPos val="none"/>
        <c:crossAx val="394993024"/>
        <c:crosses val="autoZero"/>
        <c:auto val="1"/>
        <c:lblAlgn val="ctr"/>
        <c:lblOffset val="100"/>
      </c:catAx>
      <c:valAx>
        <c:axId val="3949930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4991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86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40230487</c:v>
                </c:pt>
                <c:pt idx="1">
                  <c:v>23545131</c:v>
                </c:pt>
                <c:pt idx="2">
                  <c:v>2992249</c:v>
                </c:pt>
                <c:pt idx="3">
                  <c:v>15400857</c:v>
                </c:pt>
                <c:pt idx="4">
                  <c:v>4564956</c:v>
                </c:pt>
                <c:pt idx="5">
                  <c:v>386122</c:v>
                </c:pt>
                <c:pt idx="6">
                  <c:v>200947</c:v>
                </c:pt>
                <c:pt idx="7">
                  <c:v>16685356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36229392</c:v>
                </c:pt>
                <c:pt idx="1">
                  <c:v>20544455</c:v>
                </c:pt>
                <c:pt idx="2">
                  <c:v>2564325</c:v>
                </c:pt>
                <c:pt idx="3">
                  <c:v>13479437</c:v>
                </c:pt>
                <c:pt idx="4">
                  <c:v>3984464</c:v>
                </c:pt>
                <c:pt idx="5">
                  <c:v>333342</c:v>
                </c:pt>
                <c:pt idx="6">
                  <c:v>182887</c:v>
                </c:pt>
                <c:pt idx="7">
                  <c:v>15684937</c:v>
                </c:pt>
              </c:numCache>
            </c:numRef>
          </c:val>
        </c:ser>
        <c:dLbls>
          <c:showVal val="1"/>
        </c:dLbls>
        <c:gapWidth val="30"/>
        <c:overlap val="-10"/>
        <c:axId val="395487872"/>
        <c:axId val="395494144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373172536791914E-2"/>
                  <c:y val="0.2422672581727700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40453109767E-2"/>
                  <c:y val="0.3298194378509341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421176355034622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514011056784331E-2"/>
                  <c:y val="0.3280383715029385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146E-2"/>
                  <c:y val="0.342780624355427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1022166142945476E-2"/>
                  <c:y val="0.4057432841684810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20259312732305E-2"/>
                  <c:y val="0.257403048111709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625711269912536E-2"/>
                  <c:y val="0.1297598507047325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0.11043781800147245</c:v>
                </c:pt>
                <c:pt idx="1">
                  <c:v>0.14605770754201064</c:v>
                </c:pt>
                <c:pt idx="2">
                  <c:v>0.16687588351710492</c:v>
                </c:pt>
                <c:pt idx="3">
                  <c:v>0.1425445291223959</c:v>
                </c:pt>
                <c:pt idx="4">
                  <c:v>0.14568885551481947</c:v>
                </c:pt>
                <c:pt idx="5">
                  <c:v>0.15833588326703496</c:v>
                </c:pt>
                <c:pt idx="6">
                  <c:v>9.8749501058030376E-2</c:v>
                </c:pt>
                <c:pt idx="7">
                  <c:v>6.3782149714723069E-2</c:v>
                </c:pt>
              </c:numCache>
            </c:numRef>
          </c:val>
        </c:ser>
        <c:dLbls>
          <c:showVal val="1"/>
        </c:dLbls>
        <c:marker val="1"/>
        <c:axId val="395495680"/>
        <c:axId val="395542528"/>
      </c:lineChart>
      <c:catAx>
        <c:axId val="3954878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5494144"/>
        <c:crosses val="autoZero"/>
        <c:auto val="1"/>
        <c:lblAlgn val="ctr"/>
        <c:lblOffset val="100"/>
        <c:tickLblSkip val="1"/>
        <c:tickMarkSkip val="1"/>
      </c:catAx>
      <c:valAx>
        <c:axId val="39549414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5487872"/>
        <c:crosses val="autoZero"/>
        <c:crossBetween val="between"/>
      </c:valAx>
      <c:catAx>
        <c:axId val="395495680"/>
        <c:scaling>
          <c:orientation val="minMax"/>
        </c:scaling>
        <c:delete val="1"/>
        <c:axPos val="b"/>
        <c:tickLblPos val="none"/>
        <c:crossAx val="395542528"/>
        <c:crosses val="autoZero"/>
        <c:auto val="1"/>
        <c:lblAlgn val="ctr"/>
        <c:lblOffset val="100"/>
      </c:catAx>
      <c:valAx>
        <c:axId val="3955425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54956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73"/>
          <c:y val="0.15891703988747383"/>
          <c:w val="0.6302978537544148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97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26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Año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63.562077784569098</c:v>
                </c:pt>
                <c:pt idx="1">
                  <c:v>73.81494750483823</c:v>
                </c:pt>
                <c:pt idx="2">
                  <c:v>53.145335679768486</c:v>
                </c:pt>
                <c:pt idx="3">
                  <c:v>67.503988357350664</c:v>
                </c:pt>
                <c:pt idx="4">
                  <c:v>81.775239859568501</c:v>
                </c:pt>
                <c:pt idx="5">
                  <c:v>51.199706906164764</c:v>
                </c:pt>
                <c:pt idx="6">
                  <c:v>67.262910727200278</c:v>
                </c:pt>
                <c:pt idx="7">
                  <c:v>78.705178722057084</c:v>
                </c:pt>
                <c:pt idx="8">
                  <c:v>59.792767639875251</c:v>
                </c:pt>
                <c:pt idx="9">
                  <c:v>59.114333669986991</c:v>
                </c:pt>
                <c:pt idx="10">
                  <c:v>65.349483271827239</c:v>
                </c:pt>
                <c:pt idx="11">
                  <c:v>47.316091415192112</c:v>
                </c:pt>
                <c:pt idx="12">
                  <c:v>46.774626312643825</c:v>
                </c:pt>
                <c:pt idx="13">
                  <c:v>46.774626312643825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91846144"/>
        <c:axId val="392008064"/>
      </c:barChart>
      <c:catAx>
        <c:axId val="391846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05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392008064"/>
        <c:crosses val="autoZero"/>
        <c:auto val="1"/>
        <c:lblAlgn val="ctr"/>
        <c:lblOffset val="100"/>
        <c:tickLblSkip val="1"/>
        <c:tickMarkSkip val="1"/>
      </c:catAx>
      <c:valAx>
        <c:axId val="392008064"/>
        <c:scaling>
          <c:orientation val="minMax"/>
        </c:scaling>
        <c:delete val="1"/>
        <c:axPos val="l"/>
        <c:numFmt formatCode="#,##0.00_)" sourceLinked="1"/>
        <c:tickLblPos val="none"/>
        <c:crossAx val="39184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87E-2"/>
          <c:y val="0.3902846759539676"/>
          <c:w val="0.90468819022231306"/>
          <c:h val="0.3746302814019349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67.503988357350664</c:v>
                </c:pt>
                <c:pt idx="1">
                  <c:v>81.775239859568501</c:v>
                </c:pt>
                <c:pt idx="2">
                  <c:v>80.379591200249507</c:v>
                </c:pt>
                <c:pt idx="3">
                  <c:v>84.835788008275586</c:v>
                </c:pt>
                <c:pt idx="4">
                  <c:v>73.795289306868682</c:v>
                </c:pt>
                <c:pt idx="5">
                  <c:v>63.104061523672193</c:v>
                </c:pt>
                <c:pt idx="6">
                  <c:v>51.199706906164764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59.458591936992967</c:v>
                </c:pt>
                <c:pt idx="1">
                  <c:v>71.692630341287895</c:v>
                </c:pt>
                <c:pt idx="2">
                  <c:v>68.763464721829038</c:v>
                </c:pt>
                <c:pt idx="3">
                  <c:v>75.544709780830757</c:v>
                </c:pt>
                <c:pt idx="4">
                  <c:v>60.977354046223361</c:v>
                </c:pt>
                <c:pt idx="5">
                  <c:v>60.154473914310699</c:v>
                </c:pt>
                <c:pt idx="6">
                  <c:v>46.169837254959681</c:v>
                </c:pt>
              </c:numCache>
            </c:numRef>
          </c:val>
        </c:ser>
        <c:dLbls>
          <c:showVal val="1"/>
        </c:dLbls>
        <c:gapWidth val="30"/>
        <c:overlap val="-10"/>
        <c:axId val="398294016"/>
        <c:axId val="39846412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353534489832649E-2"/>
                  <c:y val="0.163732709087039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42E-2"/>
                  <c:y val="0.1718149524448737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209118142976410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676153528421632E-2"/>
                  <c:y val="0.1450865159526576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27E-2"/>
                  <c:y val="0.2720945536693568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48E-2"/>
                  <c:y val="2.736490579010263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67E-2"/>
                  <c:y val="0.1160309067395681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0.13531091400353445</c:v>
                </c:pt>
                <c:pt idx="1">
                  <c:v>0.14063662429852308</c:v>
                </c:pt>
                <c:pt idx="2">
                  <c:v>0.16892875490511639</c:v>
                </c:pt>
                <c:pt idx="3">
                  <c:v>0.12298780754337368</c:v>
                </c:pt>
                <c:pt idx="4">
                  <c:v>0.21020812498569219</c:v>
                </c:pt>
                <c:pt idx="5">
                  <c:v>4.9033553407235253E-2</c:v>
                </c:pt>
                <c:pt idx="6">
                  <c:v>0.10894276329000396</c:v>
                </c:pt>
              </c:numCache>
            </c:numRef>
          </c:val>
        </c:ser>
        <c:dLbls>
          <c:showVal val="1"/>
        </c:dLbls>
        <c:marker val="1"/>
        <c:axId val="398465664"/>
        <c:axId val="398483840"/>
      </c:lineChart>
      <c:catAx>
        <c:axId val="398294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464128"/>
        <c:crosses val="autoZero"/>
        <c:auto val="1"/>
        <c:lblAlgn val="ctr"/>
        <c:lblOffset val="100"/>
        <c:tickLblSkip val="1"/>
        <c:tickMarkSkip val="1"/>
      </c:catAx>
      <c:valAx>
        <c:axId val="3984641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98294016"/>
        <c:crosses val="autoZero"/>
        <c:crossBetween val="between"/>
      </c:valAx>
      <c:catAx>
        <c:axId val="398465664"/>
        <c:scaling>
          <c:orientation val="minMax"/>
        </c:scaling>
        <c:delete val="1"/>
        <c:axPos val="b"/>
        <c:tickLblPos val="none"/>
        <c:crossAx val="398483840"/>
        <c:crosses val="autoZero"/>
        <c:auto val="1"/>
        <c:lblAlgn val="ctr"/>
        <c:lblOffset val="100"/>
      </c:catAx>
      <c:valAx>
        <c:axId val="398483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8465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37549102100283216"/>
          <c:w val="0.97693770639664979"/>
          <c:h val="0.4378525709234372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67.262910727200278</c:v>
                </c:pt>
                <c:pt idx="1">
                  <c:v>78.705178722057084</c:v>
                </c:pt>
                <c:pt idx="2">
                  <c:v>75.410158298962529</c:v>
                </c:pt>
                <c:pt idx="3">
                  <c:v>88.100677682509954</c:v>
                </c:pt>
                <c:pt idx="4">
                  <c:v>66.226635154829566</c:v>
                </c:pt>
                <c:pt idx="5">
                  <c:v>56.763300414144631</c:v>
                </c:pt>
                <c:pt idx="6">
                  <c:v>59.792767639875251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59.522066888293921</c:v>
                </c:pt>
                <c:pt idx="1">
                  <c:v>70.242262102164986</c:v>
                </c:pt>
                <c:pt idx="2">
                  <c:v>67.803750434461179</c:v>
                </c:pt>
                <c:pt idx="3">
                  <c:v>79.036156666023544</c:v>
                </c:pt>
                <c:pt idx="4">
                  <c:v>58.92017980605052</c:v>
                </c:pt>
                <c:pt idx="5">
                  <c:v>47.782171785657205</c:v>
                </c:pt>
                <c:pt idx="6">
                  <c:v>52.916225747071429</c:v>
                </c:pt>
              </c:numCache>
            </c:numRef>
          </c:val>
        </c:ser>
        <c:dLbls>
          <c:showVal val="1"/>
        </c:dLbls>
        <c:gapWidth val="30"/>
        <c:overlap val="-10"/>
        <c:axId val="398687232"/>
        <c:axId val="398759040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6967371659123932E-2"/>
                  <c:y val="0.251050469003224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0.2175529981829195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940723951022E-2"/>
                  <c:y val="0.2091181429764107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0.203297919360911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0.230514512089315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6036508546219E-2"/>
                  <c:y val="0.368321246746443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9736591501336731E-2"/>
                  <c:y val="0.2449290356376973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0.13004998387293454</c:v>
                </c:pt>
                <c:pt idx="1">
                  <c:v>0.12048183481880281</c:v>
                </c:pt>
                <c:pt idx="2">
                  <c:v>0.11218270104179084</c:v>
                </c:pt>
                <c:pt idx="3">
                  <c:v>0.11468828190608504</c:v>
                </c:pt>
                <c:pt idx="4">
                  <c:v>0.12400599205280671</c:v>
                </c:pt>
                <c:pt idx="5">
                  <c:v>0.18795982461356631</c:v>
                </c:pt>
                <c:pt idx="6">
                  <c:v>0.12995148077401186</c:v>
                </c:pt>
              </c:numCache>
            </c:numRef>
          </c:val>
        </c:ser>
        <c:dLbls>
          <c:showVal val="1"/>
        </c:dLbls>
        <c:marker val="1"/>
        <c:axId val="398760576"/>
        <c:axId val="398930304"/>
      </c:lineChart>
      <c:catAx>
        <c:axId val="398687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8759040"/>
        <c:crosses val="autoZero"/>
        <c:auto val="1"/>
        <c:lblAlgn val="ctr"/>
        <c:lblOffset val="100"/>
        <c:tickLblSkip val="1"/>
        <c:tickMarkSkip val="1"/>
      </c:catAx>
      <c:valAx>
        <c:axId val="39875904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98687232"/>
        <c:crosses val="autoZero"/>
        <c:crossBetween val="between"/>
      </c:valAx>
      <c:catAx>
        <c:axId val="398760576"/>
        <c:scaling>
          <c:orientation val="minMax"/>
        </c:scaling>
        <c:delete val="1"/>
        <c:axPos val="b"/>
        <c:tickLblPos val="none"/>
        <c:crossAx val="398930304"/>
        <c:crosses val="autoZero"/>
        <c:auto val="1"/>
        <c:lblAlgn val="ctr"/>
        <c:lblOffset val="100"/>
      </c:catAx>
      <c:valAx>
        <c:axId val="3989303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8760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26"/>
          <c:y val="0.2420770376675889"/>
          <c:w val="0.7159975203095350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95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37781066347995518"/>
          <c:w val="0.95016074538857465"/>
          <c:h val="0.4447014913156646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59.114333669986991</c:v>
                </c:pt>
                <c:pt idx="1">
                  <c:v>65.349483271827239</c:v>
                </c:pt>
                <c:pt idx="2">
                  <c:v>67.556341310597432</c:v>
                </c:pt>
                <c:pt idx="3">
                  <c:v>60.026210602188584</c:v>
                </c:pt>
                <c:pt idx="4">
                  <c:v>20.797239922967677</c:v>
                </c:pt>
                <c:pt idx="5">
                  <c:v>47.316091415192112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53.009782628853443</c:v>
                </c:pt>
                <c:pt idx="1">
                  <c:v>58.031300333463662</c:v>
                </c:pt>
                <c:pt idx="2">
                  <c:v>61.242065527140838</c:v>
                </c:pt>
                <c:pt idx="3">
                  <c:v>48.029886918847538</c:v>
                </c:pt>
                <c:pt idx="4">
                  <c:v>26.173564949135113</c:v>
                </c:pt>
                <c:pt idx="5">
                  <c:v>44.942513370789094</c:v>
                </c:pt>
              </c:numCache>
            </c:numRef>
          </c:val>
        </c:ser>
        <c:dLbls>
          <c:showVal val="1"/>
        </c:dLbls>
        <c:gapWidth val="30"/>
        <c:overlap val="-10"/>
        <c:axId val="399608064"/>
        <c:axId val="39966348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7844621348525E-2"/>
                  <c:y val="0.267682485635241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799233879548843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0.259013538068656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05E-2"/>
                  <c:y val="0.36546073632687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88E-2"/>
                  <c:y val="3.508831666311982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0.222790773814395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0.11515895252531783</c:v>
                </c:pt>
                <c:pt idx="1">
                  <c:v>0.12610751260632291</c:v>
                </c:pt>
                <c:pt idx="2">
                  <c:v>0.10310357315852259</c:v>
                </c:pt>
                <c:pt idx="3">
                  <c:v>0.24976789355366025</c:v>
                </c:pt>
                <c:pt idx="4">
                  <c:v>-0.20541049859335625</c:v>
                </c:pt>
                <c:pt idx="5">
                  <c:v>5.2813647176789935E-2</c:v>
                </c:pt>
              </c:numCache>
            </c:numRef>
          </c:val>
        </c:ser>
        <c:dLbls>
          <c:showVal val="1"/>
        </c:dLbls>
        <c:marker val="1"/>
        <c:axId val="399665024"/>
        <c:axId val="399666560"/>
      </c:lineChart>
      <c:catAx>
        <c:axId val="399608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99663488"/>
        <c:crosses val="autoZero"/>
        <c:auto val="1"/>
        <c:lblAlgn val="ctr"/>
        <c:lblOffset val="100"/>
        <c:tickLblSkip val="1"/>
        <c:tickMarkSkip val="1"/>
      </c:catAx>
      <c:valAx>
        <c:axId val="39966348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99608064"/>
        <c:crosses val="autoZero"/>
        <c:crossBetween val="between"/>
      </c:valAx>
      <c:catAx>
        <c:axId val="399665024"/>
        <c:scaling>
          <c:orientation val="minMax"/>
        </c:scaling>
        <c:delete val="1"/>
        <c:axPos val="b"/>
        <c:tickLblPos val="none"/>
        <c:crossAx val="399666560"/>
        <c:crosses val="autoZero"/>
        <c:auto val="1"/>
        <c:lblAlgn val="ctr"/>
        <c:lblOffset val="100"/>
      </c:catAx>
      <c:valAx>
        <c:axId val="3996665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9665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8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24"/>
          <c:y val="8.10778070620590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43"/>
          <c:w val="0.90468819022231306"/>
          <c:h val="0.4738075204216936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46.774626312643825</c:v>
                </c:pt>
                <c:pt idx="1">
                  <c:v>46.774626312643825</c:v>
                </c:pt>
                <c:pt idx="2">
                  <c:v>67.556341310597432</c:v>
                </c:pt>
                <c:pt idx="3">
                  <c:v>48.320736891828055</c:v>
                </c:pt>
                <c:pt idx="4">
                  <c:v>47.408641925124996</c:v>
                </c:pt>
                <c:pt idx="5">
                  <c:v>42.144612249790242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40.157146518918708</c:v>
                </c:pt>
                <c:pt idx="1">
                  <c:v>40.157146518918708</c:v>
                </c:pt>
                <c:pt idx="2">
                  <c:v>61.242065527140838</c:v>
                </c:pt>
                <c:pt idx="3">
                  <c:v>46.487954652810579</c:v>
                </c:pt>
                <c:pt idx="4">
                  <c:v>42.870615015649769</c:v>
                </c:pt>
                <c:pt idx="5">
                  <c:v>40.128767123287673</c:v>
                </c:pt>
              </c:numCache>
            </c:numRef>
          </c:val>
        </c:ser>
        <c:dLbls>
          <c:showVal val="1"/>
        </c:dLbls>
        <c:gapWidth val="30"/>
        <c:overlap val="-10"/>
        <c:axId val="400496128"/>
        <c:axId val="40049804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0016542762586E-2"/>
                  <c:y val="0.3965806145333705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5975E-2"/>
                  <c:y val="0.3880311686610899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229907836364529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5048038831017E-2"/>
                  <c:y val="5.77681012326681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0.2471462013194297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0.102208980634177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38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0.16478959207441468</c:v>
                </c:pt>
                <c:pt idx="1">
                  <c:v>0.16478959207441468</c:v>
                </c:pt>
                <c:pt idx="2">
                  <c:v>0.10310357315852259</c:v>
                </c:pt>
                <c:pt idx="3">
                  <c:v>3.9424884418025608E-2</c:v>
                </c:pt>
                <c:pt idx="4">
                  <c:v>0.10585401930479965</c:v>
                </c:pt>
                <c:pt idx="5">
                  <c:v>5.0234414635996316E-2</c:v>
                </c:pt>
              </c:numCache>
            </c:numRef>
          </c:val>
        </c:ser>
        <c:dLbls>
          <c:showVal val="1"/>
        </c:dLbls>
        <c:marker val="1"/>
        <c:axId val="400512128"/>
        <c:axId val="400513664"/>
      </c:lineChart>
      <c:catAx>
        <c:axId val="400496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0498048"/>
        <c:crosses val="autoZero"/>
        <c:auto val="1"/>
        <c:lblAlgn val="ctr"/>
        <c:lblOffset val="100"/>
        <c:tickLblSkip val="1"/>
        <c:tickMarkSkip val="1"/>
      </c:catAx>
      <c:valAx>
        <c:axId val="40049804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0496128"/>
        <c:crosses val="autoZero"/>
        <c:crossBetween val="between"/>
      </c:valAx>
      <c:catAx>
        <c:axId val="400512128"/>
        <c:scaling>
          <c:orientation val="minMax"/>
        </c:scaling>
        <c:delete val="1"/>
        <c:axPos val="b"/>
        <c:tickLblPos val="none"/>
        <c:crossAx val="400513664"/>
        <c:crosses val="autoZero"/>
        <c:auto val="1"/>
        <c:lblAlgn val="ctr"/>
        <c:lblOffset val="100"/>
      </c:catAx>
      <c:valAx>
        <c:axId val="4005136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0512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16"/>
          <c:y val="0.25455105014160129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05E-2"/>
          <c:y val="0.31949462092472591"/>
          <c:w val="0.98812717617140777"/>
          <c:h val="0.4603472432751317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63.562077784569098</c:v>
                </c:pt>
                <c:pt idx="1">
                  <c:v>73.81494750483823</c:v>
                </c:pt>
                <c:pt idx="2">
                  <c:v>71.020495255527905</c:v>
                </c:pt>
                <c:pt idx="3">
                  <c:v>78.762218332062474</c:v>
                </c:pt>
                <c:pt idx="4">
                  <c:v>65.64594506912951</c:v>
                </c:pt>
                <c:pt idx="5">
                  <c:v>48.104281049537981</c:v>
                </c:pt>
                <c:pt idx="6">
                  <c:v>53.714638560174926</c:v>
                </c:pt>
                <c:pt idx="7">
                  <c:v>53.145335679768486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56.104302420489866</c:v>
                </c:pt>
                <c:pt idx="1">
                  <c:v>65.251993240038132</c:v>
                </c:pt>
                <c:pt idx="2">
                  <c:v>61.021824197560008</c:v>
                </c:pt>
                <c:pt idx="3">
                  <c:v>70.929136833176443</c:v>
                </c:pt>
                <c:pt idx="4">
                  <c:v>56.004213320282197</c:v>
                </c:pt>
                <c:pt idx="5">
                  <c:v>41.797059653302405</c:v>
                </c:pt>
                <c:pt idx="6">
                  <c:v>49.929427695466174</c:v>
                </c:pt>
                <c:pt idx="7">
                  <c:v>47.400441749110826</c:v>
                </c:pt>
              </c:numCache>
            </c:numRef>
          </c:val>
        </c:ser>
        <c:dLbls>
          <c:showVal val="1"/>
        </c:dLbls>
        <c:gapWidth val="30"/>
        <c:overlap val="-10"/>
        <c:axId val="401024512"/>
        <c:axId val="401026432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430552324038831E-2"/>
                  <c:y val="0.259886109449638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67E-2"/>
                  <c:y val="0.2638452399485444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505079944322689E-2"/>
                  <c:y val="0.3301760797069983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0.19548895097790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497475335023293E-2"/>
                  <c:y val="0.3475877325948201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0.310697682040525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4E-2"/>
                  <c:y val="0.1331647643940448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61947563708502E-2"/>
                  <c:y val="0.23417306447516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0.13292697783112573</c:v>
                </c:pt>
                <c:pt idx="1">
                  <c:v>0.13122900680290539</c:v>
                </c:pt>
                <c:pt idx="2">
                  <c:v>0.16385401763141161</c:v>
                </c:pt>
                <c:pt idx="3">
                  <c:v>0.11043531401360829</c:v>
                </c:pt>
                <c:pt idx="4">
                  <c:v>0.17216082821674972</c:v>
                </c:pt>
                <c:pt idx="5">
                  <c:v>0.15090107889293214</c:v>
                </c:pt>
                <c:pt idx="6">
                  <c:v>7.5811220745325425E-2</c:v>
                </c:pt>
                <c:pt idx="7">
                  <c:v>0.12119916436781786</c:v>
                </c:pt>
              </c:numCache>
            </c:numRef>
          </c:val>
        </c:ser>
        <c:dLbls>
          <c:showVal val="1"/>
        </c:dLbls>
        <c:marker val="1"/>
        <c:axId val="401126528"/>
        <c:axId val="401128064"/>
      </c:lineChart>
      <c:catAx>
        <c:axId val="401024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01026432"/>
        <c:crosses val="autoZero"/>
        <c:auto val="1"/>
        <c:lblAlgn val="ctr"/>
        <c:lblOffset val="100"/>
        <c:tickLblSkip val="1"/>
        <c:tickMarkSkip val="1"/>
      </c:catAx>
      <c:valAx>
        <c:axId val="40102643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01024512"/>
        <c:crosses val="autoZero"/>
        <c:crossBetween val="between"/>
      </c:valAx>
      <c:catAx>
        <c:axId val="401126528"/>
        <c:scaling>
          <c:orientation val="minMax"/>
        </c:scaling>
        <c:delete val="1"/>
        <c:axPos val="b"/>
        <c:tickLblPos val="none"/>
        <c:crossAx val="401128064"/>
        <c:crosses val="autoZero"/>
        <c:auto val="1"/>
        <c:lblAlgn val="ctr"/>
        <c:lblOffset val="100"/>
      </c:catAx>
      <c:valAx>
        <c:axId val="401128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1126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81"/>
          <c:y val="0.17554897113952317"/>
          <c:w val="0.6727479049566720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Año 2011 </c:v>
            </c:pt>
          </c:strCache>
        </c:strRef>
      </c:tx>
      <c:layout>
        <c:manualLayout>
          <c:xMode val="edge"/>
          <c:yMode val="edge"/>
          <c:x val="0.39914716588663601"/>
          <c:y val="0.13041268049962843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7.7962992928766566</c:v>
                </c:pt>
                <c:pt idx="1">
                  <c:v>7.3810275574593103</c:v>
                </c:pt>
                <c:pt idx="2">
                  <c:v>8.4686491561984525</c:v>
                </c:pt>
                <c:pt idx="3">
                  <c:v>8.3114347092569165</c:v>
                </c:pt>
                <c:pt idx="4">
                  <c:v>8.0192761344252492</c:v>
                </c:pt>
                <c:pt idx="5">
                  <c:v>8.903308117244169</c:v>
                </c:pt>
                <c:pt idx="6">
                  <c:v>8.460157940571067</c:v>
                </c:pt>
                <c:pt idx="7">
                  <c:v>8.4002701453909463</c:v>
                </c:pt>
                <c:pt idx="8">
                  <c:v>8.5123090936468628</c:v>
                </c:pt>
                <c:pt idx="9">
                  <c:v>7.4170280535127349</c:v>
                </c:pt>
                <c:pt idx="10">
                  <c:v>7.2667445968509012</c:v>
                </c:pt>
                <c:pt idx="11">
                  <c:v>7.840803279462941</c:v>
                </c:pt>
                <c:pt idx="12">
                  <c:v>2.1283825248864687</c:v>
                </c:pt>
                <c:pt idx="13">
                  <c:v>2.1283825248864687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98125312"/>
        <c:axId val="401364864"/>
      </c:barChart>
      <c:catAx>
        <c:axId val="398125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603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1364864"/>
        <c:crosses val="autoZero"/>
        <c:auto val="1"/>
        <c:lblAlgn val="ctr"/>
        <c:lblOffset val="100"/>
        <c:tickLblSkip val="1"/>
        <c:tickMarkSkip val="1"/>
      </c:catAx>
      <c:valAx>
        <c:axId val="401364864"/>
        <c:scaling>
          <c:orientation val="minMax"/>
        </c:scaling>
        <c:delete val="1"/>
        <c:axPos val="l"/>
        <c:numFmt formatCode="#,##0.00_)" sourceLinked="1"/>
        <c:tickLblPos val="none"/>
        <c:crossAx val="398125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0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1847559</c:v>
                </c:pt>
                <c:pt idx="1">
                  <c:v>1236970</c:v>
                </c:pt>
                <c:pt idx="2">
                  <c:v>179486</c:v>
                </c:pt>
                <c:pt idx="3">
                  <c:v>849133</c:v>
                </c:pt>
                <c:pt idx="4">
                  <c:v>191109</c:v>
                </c:pt>
                <c:pt idx="5">
                  <c:v>17242</c:v>
                </c:pt>
                <c:pt idx="6">
                  <c:v>610589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1711443</c:v>
                </c:pt>
                <c:pt idx="1">
                  <c:v>1123000</c:v>
                </c:pt>
                <c:pt idx="2">
                  <c:v>164077</c:v>
                </c:pt>
                <c:pt idx="3">
                  <c:v>774477</c:v>
                </c:pt>
                <c:pt idx="4">
                  <c:v>169652</c:v>
                </c:pt>
                <c:pt idx="5">
                  <c:v>14462</c:v>
                </c:pt>
                <c:pt idx="6">
                  <c:v>588443</c:v>
                </c:pt>
              </c:numCache>
            </c:numRef>
          </c:val>
        </c:ser>
        <c:dLbls>
          <c:showVal val="1"/>
        </c:dLbls>
        <c:gapWidth val="30"/>
        <c:overlap val="-10"/>
        <c:axId val="387832064"/>
        <c:axId val="38790387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0.105520323473079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551832632147592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150905757362450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0.136770507636649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91E-2"/>
                  <c:y val="0.2097244912992944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3641632425884393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67E-2"/>
                  <c:y val="2.8712819421480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7.9532885407226528E-2</c:v>
                </c:pt>
                <c:pt idx="1">
                  <c:v>0.10148708815672307</c:v>
                </c:pt>
                <c:pt idx="2">
                  <c:v>9.391322366937474E-2</c:v>
                </c:pt>
                <c:pt idx="3">
                  <c:v>9.6395373910393725E-2</c:v>
                </c:pt>
                <c:pt idx="4">
                  <c:v>0.12647655200056587</c:v>
                </c:pt>
                <c:pt idx="5">
                  <c:v>0.19222790761996958</c:v>
                </c:pt>
                <c:pt idx="6">
                  <c:v>3.7634911112886041E-2</c:v>
                </c:pt>
              </c:numCache>
            </c:numRef>
          </c:val>
        </c:ser>
        <c:dLbls>
          <c:showVal val="1"/>
        </c:dLbls>
        <c:marker val="1"/>
        <c:axId val="387905408"/>
        <c:axId val="387906944"/>
      </c:lineChart>
      <c:catAx>
        <c:axId val="387832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7903872"/>
        <c:crosses val="autoZero"/>
        <c:auto val="1"/>
        <c:lblAlgn val="ctr"/>
        <c:lblOffset val="100"/>
        <c:tickLblSkip val="1"/>
        <c:tickMarkSkip val="1"/>
      </c:catAx>
      <c:valAx>
        <c:axId val="3879038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87832064"/>
        <c:crosses val="autoZero"/>
        <c:crossBetween val="between"/>
      </c:valAx>
      <c:catAx>
        <c:axId val="387905408"/>
        <c:scaling>
          <c:orientation val="minMax"/>
        </c:scaling>
        <c:delete val="1"/>
        <c:axPos val="b"/>
        <c:tickLblPos val="none"/>
        <c:crossAx val="387906944"/>
        <c:crosses val="autoZero"/>
        <c:auto val="1"/>
        <c:lblAlgn val="ctr"/>
        <c:lblOffset val="100"/>
      </c:catAx>
      <c:valAx>
        <c:axId val="3879069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87905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78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49"/>
          <c:y val="3.949776548201777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87E-2"/>
          <c:y val="0.36559169708776024"/>
          <c:w val="0.90468819022231306"/>
          <c:h val="0.4345467939168729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8.3114347092569165</c:v>
                </c:pt>
                <c:pt idx="1">
                  <c:v>8.0192761344252492</c:v>
                </c:pt>
                <c:pt idx="2">
                  <c:v>7.466794067503872</c:v>
                </c:pt>
                <c:pt idx="3">
                  <c:v>7.9675033239786934</c:v>
                </c:pt>
                <c:pt idx="4">
                  <c:v>8.804718773056214</c:v>
                </c:pt>
                <c:pt idx="5">
                  <c:v>7.6144298805243009</c:v>
                </c:pt>
                <c:pt idx="6">
                  <c:v>8.903308117244169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8.0018504852338062</c:v>
                </c:pt>
                <c:pt idx="1">
                  <c:v>7.6557738201246659</c:v>
                </c:pt>
                <c:pt idx="2">
                  <c:v>6.9876155707381287</c:v>
                </c:pt>
                <c:pt idx="3">
                  <c:v>7.7255270330816792</c:v>
                </c:pt>
                <c:pt idx="4">
                  <c:v>8.026236059698677</c:v>
                </c:pt>
                <c:pt idx="5">
                  <c:v>7.1355967362743744</c:v>
                </c:pt>
                <c:pt idx="6">
                  <c:v>8.662312237548921</c:v>
                </c:pt>
              </c:numCache>
            </c:numRef>
          </c:val>
        </c:ser>
        <c:dLbls>
          <c:showVal val="1"/>
        </c:dLbls>
        <c:gapWidth val="30"/>
        <c:overlap val="-10"/>
        <c:axId val="403838080"/>
        <c:axId val="40384000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8.88886342429649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177612257927220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155063434118552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6.608443695057887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0.288726242899471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645790430042398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5.366117177140796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0.30958422402311037</c:v>
                </c:pt>
                <c:pt idx="1">
                  <c:v>0.36350231430058333</c:v>
                </c:pt>
                <c:pt idx="2">
                  <c:v>0.47917849676574331</c:v>
                </c:pt>
                <c:pt idx="3">
                  <c:v>0.24197629089701422</c:v>
                </c:pt>
                <c:pt idx="4">
                  <c:v>0.77848271335753694</c:v>
                </c:pt>
                <c:pt idx="5">
                  <c:v>0.47883314424992651</c:v>
                </c:pt>
                <c:pt idx="6">
                  <c:v>0.24099587969524805</c:v>
                </c:pt>
              </c:numCache>
            </c:numRef>
          </c:val>
        </c:ser>
        <c:dLbls>
          <c:showVal val="1"/>
        </c:dLbls>
        <c:marker val="1"/>
        <c:axId val="404009728"/>
        <c:axId val="404011264"/>
      </c:lineChart>
      <c:catAx>
        <c:axId val="4038380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840000"/>
        <c:crosses val="autoZero"/>
        <c:auto val="1"/>
        <c:lblAlgn val="ctr"/>
        <c:lblOffset val="100"/>
        <c:tickLblSkip val="1"/>
        <c:tickMarkSkip val="1"/>
      </c:catAx>
      <c:valAx>
        <c:axId val="4038400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03838080"/>
        <c:crosses val="autoZero"/>
        <c:crossBetween val="between"/>
      </c:valAx>
      <c:catAx>
        <c:axId val="404009728"/>
        <c:scaling>
          <c:orientation val="minMax"/>
        </c:scaling>
        <c:delete val="1"/>
        <c:axPos val="b"/>
        <c:tickLblPos val="none"/>
        <c:crossAx val="404011264"/>
        <c:crosses val="autoZero"/>
        <c:auto val="1"/>
        <c:lblAlgn val="ctr"/>
        <c:lblOffset val="100"/>
      </c:catAx>
      <c:valAx>
        <c:axId val="4040112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04009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53"/>
          <c:w val="0.7072399928008997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76"/>
          <c:y val="3.94977654820178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4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8.460157940571067</c:v>
                </c:pt>
                <c:pt idx="1">
                  <c:v>8.4002701453909463</c:v>
                </c:pt>
                <c:pt idx="2">
                  <c:v>7.7789194299839384</c:v>
                </c:pt>
                <c:pt idx="3">
                  <c:v>8.9446054513173632</c:v>
                </c:pt>
                <c:pt idx="4">
                  <c:v>7.9172286369606555</c:v>
                </c:pt>
                <c:pt idx="5">
                  <c:v>5.3421946831900859</c:v>
                </c:pt>
                <c:pt idx="6">
                  <c:v>8.5123090936468628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8.0939274883978083</c:v>
                </c:pt>
                <c:pt idx="1">
                  <c:v>7.8799714814826007</c:v>
                </c:pt>
                <c:pt idx="2">
                  <c:v>7.4278910660107096</c:v>
                </c:pt>
                <c:pt idx="3">
                  <c:v>8.0807700097053416</c:v>
                </c:pt>
                <c:pt idx="4">
                  <c:v>7.8035215932413209</c:v>
                </c:pt>
                <c:pt idx="5">
                  <c:v>6.2130598015553771</c:v>
                </c:pt>
                <c:pt idx="6">
                  <c:v>8.2777709997378199</c:v>
                </c:pt>
              </c:numCache>
            </c:numRef>
          </c:val>
        </c:ser>
        <c:dLbls>
          <c:showVal val="1"/>
        </c:dLbls>
        <c:gapWidth val="30"/>
        <c:overlap val="-10"/>
        <c:axId val="404407040"/>
        <c:axId val="404408960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5E-2"/>
                  <c:y val="0.217786435739191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466216975684E-2"/>
                  <c:y val="0.242501023130944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213276147134414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3114066822728244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0.1723021264753548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2.253114410594726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95033313143549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0.36623045217325867</c:v>
                </c:pt>
                <c:pt idx="1">
                  <c:v>0.52029866390834556</c:v>
                </c:pt>
                <c:pt idx="2">
                  <c:v>0.35102836397322879</c:v>
                </c:pt>
                <c:pt idx="3">
                  <c:v>0.86383544161202153</c:v>
                </c:pt>
                <c:pt idx="4">
                  <c:v>0.1137070437193346</c:v>
                </c:pt>
                <c:pt idx="5">
                  <c:v>-0.87086511836529112</c:v>
                </c:pt>
                <c:pt idx="6">
                  <c:v>0.2345380939090429</c:v>
                </c:pt>
              </c:numCache>
            </c:numRef>
          </c:val>
        </c:ser>
        <c:dLbls>
          <c:showVal val="1"/>
        </c:dLbls>
        <c:marker val="1"/>
        <c:axId val="404619648"/>
        <c:axId val="404621184"/>
      </c:lineChart>
      <c:catAx>
        <c:axId val="404407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04408960"/>
        <c:crosses val="autoZero"/>
        <c:auto val="1"/>
        <c:lblAlgn val="ctr"/>
        <c:lblOffset val="100"/>
        <c:tickLblSkip val="1"/>
        <c:tickMarkSkip val="1"/>
      </c:catAx>
      <c:valAx>
        <c:axId val="40440896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04407040"/>
        <c:crosses val="autoZero"/>
        <c:crossBetween val="between"/>
      </c:valAx>
      <c:catAx>
        <c:axId val="404619648"/>
        <c:scaling>
          <c:orientation val="minMax"/>
        </c:scaling>
        <c:delete val="1"/>
        <c:axPos val="b"/>
        <c:tickLblPos val="none"/>
        <c:crossAx val="404621184"/>
        <c:crosses val="autoZero"/>
        <c:auto val="1"/>
        <c:lblAlgn val="ctr"/>
        <c:lblOffset val="100"/>
      </c:catAx>
      <c:valAx>
        <c:axId val="4046211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04619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96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08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038862605791753"/>
          <c:w val="0.90468819022231306"/>
          <c:h val="0.5010748604449392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7.4170280535127349</c:v>
                </c:pt>
                <c:pt idx="1">
                  <c:v>7.2667445968509012</c:v>
                </c:pt>
                <c:pt idx="2">
                  <c:v>7.379739449525001</c:v>
                </c:pt>
                <c:pt idx="3">
                  <c:v>7.4495601848714434</c:v>
                </c:pt>
                <c:pt idx="4">
                  <c:v>2.1999370772376907</c:v>
                </c:pt>
                <c:pt idx="5">
                  <c:v>7.840803279462941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7.1897370610189304</c:v>
                </c:pt>
                <c:pt idx="1">
                  <c:v>7.013000863338581</c:v>
                </c:pt>
                <c:pt idx="2">
                  <c:v>7.0713760710683946</c:v>
                </c:pt>
                <c:pt idx="3">
                  <c:v>7.2222930996228092</c:v>
                </c:pt>
                <c:pt idx="4">
                  <c:v>3.3484307461003571</c:v>
                </c:pt>
                <c:pt idx="5">
                  <c:v>7.5863346902307942</c:v>
                </c:pt>
              </c:numCache>
            </c:numRef>
          </c:val>
        </c:ser>
        <c:dLbls>
          <c:showVal val="1"/>
        </c:dLbls>
        <c:gapWidth val="30"/>
        <c:overlap val="-10"/>
        <c:axId val="405000192"/>
        <c:axId val="405002112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03E-2"/>
                  <c:y val="0.3924226103753665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58E-2"/>
                  <c:y val="0.3963471769770984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91E-2"/>
                  <c:y val="0.4087023425606102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0.3862501023130944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5.172033329513646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049566679247E-2"/>
                  <c:y val="0.393269271694468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0.22729099249380447</c:v>
                </c:pt>
                <c:pt idx="1">
                  <c:v>0.25374373351232027</c:v>
                </c:pt>
                <c:pt idx="2">
                  <c:v>0.30836337845660644</c:v>
                </c:pt>
                <c:pt idx="3">
                  <c:v>0.22726708524863426</c:v>
                </c:pt>
                <c:pt idx="4">
                  <c:v>-1.1484936688626664</c:v>
                </c:pt>
                <c:pt idx="5">
                  <c:v>0.25446858923214677</c:v>
                </c:pt>
              </c:numCache>
            </c:numRef>
          </c:val>
        </c:ser>
        <c:dLbls>
          <c:showVal val="1"/>
        </c:dLbls>
        <c:marker val="1"/>
        <c:axId val="405003648"/>
        <c:axId val="405124224"/>
      </c:lineChart>
      <c:catAx>
        <c:axId val="40500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05002112"/>
        <c:crosses val="autoZero"/>
        <c:auto val="1"/>
        <c:lblAlgn val="ctr"/>
        <c:lblOffset val="100"/>
        <c:tickLblSkip val="1"/>
        <c:tickMarkSkip val="1"/>
      </c:catAx>
      <c:valAx>
        <c:axId val="40500211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05000192"/>
        <c:crosses val="autoZero"/>
        <c:crossBetween val="between"/>
      </c:valAx>
      <c:catAx>
        <c:axId val="405003648"/>
        <c:scaling>
          <c:orientation val="minMax"/>
        </c:scaling>
        <c:delete val="1"/>
        <c:axPos val="b"/>
        <c:tickLblPos val="none"/>
        <c:crossAx val="405124224"/>
        <c:crosses val="autoZero"/>
        <c:auto val="1"/>
        <c:lblAlgn val="ctr"/>
        <c:lblOffset val="100"/>
      </c:catAx>
      <c:valAx>
        <c:axId val="40512422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05003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58"/>
          <c:y val="0.28781508340563466"/>
          <c:w val="0.7071406652665750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9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38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2.1283825248864687</c:v>
                </c:pt>
                <c:pt idx="1">
                  <c:v>2.1283825248864687</c:v>
                </c:pt>
                <c:pt idx="2">
                  <c:v>1.8015036936661275</c:v>
                </c:pt>
                <c:pt idx="3">
                  <c:v>2.2701952951620061</c:v>
                </c:pt>
                <c:pt idx="4">
                  <c:v>2.1327603547590748</c:v>
                </c:pt>
                <c:pt idx="5">
                  <c:v>3.0233233018056751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2.096033241781214</c:v>
                </c:pt>
                <c:pt idx="1">
                  <c:v>2.096033241781214</c:v>
                </c:pt>
                <c:pt idx="2">
                  <c:v>1.8469094966723787</c:v>
                </c:pt>
                <c:pt idx="3">
                  <c:v>2.1330573496900604</c:v>
                </c:pt>
                <c:pt idx="4">
                  <c:v>2.059681671711747</c:v>
                </c:pt>
                <c:pt idx="5">
                  <c:v>3.690350214159738</c:v>
                </c:pt>
              </c:numCache>
            </c:numRef>
          </c:val>
        </c:ser>
        <c:dLbls>
          <c:showVal val="1"/>
        </c:dLbls>
        <c:gapWidth val="30"/>
        <c:overlap val="-10"/>
        <c:axId val="405359616"/>
        <c:axId val="405390464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0.4215283120794933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88E-2"/>
                  <c:y val="0.412978866207212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383754317612585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473568189631181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0.4425723967456252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1.904824267028991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3.2349283105254756E-2</c:v>
                </c:pt>
                <c:pt idx="1">
                  <c:v>3.2349283105254756E-2</c:v>
                </c:pt>
                <c:pt idx="2">
                  <c:v>-4.5405803006251189E-2</c:v>
                </c:pt>
                <c:pt idx="3">
                  <c:v>0.13713794547194569</c:v>
                </c:pt>
                <c:pt idx="4">
                  <c:v>7.3078683047327786E-2</c:v>
                </c:pt>
                <c:pt idx="5">
                  <c:v>-0.66702691235406286</c:v>
                </c:pt>
              </c:numCache>
            </c:numRef>
          </c:val>
        </c:ser>
        <c:dLbls>
          <c:showVal val="1"/>
        </c:dLbls>
        <c:marker val="1"/>
        <c:axId val="405392000"/>
        <c:axId val="405442944"/>
      </c:lineChart>
      <c:catAx>
        <c:axId val="405359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05390464"/>
        <c:crosses val="autoZero"/>
        <c:auto val="1"/>
        <c:lblAlgn val="ctr"/>
        <c:lblOffset val="100"/>
        <c:tickLblSkip val="1"/>
        <c:tickMarkSkip val="1"/>
      </c:catAx>
      <c:valAx>
        <c:axId val="4053904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05359616"/>
        <c:crosses val="autoZero"/>
        <c:crossBetween val="between"/>
      </c:valAx>
      <c:catAx>
        <c:axId val="405392000"/>
        <c:scaling>
          <c:orientation val="minMax"/>
        </c:scaling>
        <c:delete val="1"/>
        <c:axPos val="b"/>
        <c:tickLblPos val="none"/>
        <c:crossAx val="405442944"/>
        <c:crosses val="autoZero"/>
        <c:auto val="1"/>
        <c:lblAlgn val="ctr"/>
        <c:lblOffset val="100"/>
      </c:catAx>
      <c:valAx>
        <c:axId val="40544294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05392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2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1959860526789691"/>
          <c:w val="0.90468819022231306"/>
          <c:h val="0.5218648812349597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7.7962992928766566</c:v>
                </c:pt>
                <c:pt idx="1">
                  <c:v>7.3810275574593103</c:v>
                </c:pt>
                <c:pt idx="2">
                  <c:v>7.208762060782731</c:v>
                </c:pt>
                <c:pt idx="3">
                  <c:v>7.7129041224180108</c:v>
                </c:pt>
                <c:pt idx="4">
                  <c:v>7.3553227108452175</c:v>
                </c:pt>
                <c:pt idx="5">
                  <c:v>3.2345298429319373</c:v>
                </c:pt>
                <c:pt idx="6">
                  <c:v>5.2748917180732375</c:v>
                </c:pt>
                <c:pt idx="7">
                  <c:v>8.4686491561984525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7.4988521782326796</c:v>
                </c:pt>
                <c:pt idx="1">
                  <c:v>6.9921693793736255</c:v>
                </c:pt>
                <c:pt idx="2">
                  <c:v>6.5789372411988358</c:v>
                </c:pt>
                <c:pt idx="3">
                  <c:v>7.3835856255083963</c:v>
                </c:pt>
                <c:pt idx="4">
                  <c:v>6.8042685665396707</c:v>
                </c:pt>
                <c:pt idx="5">
                  <c:v>3.2200734157650697</c:v>
                </c:pt>
                <c:pt idx="6">
                  <c:v>5.4216049565707172</c:v>
                </c:pt>
                <c:pt idx="7">
                  <c:v>8.2852487644708503</c:v>
                </c:pt>
              </c:numCache>
            </c:numRef>
          </c:val>
        </c:ser>
        <c:dLbls>
          <c:showVal val="1"/>
        </c:dLbls>
        <c:gapWidth val="30"/>
        <c:overlap val="-10"/>
        <c:axId val="406363136"/>
        <c:axId val="406389888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648550396886E-2"/>
                  <c:y val="0.2094707548250855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29E-2"/>
                  <c:y val="0.267449375480871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0.3879119943686875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17E-2"/>
                  <c:y val="0.224088267552834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625223664297E-2"/>
                  <c:y val="0.342780296953525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406049105897E-2"/>
                  <c:y val="6.478694321214009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15E-2"/>
                  <c:y val="-2.11829030726668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0.15470787565275754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0.297447114643977</c:v>
                </c:pt>
                <c:pt idx="1">
                  <c:v>0.38885817808568479</c:v>
                </c:pt>
                <c:pt idx="2">
                  <c:v>0.62982481958389513</c:v>
                </c:pt>
                <c:pt idx="3">
                  <c:v>0.32931849690961457</c:v>
                </c:pt>
                <c:pt idx="4">
                  <c:v>0.55105414430554678</c:v>
                </c:pt>
                <c:pt idx="5">
                  <c:v>1.445642716686768E-2</c:v>
                </c:pt>
                <c:pt idx="6">
                  <c:v>-0.14671323849747964</c:v>
                </c:pt>
                <c:pt idx="7">
                  <c:v>0.18340039172760214</c:v>
                </c:pt>
              </c:numCache>
            </c:numRef>
          </c:val>
        </c:ser>
        <c:dLbls>
          <c:showVal val="1"/>
        </c:dLbls>
        <c:marker val="1"/>
        <c:axId val="406391424"/>
        <c:axId val="406524288"/>
      </c:lineChart>
      <c:catAx>
        <c:axId val="406363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4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6389888"/>
        <c:crosses val="autoZero"/>
        <c:auto val="1"/>
        <c:lblAlgn val="ctr"/>
        <c:lblOffset val="100"/>
        <c:tickLblSkip val="1"/>
        <c:tickMarkSkip val="1"/>
      </c:catAx>
      <c:valAx>
        <c:axId val="4063898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06363136"/>
        <c:crosses val="autoZero"/>
        <c:crossBetween val="between"/>
      </c:valAx>
      <c:catAx>
        <c:axId val="406391424"/>
        <c:scaling>
          <c:orientation val="minMax"/>
        </c:scaling>
        <c:delete val="1"/>
        <c:axPos val="b"/>
        <c:tickLblPos val="none"/>
        <c:crossAx val="406524288"/>
        <c:crosses val="autoZero"/>
        <c:auto val="1"/>
        <c:lblAlgn val="ctr"/>
        <c:lblOffset val="100"/>
      </c:catAx>
      <c:valAx>
        <c:axId val="4065242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0639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404"/>
          <c:y val="0.14338890456282674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09019904"/>
        <c:axId val="409042944"/>
      </c:barChart>
      <c:catAx>
        <c:axId val="409019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042944"/>
        <c:crosses val="autoZero"/>
        <c:auto val="1"/>
        <c:lblAlgn val="ctr"/>
        <c:lblOffset val="100"/>
        <c:tickLblSkip val="1"/>
        <c:tickMarkSkip val="1"/>
      </c:catAx>
      <c:valAx>
        <c:axId val="409042944"/>
        <c:scaling>
          <c:orientation val="minMax"/>
        </c:scaling>
        <c:delete val="1"/>
        <c:axPos val="l"/>
        <c:numFmt formatCode="#,##0_)" sourceLinked="1"/>
        <c:tickLblPos val="none"/>
        <c:crossAx val="40901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55"/>
          <c:y val="0.1466462335530544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9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409264896"/>
        <c:axId val="409267200"/>
      </c:barChart>
      <c:catAx>
        <c:axId val="4092648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267200"/>
        <c:crosses val="autoZero"/>
        <c:auto val="1"/>
        <c:lblAlgn val="ctr"/>
        <c:lblOffset val="100"/>
        <c:tickLblSkip val="1"/>
        <c:tickMarkSkip val="1"/>
      </c:catAx>
      <c:valAx>
        <c:axId val="409267200"/>
        <c:scaling>
          <c:orientation val="minMax"/>
        </c:scaling>
        <c:delete val="1"/>
        <c:axPos val="l"/>
        <c:numFmt formatCode="#,##0_)" sourceLinked="1"/>
        <c:tickLblPos val="none"/>
        <c:crossAx val="409264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3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2781301316927221"/>
          <c:w val="0.97124145897052439"/>
          <c:h val="0.5696229808008693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414872320"/>
        <c:axId val="41487424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2019328979226445E-2"/>
                  <c:y val="2.736790554241945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3.47151504021181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278052452713E-2"/>
                  <c:y val="7.3759249481569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5.381694635109389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469511078554E-2"/>
                  <c:y val="0.5045650926287276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38873629168446E-2"/>
                  <c:y val="2.227527681488794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4982528"/>
        <c:axId val="414984064"/>
      </c:lineChart>
      <c:catAx>
        <c:axId val="4148723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4874240"/>
        <c:crosses val="autoZero"/>
        <c:auto val="1"/>
        <c:lblAlgn val="ctr"/>
        <c:lblOffset val="100"/>
        <c:tickLblSkip val="1"/>
        <c:tickMarkSkip val="1"/>
      </c:catAx>
      <c:valAx>
        <c:axId val="414874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872320"/>
        <c:crosses val="autoZero"/>
        <c:crossBetween val="between"/>
      </c:valAx>
      <c:catAx>
        <c:axId val="414982528"/>
        <c:scaling>
          <c:orientation val="minMax"/>
        </c:scaling>
        <c:delete val="1"/>
        <c:axPos val="b"/>
        <c:tickLblPos val="none"/>
        <c:crossAx val="414984064"/>
        <c:crosses val="autoZero"/>
        <c:auto val="1"/>
        <c:lblAlgn val="ctr"/>
        <c:lblOffset val="100"/>
      </c:catAx>
      <c:valAx>
        <c:axId val="414984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4982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59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62"/>
          <c:y val="7.649479662427720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41E-3"/>
          <c:y val="0.39955316843510946"/>
          <c:w val="0.97258856752705758"/>
          <c:h val="0.4484773712249110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415421568"/>
        <c:axId val="415423488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77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1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5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415613696"/>
        <c:axId val="415615232"/>
      </c:lineChart>
      <c:catAx>
        <c:axId val="4154215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5423488"/>
        <c:crosses val="autoZero"/>
        <c:auto val="1"/>
        <c:lblAlgn val="ctr"/>
        <c:lblOffset val="100"/>
        <c:tickLblSkip val="1"/>
        <c:tickMarkSkip val="1"/>
      </c:catAx>
      <c:valAx>
        <c:axId val="4154234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5421568"/>
        <c:crosses val="autoZero"/>
        <c:crossBetween val="between"/>
      </c:valAx>
      <c:catAx>
        <c:axId val="415613696"/>
        <c:scaling>
          <c:orientation val="minMax"/>
        </c:scaling>
        <c:delete val="1"/>
        <c:axPos val="b"/>
        <c:tickLblPos val="none"/>
        <c:crossAx val="415615232"/>
        <c:crosses val="autoZero"/>
        <c:auto val="1"/>
        <c:lblAlgn val="ctr"/>
        <c:lblOffset val="100"/>
      </c:catAx>
      <c:valAx>
        <c:axId val="415615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5613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9"/>
          <c:y val="0.15489210167709269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481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57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415986432"/>
        <c:axId val="41598835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5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626E-2"/>
                  <c:y val="-0.124491479381404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522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3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43E-2"/>
                  <c:y val="-0.3897749516004390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416104832"/>
        <c:axId val="416106368"/>
      </c:lineChart>
      <c:catAx>
        <c:axId val="415986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5988352"/>
        <c:crosses val="autoZero"/>
        <c:auto val="1"/>
        <c:lblAlgn val="ctr"/>
        <c:lblOffset val="100"/>
        <c:tickLblSkip val="1"/>
        <c:tickMarkSkip val="1"/>
      </c:catAx>
      <c:valAx>
        <c:axId val="4159883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5986432"/>
        <c:crosses val="autoZero"/>
        <c:crossBetween val="between"/>
      </c:valAx>
      <c:catAx>
        <c:axId val="416104832"/>
        <c:scaling>
          <c:orientation val="minMax"/>
        </c:scaling>
        <c:delete val="1"/>
        <c:axPos val="b"/>
        <c:tickLblPos val="none"/>
        <c:crossAx val="416106368"/>
        <c:crosses val="autoZero"/>
        <c:auto val="1"/>
        <c:lblAlgn val="ctr"/>
        <c:lblOffset val="100"/>
      </c:catAx>
      <c:valAx>
        <c:axId val="4161063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6104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7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2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1515760</c:v>
                </c:pt>
                <c:pt idx="1">
                  <c:v>705546</c:v>
                </c:pt>
                <c:pt idx="2">
                  <c:v>87787</c:v>
                </c:pt>
                <c:pt idx="3">
                  <c:v>393703</c:v>
                </c:pt>
                <c:pt idx="4">
                  <c:v>204044</c:v>
                </c:pt>
                <c:pt idx="5">
                  <c:v>20012</c:v>
                </c:pt>
                <c:pt idx="6">
                  <c:v>810214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1432488</c:v>
                </c:pt>
                <c:pt idx="1">
                  <c:v>662026</c:v>
                </c:pt>
                <c:pt idx="2">
                  <c:v>82729</c:v>
                </c:pt>
                <c:pt idx="3">
                  <c:v>380203</c:v>
                </c:pt>
                <c:pt idx="4">
                  <c:v>184178</c:v>
                </c:pt>
                <c:pt idx="5">
                  <c:v>14916</c:v>
                </c:pt>
                <c:pt idx="6">
                  <c:v>770462</c:v>
                </c:pt>
              </c:numCache>
            </c:numRef>
          </c:val>
        </c:ser>
        <c:dLbls>
          <c:showVal val="1"/>
        </c:dLbls>
        <c:gapWidth val="30"/>
        <c:overlap val="-10"/>
        <c:axId val="388352640"/>
        <c:axId val="388514560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2.651857187290257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88E-2"/>
                  <c:y val="4.29171509486471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5.94299932882610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37E-2"/>
                  <c:y val="3.7143745805163159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86E-2"/>
                  <c:y val="8.498436655916977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0.3974269484505706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1.62388069474683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5.8131027973707283E-2</c:v>
                </c:pt>
                <c:pt idx="1">
                  <c:v>6.5737599429629645E-2</c:v>
                </c:pt>
                <c:pt idx="2">
                  <c:v>6.1139382804095296E-2</c:v>
                </c:pt>
                <c:pt idx="3">
                  <c:v>3.5507347390736001E-2</c:v>
                </c:pt>
                <c:pt idx="4">
                  <c:v>0.10786304553203965</c:v>
                </c:pt>
                <c:pt idx="5">
                  <c:v>0.34164655403593458</c:v>
                </c:pt>
                <c:pt idx="6">
                  <c:v>5.159501701576457E-2</c:v>
                </c:pt>
              </c:numCache>
            </c:numRef>
          </c:val>
        </c:ser>
        <c:dLbls>
          <c:showVal val="1"/>
        </c:dLbls>
        <c:marker val="1"/>
        <c:axId val="388516096"/>
        <c:axId val="388521984"/>
      </c:lineChart>
      <c:catAx>
        <c:axId val="3883526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8514560"/>
        <c:crosses val="autoZero"/>
        <c:auto val="1"/>
        <c:lblAlgn val="ctr"/>
        <c:lblOffset val="100"/>
        <c:tickLblSkip val="1"/>
        <c:tickMarkSkip val="1"/>
      </c:catAx>
      <c:valAx>
        <c:axId val="3885145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88352640"/>
        <c:crosses val="autoZero"/>
        <c:crossBetween val="between"/>
      </c:valAx>
      <c:catAx>
        <c:axId val="388516096"/>
        <c:scaling>
          <c:orientation val="minMax"/>
        </c:scaling>
        <c:delete val="1"/>
        <c:axPos val="b"/>
        <c:tickLblPos val="none"/>
        <c:crossAx val="388521984"/>
        <c:crosses val="autoZero"/>
        <c:auto val="1"/>
        <c:lblAlgn val="ctr"/>
        <c:lblOffset val="100"/>
      </c:catAx>
      <c:valAx>
        <c:axId val="3885219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88516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78"/>
          <c:y val="0.15891703988747344"/>
          <c:w val="0.6656417371348860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93"/>
          <c:y val="7.649479662427733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41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416444800"/>
        <c:axId val="416446720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19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18E-2"/>
                  <c:y val="-3.1684199379242162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416636928"/>
        <c:axId val="416638464"/>
      </c:lineChart>
      <c:catAx>
        <c:axId val="4164448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6446720"/>
        <c:crosses val="autoZero"/>
        <c:auto val="1"/>
        <c:lblAlgn val="ctr"/>
        <c:lblOffset val="100"/>
        <c:tickLblSkip val="1"/>
        <c:tickMarkSkip val="1"/>
      </c:catAx>
      <c:valAx>
        <c:axId val="4164467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6444800"/>
        <c:crosses val="autoZero"/>
        <c:crossBetween val="between"/>
      </c:valAx>
      <c:catAx>
        <c:axId val="416636928"/>
        <c:scaling>
          <c:orientation val="minMax"/>
        </c:scaling>
        <c:delete val="1"/>
        <c:axPos val="b"/>
        <c:tickLblPos val="none"/>
        <c:crossAx val="416638464"/>
        <c:crosses val="autoZero"/>
        <c:auto val="1"/>
        <c:lblAlgn val="ctr"/>
        <c:lblOffset val="100"/>
      </c:catAx>
      <c:valAx>
        <c:axId val="416638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6636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07"/>
          <c:y val="0.154892101677092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9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417189248"/>
        <c:axId val="41720371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98E-2"/>
                  <c:y val="-9.356473297980691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98E-2"/>
                  <c:y val="-9.045512594507927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417205248"/>
        <c:axId val="417456896"/>
      </c:lineChart>
      <c:catAx>
        <c:axId val="4171892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203712"/>
        <c:crosses val="autoZero"/>
        <c:auto val="1"/>
        <c:lblAlgn val="ctr"/>
        <c:lblOffset val="100"/>
        <c:tickLblSkip val="1"/>
        <c:tickMarkSkip val="1"/>
      </c:catAx>
      <c:valAx>
        <c:axId val="4172037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189248"/>
        <c:crosses val="autoZero"/>
        <c:crossBetween val="between"/>
      </c:valAx>
      <c:catAx>
        <c:axId val="417205248"/>
        <c:scaling>
          <c:orientation val="minMax"/>
        </c:scaling>
        <c:delete val="1"/>
        <c:axPos val="b"/>
        <c:tickLblPos val="none"/>
        <c:crossAx val="417456896"/>
        <c:crosses val="autoZero"/>
        <c:auto val="1"/>
        <c:lblAlgn val="ctr"/>
        <c:lblOffset val="100"/>
      </c:catAx>
      <c:valAx>
        <c:axId val="4174568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205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7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84"/>
          <c:w val="0.9934596784945261"/>
          <c:h val="0.4215024112094493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418155136"/>
        <c:axId val="418353920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09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9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01E-2"/>
                  <c:y val="-0.144088923810424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65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11E-2"/>
                  <c:y val="-0.2149102225520370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94E-2"/>
                  <c:y val="-0.1662203711621005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418355456"/>
        <c:axId val="418418688"/>
      </c:lineChart>
      <c:catAx>
        <c:axId val="418155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8353920"/>
        <c:crosses val="autoZero"/>
        <c:auto val="1"/>
        <c:lblAlgn val="ctr"/>
        <c:lblOffset val="100"/>
        <c:tickLblSkip val="1"/>
        <c:tickMarkSkip val="1"/>
      </c:catAx>
      <c:valAx>
        <c:axId val="4183539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8155136"/>
        <c:crosses val="autoZero"/>
        <c:crossBetween val="between"/>
      </c:valAx>
      <c:catAx>
        <c:axId val="418355456"/>
        <c:scaling>
          <c:orientation val="minMax"/>
        </c:scaling>
        <c:delete val="1"/>
        <c:axPos val="b"/>
        <c:tickLblPos val="none"/>
        <c:crossAx val="418418688"/>
        <c:crosses val="autoZero"/>
        <c:auto val="1"/>
        <c:lblAlgn val="ctr"/>
        <c:lblOffset val="100"/>
      </c:catAx>
      <c:valAx>
        <c:axId val="418418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835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02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62"/>
          <c:y val="7.64947966242772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6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28844928"/>
        <c:axId val="429023232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9E-2"/>
                  <c:y val="-0.1201880409685848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73E-2"/>
                  <c:y val="0.203366222481939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1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0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77E-2"/>
                  <c:y val="0.2422575947863399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29024768"/>
        <c:axId val="429026304"/>
      </c:lineChart>
      <c:catAx>
        <c:axId val="428844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9023232"/>
        <c:crosses val="autoZero"/>
        <c:auto val="1"/>
        <c:lblAlgn val="ctr"/>
        <c:lblOffset val="100"/>
        <c:tickLblSkip val="1"/>
        <c:tickMarkSkip val="1"/>
      </c:catAx>
      <c:valAx>
        <c:axId val="429023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28844928"/>
        <c:crosses val="autoZero"/>
        <c:crossBetween val="between"/>
      </c:valAx>
      <c:catAx>
        <c:axId val="429024768"/>
        <c:scaling>
          <c:orientation val="minMax"/>
        </c:scaling>
        <c:delete val="1"/>
        <c:axPos val="b"/>
        <c:tickLblPos val="none"/>
        <c:crossAx val="429026304"/>
        <c:crosses val="autoZero"/>
        <c:auto val="1"/>
        <c:lblAlgn val="ctr"/>
        <c:lblOffset val="100"/>
      </c:catAx>
      <c:valAx>
        <c:axId val="4290263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29024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04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49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30793856"/>
        <c:axId val="430795776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4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512996096"/>
        <c:axId val="512997632"/>
      </c:lineChart>
      <c:catAx>
        <c:axId val="430793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30795776"/>
        <c:crosses val="autoZero"/>
        <c:auto val="1"/>
        <c:lblAlgn val="ctr"/>
        <c:lblOffset val="100"/>
        <c:tickLblSkip val="1"/>
        <c:tickMarkSkip val="1"/>
      </c:catAx>
      <c:valAx>
        <c:axId val="4307957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30793856"/>
        <c:crosses val="autoZero"/>
        <c:crossBetween val="between"/>
      </c:valAx>
      <c:catAx>
        <c:axId val="512996096"/>
        <c:scaling>
          <c:orientation val="minMax"/>
        </c:scaling>
        <c:delete val="1"/>
        <c:axPos val="b"/>
        <c:tickLblPos val="none"/>
        <c:crossAx val="512997632"/>
        <c:crosses val="autoZero"/>
        <c:auto val="1"/>
        <c:lblAlgn val="ctr"/>
        <c:lblOffset val="100"/>
      </c:catAx>
      <c:valAx>
        <c:axId val="5129976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2996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3"/>
          <c:y val="0.14392690709579756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98E-2"/>
          <c:y val="0.42357429811069691"/>
          <c:w val="0.95777965770808104"/>
          <c:h val="0.4180586610347202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516826240"/>
        <c:axId val="51682816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44E-2"/>
                  <c:y val="-0.4624280128249289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57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8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43E-2"/>
                  <c:y val="0.2010899657950925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41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516846336"/>
        <c:axId val="516847872"/>
      </c:lineChart>
      <c:catAx>
        <c:axId val="516826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16828160"/>
        <c:crosses val="autoZero"/>
        <c:auto val="1"/>
        <c:lblAlgn val="ctr"/>
        <c:lblOffset val="100"/>
        <c:tickLblSkip val="1"/>
        <c:tickMarkSkip val="1"/>
      </c:catAx>
      <c:valAx>
        <c:axId val="5168281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16826240"/>
        <c:crosses val="autoZero"/>
        <c:crossBetween val="between"/>
      </c:valAx>
      <c:catAx>
        <c:axId val="516846336"/>
        <c:scaling>
          <c:orientation val="minMax"/>
        </c:scaling>
        <c:delete val="1"/>
        <c:axPos val="b"/>
        <c:tickLblPos val="none"/>
        <c:crossAx val="516847872"/>
        <c:crosses val="autoZero"/>
        <c:auto val="1"/>
        <c:lblAlgn val="ctr"/>
        <c:lblOffset val="100"/>
      </c:catAx>
      <c:valAx>
        <c:axId val="5168478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16846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3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73"/>
          <c:y val="7.6494796624277262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5"/>
          <c:h val="0.4396766767334770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304833664"/>
        <c:axId val="304835584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58E-2"/>
                  <c:y val="-0.3982787608753243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43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5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18E-2"/>
                  <c:y val="8.191406305707939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65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57E-2"/>
                  <c:y val="-0.3361122498178666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304849664"/>
        <c:axId val="304851200"/>
      </c:lineChart>
      <c:catAx>
        <c:axId val="304833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04835584"/>
        <c:crosses val="autoZero"/>
        <c:auto val="1"/>
        <c:lblAlgn val="ctr"/>
        <c:lblOffset val="100"/>
        <c:tickLblSkip val="1"/>
        <c:tickMarkSkip val="1"/>
      </c:catAx>
      <c:valAx>
        <c:axId val="3048355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04833664"/>
        <c:crosses val="autoZero"/>
        <c:crossBetween val="between"/>
      </c:valAx>
      <c:catAx>
        <c:axId val="304849664"/>
        <c:scaling>
          <c:orientation val="minMax"/>
        </c:scaling>
        <c:delete val="1"/>
        <c:axPos val="b"/>
        <c:tickLblPos val="none"/>
        <c:crossAx val="304851200"/>
        <c:crosses val="autoZero"/>
        <c:auto val="1"/>
        <c:lblAlgn val="ctr"/>
        <c:lblOffset val="100"/>
      </c:catAx>
      <c:valAx>
        <c:axId val="3048512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04849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68E-3"/>
                  <c:y val="-0.1765957338927884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7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75E-4"/>
                  <c:y val="3.085027162302440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59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64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2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727752</c:v>
                </c:pt>
                <c:pt idx="1">
                  <c:v>537233</c:v>
                </c:pt>
                <c:pt idx="2">
                  <c:v>450738</c:v>
                </c:pt>
                <c:pt idx="3">
                  <c:v>73781</c:v>
                </c:pt>
                <c:pt idx="4">
                  <c:v>12714</c:v>
                </c:pt>
                <c:pt idx="5">
                  <c:v>190519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711648</c:v>
                </c:pt>
                <c:pt idx="1">
                  <c:v>492275</c:v>
                </c:pt>
                <c:pt idx="2">
                  <c:v>409521</c:v>
                </c:pt>
                <c:pt idx="3">
                  <c:v>72112</c:v>
                </c:pt>
                <c:pt idx="4">
                  <c:v>10642</c:v>
                </c:pt>
                <c:pt idx="5">
                  <c:v>219373</c:v>
                </c:pt>
              </c:numCache>
            </c:numRef>
          </c:val>
        </c:ser>
        <c:dLbls>
          <c:showVal val="1"/>
        </c:dLbls>
        <c:gapWidth val="30"/>
        <c:overlap val="-10"/>
        <c:axId val="388823296"/>
        <c:axId val="388989312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6962397174726877E-2"/>
                  <c:y val="0.1554167007710315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0.234185342216838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0.2465401803984482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3018679339517E-2"/>
                  <c:y val="0.1908245616907033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546145961521E-2"/>
                  <c:y val="0.400992027763681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20970488976472E-2"/>
                  <c:y val="-1.005713163193478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2.2629164980439768E-2</c:v>
                </c:pt>
                <c:pt idx="1">
                  <c:v>9.1327002183738765E-2</c:v>
                </c:pt>
                <c:pt idx="2">
                  <c:v>0.10064685327492363</c:v>
                </c:pt>
                <c:pt idx="3">
                  <c:v>2.3144552917683605E-2</c:v>
                </c:pt>
                <c:pt idx="4">
                  <c:v>0.1947002443149784</c:v>
                </c:pt>
                <c:pt idx="5">
                  <c:v>-0.13152940425667697</c:v>
                </c:pt>
              </c:numCache>
            </c:numRef>
          </c:val>
        </c:ser>
        <c:dLbls>
          <c:showVal val="1"/>
        </c:dLbls>
        <c:marker val="1"/>
        <c:axId val="388990848"/>
        <c:axId val="388992384"/>
      </c:lineChart>
      <c:catAx>
        <c:axId val="3888232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8989312"/>
        <c:crosses val="autoZero"/>
        <c:auto val="1"/>
        <c:lblAlgn val="ctr"/>
        <c:lblOffset val="100"/>
        <c:tickLblSkip val="1"/>
        <c:tickMarkSkip val="1"/>
      </c:catAx>
      <c:valAx>
        <c:axId val="3889893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88823296"/>
        <c:crosses val="autoZero"/>
        <c:crossBetween val="between"/>
      </c:valAx>
      <c:catAx>
        <c:axId val="388990848"/>
        <c:scaling>
          <c:orientation val="minMax"/>
        </c:scaling>
        <c:delete val="1"/>
        <c:axPos val="b"/>
        <c:tickLblPos val="none"/>
        <c:crossAx val="388992384"/>
        <c:crosses val="autoZero"/>
        <c:auto val="1"/>
        <c:lblAlgn val="ctr"/>
        <c:lblOffset val="100"/>
      </c:catAx>
      <c:valAx>
        <c:axId val="388992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88990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75"/>
          <c:y val="0.15891703988747344"/>
          <c:w val="0.67431790249968315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146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51E-4"/>
                  <c:y val="3.085027162302442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89E-3"/>
                  <c:y val="-0.1765957338927885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51E-4"/>
                  <c:y val="3.085027162302442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03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202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4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8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Diciembre 2011</c:v>
            </c:pt>
          </c:strCache>
        </c:strRef>
      </c:tx>
      <c:layout>
        <c:manualLayout>
          <c:xMode val="edge"/>
          <c:yMode val="edge"/>
          <c:x val="0.42716219158051288"/>
          <c:y val="8.9101060300691204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134186</c:v>
                </c:pt>
                <c:pt idx="1">
                  <c:v>81929</c:v>
                </c:pt>
                <c:pt idx="2">
                  <c:v>50899</c:v>
                </c:pt>
                <c:pt idx="3">
                  <c:v>541</c:v>
                </c:pt>
                <c:pt idx="4">
                  <c:v>817</c:v>
                </c:pt>
              </c:numCache>
            </c:numRef>
          </c:val>
        </c:ser>
        <c:dLbls>
          <c:showVal val="1"/>
        </c:dLbls>
        <c:gapWidth val="90"/>
        <c:overlap val="-30"/>
        <c:axId val="402140160"/>
        <c:axId val="403218432"/>
      </c:barChart>
      <c:catAx>
        <c:axId val="402140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3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3218432"/>
        <c:crosses val="autoZero"/>
        <c:auto val="1"/>
        <c:lblAlgn val="ctr"/>
        <c:lblOffset val="100"/>
        <c:tickLblSkip val="1"/>
        <c:tickMarkSkip val="1"/>
      </c:catAx>
      <c:valAx>
        <c:axId val="40321843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214016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23"/>
          <c:w val="0.88571501256815266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08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23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56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0.71650819254605658</c:v>
                </c:pt>
                <c:pt idx="1">
                  <c:v>0.2827277358010018</c:v>
                </c:pt>
                <c:pt idx="2">
                  <c:v>4.6693267679769079E-4</c:v>
                </c:pt>
                <c:pt idx="3">
                  <c:v>2.9713897614398505E-4</c:v>
                </c:pt>
              </c:numCache>
            </c:numRef>
          </c:val>
        </c:ser>
        <c:dLbls>
          <c:showVal val="1"/>
        </c:dLbls>
        <c:gapWidth val="90"/>
        <c:overlap val="-30"/>
        <c:axId val="307569408"/>
        <c:axId val="307571328"/>
      </c:barChart>
      <c:catAx>
        <c:axId val="307569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2E-3"/>
              <c:y val="0.931272560002148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07571328"/>
        <c:crosses val="autoZero"/>
        <c:auto val="1"/>
        <c:lblAlgn val="ctr"/>
        <c:lblOffset val="100"/>
        <c:tickLblSkip val="1"/>
        <c:tickMarkSkip val="1"/>
      </c:catAx>
      <c:valAx>
        <c:axId val="307571328"/>
        <c:scaling>
          <c:orientation val="minMax"/>
        </c:scaling>
        <c:delete val="1"/>
        <c:axPos val="l"/>
        <c:numFmt formatCode="0.0%" sourceLinked="1"/>
        <c:tickLblPos val="none"/>
        <c:crossAx val="3075694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97"/>
          <c:y val="0.25068785906405688"/>
          <c:w val="0.33109278987186957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9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1"/>
          <c:h val="0.46487222839476688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25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89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0.41593743713538522</c:v>
                </c:pt>
                <c:pt idx="1">
                  <c:v>0.58355964594648968</c:v>
                </c:pt>
                <c:pt idx="2">
                  <c:v>0</c:v>
                </c:pt>
                <c:pt idx="3">
                  <c:v>5.0291691812512568E-4</c:v>
                </c:pt>
              </c:numCache>
            </c:numRef>
          </c:val>
        </c:ser>
        <c:dLbls>
          <c:showVal val="1"/>
        </c:dLbls>
        <c:gapWidth val="90"/>
        <c:overlap val="-30"/>
        <c:axId val="307584384"/>
        <c:axId val="307594752"/>
      </c:barChart>
      <c:catAx>
        <c:axId val="307584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1E-3"/>
              <c:y val="0.931272560002148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07594752"/>
        <c:crosses val="autoZero"/>
        <c:auto val="1"/>
        <c:lblAlgn val="ctr"/>
        <c:lblOffset val="100"/>
        <c:tickLblSkip val="1"/>
        <c:tickMarkSkip val="1"/>
      </c:catAx>
      <c:valAx>
        <c:axId val="307594752"/>
        <c:scaling>
          <c:orientation val="minMax"/>
        </c:scaling>
        <c:delete val="1"/>
        <c:axPos val="l"/>
        <c:numFmt formatCode="0.0%" sourceLinked="1"/>
        <c:tickLblPos val="none"/>
        <c:crossAx val="307584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27"/>
          <c:w val="0.331092789871869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2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154803</c:v>
                </c:pt>
                <c:pt idx="1">
                  <c:v>154803</c:v>
                </c:pt>
                <c:pt idx="2">
                  <c:v>45754</c:v>
                </c:pt>
                <c:pt idx="3">
                  <c:v>45060</c:v>
                </c:pt>
                <c:pt idx="4">
                  <c:v>54685</c:v>
                </c:pt>
                <c:pt idx="5">
                  <c:v>9304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155467</c:v>
                </c:pt>
                <c:pt idx="1">
                  <c:v>155467</c:v>
                </c:pt>
                <c:pt idx="2">
                  <c:v>50186</c:v>
                </c:pt>
                <c:pt idx="3">
                  <c:v>46138</c:v>
                </c:pt>
                <c:pt idx="4">
                  <c:v>51205</c:v>
                </c:pt>
                <c:pt idx="5">
                  <c:v>7938</c:v>
                </c:pt>
              </c:numCache>
            </c:numRef>
          </c:val>
        </c:ser>
        <c:dLbls>
          <c:showVal val="1"/>
        </c:dLbls>
        <c:gapWidth val="30"/>
        <c:overlap val="-10"/>
        <c:axId val="389560192"/>
        <c:axId val="389705728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0.122152667506998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30234910864832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3.44819683402360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0.1076644785306201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0.2055661597393881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37247925090444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-4.271002849479311E-3</c:v>
                </c:pt>
                <c:pt idx="1">
                  <c:v>-4.271002849479311E-3</c:v>
                </c:pt>
                <c:pt idx="2">
                  <c:v>-8.8311481289602672E-2</c:v>
                </c:pt>
                <c:pt idx="3">
                  <c:v>-2.3364688543066454E-2</c:v>
                </c:pt>
                <c:pt idx="4">
                  <c:v>6.7962113074895025E-2</c:v>
                </c:pt>
                <c:pt idx="5">
                  <c:v>0.17208364827412445</c:v>
                </c:pt>
              </c:numCache>
            </c:numRef>
          </c:val>
        </c:ser>
        <c:dLbls>
          <c:showVal val="1"/>
        </c:dLbls>
        <c:marker val="1"/>
        <c:axId val="389707264"/>
        <c:axId val="389708800"/>
      </c:lineChart>
      <c:catAx>
        <c:axId val="389560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38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9705728"/>
        <c:crosses val="autoZero"/>
        <c:auto val="1"/>
        <c:lblAlgn val="ctr"/>
        <c:lblOffset val="100"/>
        <c:tickLblSkip val="1"/>
        <c:tickMarkSkip val="1"/>
      </c:catAx>
      <c:valAx>
        <c:axId val="3897057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89560192"/>
        <c:crosses val="autoZero"/>
        <c:crossBetween val="between"/>
      </c:valAx>
      <c:catAx>
        <c:axId val="389707264"/>
        <c:scaling>
          <c:orientation val="minMax"/>
        </c:scaling>
        <c:delete val="1"/>
        <c:axPos val="b"/>
        <c:tickLblPos val="none"/>
        <c:crossAx val="389708800"/>
        <c:crosses val="autoZero"/>
        <c:auto val="1"/>
        <c:lblAlgn val="ctr"/>
        <c:lblOffset val="100"/>
      </c:catAx>
      <c:valAx>
        <c:axId val="389708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89707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54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17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87"/>
          <c:w val="0.885715012568153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Diciembre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25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89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0.70468014641798848</c:v>
                </c:pt>
                <c:pt idx="1">
                  <c:v>0.29531985358201152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307607040"/>
        <c:axId val="307608960"/>
      </c:barChart>
      <c:catAx>
        <c:axId val="307607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1E-3"/>
              <c:y val="0.931272560002148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07608960"/>
        <c:crosses val="autoZero"/>
        <c:auto val="1"/>
        <c:lblAlgn val="ctr"/>
        <c:lblOffset val="100"/>
        <c:tickLblSkip val="1"/>
        <c:tickMarkSkip val="1"/>
      </c:catAx>
      <c:valAx>
        <c:axId val="307608960"/>
        <c:scaling>
          <c:orientation val="minMax"/>
        </c:scaling>
        <c:delete val="1"/>
        <c:axPos val="l"/>
        <c:numFmt formatCode="0.0%" sourceLinked="1"/>
        <c:tickLblPos val="none"/>
        <c:crossAx val="307607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1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87"/>
          <c:w val="0.8857150125681531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Diciembre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25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89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376114560"/>
        <c:axId val="376260096"/>
      </c:barChart>
      <c:catAx>
        <c:axId val="376114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1E-3"/>
              <c:y val="0.931272560002148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76260096"/>
        <c:crosses val="autoZero"/>
        <c:auto val="1"/>
        <c:lblAlgn val="ctr"/>
        <c:lblOffset val="100"/>
        <c:tickLblSkip val="1"/>
        <c:tickMarkSkip val="1"/>
      </c:catAx>
      <c:valAx>
        <c:axId val="376260096"/>
        <c:scaling>
          <c:orientation val="minMax"/>
        </c:scaling>
        <c:delete val="1"/>
        <c:axPos val="l"/>
        <c:numFmt formatCode="0.0%" sourceLinked="1"/>
        <c:tickLblPos val="none"/>
        <c:crossAx val="376114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27"/>
          <c:y val="0.25994662142430736"/>
          <c:w val="0.3310927898718698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78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5160203</c:v>
                </c:pt>
                <c:pt idx="1">
                  <c:v>3189953</c:v>
                </c:pt>
                <c:pt idx="2">
                  <c:v>415085</c:v>
                </c:pt>
                <c:pt idx="3">
                  <c:v>1996765</c:v>
                </c:pt>
                <c:pt idx="4">
                  <c:v>620633</c:v>
                </c:pt>
                <c:pt idx="5">
                  <c:v>119375</c:v>
                </c:pt>
                <c:pt idx="6">
                  <c:v>38095</c:v>
                </c:pt>
                <c:pt idx="7">
                  <c:v>1970250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4831325</c:v>
                </c:pt>
                <c:pt idx="1">
                  <c:v>2938209</c:v>
                </c:pt>
                <c:pt idx="2">
                  <c:v>389778</c:v>
                </c:pt>
                <c:pt idx="3">
                  <c:v>1825595</c:v>
                </c:pt>
                <c:pt idx="4">
                  <c:v>585583</c:v>
                </c:pt>
                <c:pt idx="5">
                  <c:v>103520</c:v>
                </c:pt>
                <c:pt idx="6">
                  <c:v>33733</c:v>
                </c:pt>
                <c:pt idx="7">
                  <c:v>1893116</c:v>
                </c:pt>
              </c:numCache>
            </c:numRef>
          </c:val>
        </c:ser>
        <c:dLbls>
          <c:showVal val="1"/>
        </c:dLbls>
        <c:gapWidth val="30"/>
        <c:overlap val="-10"/>
        <c:axId val="390367488"/>
        <c:axId val="390414720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0.1803643983171542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0.246658699887046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0.200802134660402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0.2739846448507867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821294615922E-2"/>
                  <c:y val="0.17230212647535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94E-2"/>
                  <c:y val="0.5180093964345937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9436251388937024E-2"/>
                  <c:y val="0.4363939954491136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64E-2"/>
                  <c:y val="9.6496144842601508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6.8072009231421982E-2</c:v>
                </c:pt>
                <c:pt idx="1">
                  <c:v>8.5679405379263329E-2</c:v>
                </c:pt>
                <c:pt idx="2">
                  <c:v>6.4926701866190539E-2</c:v>
                </c:pt>
                <c:pt idx="3">
                  <c:v>9.3761212097973612E-2</c:v>
                </c:pt>
                <c:pt idx="4">
                  <c:v>5.9854879666930261E-2</c:v>
                </c:pt>
                <c:pt idx="5">
                  <c:v>0.15315880989180841</c:v>
                </c:pt>
                <c:pt idx="6">
                  <c:v>0.12930957815788702</c:v>
                </c:pt>
                <c:pt idx="7">
                  <c:v>4.0744465737968527E-2</c:v>
                </c:pt>
              </c:numCache>
            </c:numRef>
          </c:val>
        </c:ser>
        <c:dLbls>
          <c:showVal val="1"/>
        </c:dLbls>
        <c:marker val="1"/>
        <c:axId val="390416256"/>
        <c:axId val="390417792"/>
      </c:lineChart>
      <c:catAx>
        <c:axId val="390367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0414720"/>
        <c:crosses val="autoZero"/>
        <c:auto val="1"/>
        <c:lblAlgn val="ctr"/>
        <c:lblOffset val="100"/>
        <c:tickLblSkip val="1"/>
        <c:tickMarkSkip val="1"/>
      </c:catAx>
      <c:valAx>
        <c:axId val="3904147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0367488"/>
        <c:crosses val="autoZero"/>
        <c:crossBetween val="between"/>
      </c:valAx>
      <c:catAx>
        <c:axId val="390416256"/>
        <c:scaling>
          <c:orientation val="minMax"/>
        </c:scaling>
        <c:delete val="1"/>
        <c:axPos val="b"/>
        <c:tickLblPos val="none"/>
        <c:crossAx val="390417792"/>
        <c:crosses val="autoZero"/>
        <c:auto val="1"/>
        <c:lblAlgn val="ctr"/>
        <c:lblOffset val="100"/>
      </c:catAx>
      <c:valAx>
        <c:axId val="3904177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0416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8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4E-2"/>
          <c:y val="0.21294578608296197"/>
          <c:w val="0.93458086086699732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Año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40230487</c:v>
                </c:pt>
                <c:pt idx="1">
                  <c:v>23545131</c:v>
                </c:pt>
                <c:pt idx="2">
                  <c:v>16685356</c:v>
                </c:pt>
                <c:pt idx="3">
                  <c:v>15355866</c:v>
                </c:pt>
                <c:pt idx="4">
                  <c:v>9919604</c:v>
                </c:pt>
                <c:pt idx="5">
                  <c:v>5436262</c:v>
                </c:pt>
                <c:pt idx="6">
                  <c:v>12823569</c:v>
                </c:pt>
                <c:pt idx="7">
                  <c:v>5926777</c:v>
                </c:pt>
                <c:pt idx="8">
                  <c:v>6896792</c:v>
                </c:pt>
                <c:pt idx="9">
                  <c:v>5397757</c:v>
                </c:pt>
                <c:pt idx="10">
                  <c:v>3903935</c:v>
                </c:pt>
                <c:pt idx="11">
                  <c:v>1493822</c:v>
                </c:pt>
                <c:pt idx="12">
                  <c:v>329480</c:v>
                </c:pt>
                <c:pt idx="13">
                  <c:v>329480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85875328"/>
        <c:axId val="386065920"/>
      </c:barChart>
      <c:catAx>
        <c:axId val="3858753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5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6065920"/>
        <c:crosses val="autoZero"/>
        <c:auto val="1"/>
        <c:lblAlgn val="ctr"/>
        <c:lblOffset val="100"/>
        <c:tickLblSkip val="1"/>
        <c:tickMarkSkip val="1"/>
      </c:catAx>
      <c:valAx>
        <c:axId val="386065920"/>
        <c:scaling>
          <c:orientation val="minMax"/>
        </c:scaling>
        <c:delete val="1"/>
        <c:axPos val="l"/>
        <c:numFmt formatCode="#,##0_)" sourceLinked="1"/>
        <c:tickLblPos val="none"/>
        <c:crossAx val="38587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72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15355866</c:v>
                </c:pt>
                <c:pt idx="1">
                  <c:v>9919604</c:v>
                </c:pt>
                <c:pt idx="2">
                  <c:v>1340185</c:v>
                </c:pt>
                <c:pt idx="3">
                  <c:v>6765470</c:v>
                </c:pt>
                <c:pt idx="4">
                  <c:v>1682661</c:v>
                </c:pt>
                <c:pt idx="5">
                  <c:v>131288</c:v>
                </c:pt>
                <c:pt idx="6">
                  <c:v>5436262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13694711</c:v>
                </c:pt>
                <c:pt idx="1">
                  <c:v>8597434</c:v>
                </c:pt>
                <c:pt idx="2">
                  <c:v>1146507</c:v>
                </c:pt>
                <c:pt idx="3">
                  <c:v>5983243</c:v>
                </c:pt>
                <c:pt idx="4">
                  <c:v>1361667</c:v>
                </c:pt>
                <c:pt idx="5">
                  <c:v>103195</c:v>
                </c:pt>
                <c:pt idx="6">
                  <c:v>5097277</c:v>
                </c:pt>
              </c:numCache>
            </c:numRef>
          </c:val>
        </c:ser>
        <c:dLbls>
          <c:showVal val="1"/>
        </c:dLbls>
        <c:gapWidth val="30"/>
        <c:overlap val="-10"/>
        <c:axId val="392837760"/>
        <c:axId val="392868608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49224473867857E-2"/>
                  <c:y val="0.147100692455023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28926197539312E-2"/>
                  <c:y val="0.2009209815509029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62498074266331E-2"/>
                  <c:y val="0.2548558613125544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277936741797115E-2"/>
                  <c:y val="0.1658762093407762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246278931697175E-2"/>
                  <c:y val="0.338622620197423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84E-2"/>
                  <c:y val="0.4140592924844893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084637143367907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0.12129901828523434</c:v>
                </c:pt>
                <c:pt idx="1">
                  <c:v>0.15378658329915648</c:v>
                </c:pt>
                <c:pt idx="2">
                  <c:v>0.16892875490511614</c:v>
                </c:pt>
                <c:pt idx="3">
                  <c:v>0.13073629133899459</c:v>
                </c:pt>
                <c:pt idx="4">
                  <c:v>0.23573605000341494</c:v>
                </c:pt>
                <c:pt idx="5">
                  <c:v>0.27223218179175346</c:v>
                </c:pt>
                <c:pt idx="6">
                  <c:v>6.6503154527407474E-2</c:v>
                </c:pt>
              </c:numCache>
            </c:numRef>
          </c:val>
        </c:ser>
        <c:dLbls>
          <c:showVal val="1"/>
        </c:dLbls>
        <c:marker val="1"/>
        <c:axId val="392870144"/>
        <c:axId val="392990720"/>
      </c:lineChart>
      <c:catAx>
        <c:axId val="3928377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92868608"/>
        <c:crosses val="autoZero"/>
        <c:auto val="1"/>
        <c:lblAlgn val="ctr"/>
        <c:lblOffset val="100"/>
        <c:tickLblSkip val="1"/>
        <c:tickMarkSkip val="1"/>
      </c:catAx>
      <c:valAx>
        <c:axId val="3928686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2837760"/>
        <c:crosses val="autoZero"/>
        <c:crossBetween val="between"/>
      </c:valAx>
      <c:catAx>
        <c:axId val="392870144"/>
        <c:scaling>
          <c:orientation val="minMax"/>
        </c:scaling>
        <c:delete val="1"/>
        <c:axPos val="b"/>
        <c:tickLblPos val="none"/>
        <c:crossAx val="392990720"/>
        <c:crosses val="autoZero"/>
        <c:auto val="1"/>
        <c:lblAlgn val="ctr"/>
        <c:lblOffset val="100"/>
      </c:catAx>
      <c:valAx>
        <c:axId val="3929907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2870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44"/>
          <c:w val="0.6399886967986350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03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Año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12823569</c:v>
                </c:pt>
                <c:pt idx="1">
                  <c:v>5926777</c:v>
                </c:pt>
                <c:pt idx="2">
                  <c:v>682888</c:v>
                </c:pt>
                <c:pt idx="3">
                  <c:v>3521518</c:v>
                </c:pt>
                <c:pt idx="4">
                  <c:v>1615463</c:v>
                </c:pt>
                <c:pt idx="5">
                  <c:v>106908</c:v>
                </c:pt>
                <c:pt idx="6">
                  <c:v>6896792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Año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14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11594454</c:v>
                </c:pt>
                <c:pt idx="1">
                  <c:v>5216746</c:v>
                </c:pt>
                <c:pt idx="2">
                  <c:v>614502</c:v>
                </c:pt>
                <c:pt idx="3">
                  <c:v>3072333</c:v>
                </c:pt>
                <c:pt idx="4">
                  <c:v>1437237</c:v>
                </c:pt>
                <c:pt idx="5">
                  <c:v>92674</c:v>
                </c:pt>
                <c:pt idx="6">
                  <c:v>6377708</c:v>
                </c:pt>
              </c:numCache>
            </c:numRef>
          </c:val>
        </c:ser>
        <c:dLbls>
          <c:showVal val="1"/>
        </c:dLbls>
        <c:gapWidth val="30"/>
        <c:overlap val="-10"/>
        <c:axId val="393604096"/>
        <c:axId val="393659520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22655785301013E-2"/>
                  <c:y val="0.2302607756151063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028596861208513E-2"/>
                  <c:y val="0.3090294170609133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28163436781179E-2"/>
                  <c:y val="0.275646209504477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147593080183507E-2"/>
                  <c:y val="0.33219670306284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0.2928845744593778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847590168503112E-2"/>
                  <c:y val="0.389110612732660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8005249343832023E-2"/>
                  <c:y val="0.174243292353528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0.10600887286283597</c:v>
                </c:pt>
                <c:pt idx="1">
                  <c:v>0.13610610905725523</c:v>
                </c:pt>
                <c:pt idx="2">
                  <c:v>0.11128686318352096</c:v>
                </c:pt>
                <c:pt idx="3">
                  <c:v>0.14620322731943444</c:v>
                </c:pt>
                <c:pt idx="4">
                  <c:v>0.12400599205280688</c:v>
                </c:pt>
                <c:pt idx="5">
                  <c:v>0.15359216177137061</c:v>
                </c:pt>
                <c:pt idx="6">
                  <c:v>8.1390367824930213E-2</c:v>
                </c:pt>
              </c:numCache>
            </c:numRef>
          </c:val>
        </c:ser>
        <c:dLbls>
          <c:showVal val="1"/>
        </c:dLbls>
        <c:marker val="1"/>
        <c:axId val="393661056"/>
        <c:axId val="393859456"/>
      </c:lineChart>
      <c:catAx>
        <c:axId val="393604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3659520"/>
        <c:crosses val="autoZero"/>
        <c:auto val="1"/>
        <c:lblAlgn val="ctr"/>
        <c:lblOffset val="100"/>
        <c:tickLblSkip val="1"/>
        <c:tickMarkSkip val="1"/>
      </c:catAx>
      <c:valAx>
        <c:axId val="3936595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93604096"/>
        <c:crosses val="autoZero"/>
        <c:crossBetween val="between"/>
      </c:valAx>
      <c:catAx>
        <c:axId val="393661056"/>
        <c:scaling>
          <c:orientation val="minMax"/>
        </c:scaling>
        <c:delete val="1"/>
        <c:axPos val="b"/>
        <c:tickLblPos val="none"/>
        <c:crossAx val="393859456"/>
        <c:crosses val="autoZero"/>
        <c:auto val="1"/>
        <c:lblAlgn val="ctr"/>
        <c:lblOffset val="100"/>
      </c:catAx>
      <c:valAx>
        <c:axId val="393859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93661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64"/>
          <c:y val="0.1589170398874736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28</xdr:row>
      <xdr:rowOff>190500</xdr:rowOff>
    </xdr:from>
    <xdr:to>
      <xdr:col>6</xdr:col>
      <xdr:colOff>390525</xdr:colOff>
      <xdr:row>30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Año 2011 </v>
          </cell>
        </row>
        <row r="8">
          <cell r="E8">
            <v>5160203</v>
          </cell>
        </row>
        <row r="9">
          <cell r="E9">
            <v>3189953</v>
          </cell>
        </row>
        <row r="10">
          <cell r="E10">
            <v>1970250</v>
          </cell>
        </row>
        <row r="12">
          <cell r="E12">
            <v>1847559</v>
          </cell>
        </row>
        <row r="13">
          <cell r="E13">
            <v>1236970</v>
          </cell>
        </row>
        <row r="14">
          <cell r="E14">
            <v>610589</v>
          </cell>
        </row>
        <row r="16">
          <cell r="E16">
            <v>1515760</v>
          </cell>
        </row>
        <row r="17">
          <cell r="E17">
            <v>705546</v>
          </cell>
        </row>
        <row r="18">
          <cell r="E18">
            <v>810214</v>
          </cell>
        </row>
        <row r="20">
          <cell r="E20">
            <v>727752</v>
          </cell>
        </row>
        <row r="21">
          <cell r="E21">
            <v>537233</v>
          </cell>
        </row>
        <row r="22">
          <cell r="E22">
            <v>190519</v>
          </cell>
        </row>
        <row r="24">
          <cell r="E24">
            <v>154803</v>
          </cell>
        </row>
        <row r="25">
          <cell r="E25">
            <v>154803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Año 2010</v>
          </cell>
          <cell r="E6" t="str">
            <v xml:space="preserve">Año 2011 </v>
          </cell>
          <cell r="G6" t="str">
            <v>var. interanual</v>
          </cell>
          <cell r="J6" t="str">
            <v>Año 2010</v>
          </cell>
          <cell r="L6" t="str">
            <v xml:space="preserve">Año 2011 </v>
          </cell>
          <cell r="N6" t="str">
            <v>var. interanual</v>
          </cell>
        </row>
        <row r="8">
          <cell r="B8" t="str">
            <v>Total Alojados</v>
          </cell>
          <cell r="C8">
            <v>1711443</v>
          </cell>
          <cell r="E8">
            <v>1847559</v>
          </cell>
          <cell r="G8">
            <v>7.9532885407226528E-2</v>
          </cell>
          <cell r="I8" t="str">
            <v>Total Alojados</v>
          </cell>
          <cell r="J8">
            <v>1432488</v>
          </cell>
          <cell r="L8">
            <v>1515760</v>
          </cell>
          <cell r="N8">
            <v>5.8131027973707283E-2</v>
          </cell>
        </row>
        <row r="10">
          <cell r="B10" t="str">
            <v>Hotelera</v>
          </cell>
          <cell r="C10">
            <v>1123000</v>
          </cell>
          <cell r="E10">
            <v>1236970</v>
          </cell>
          <cell r="G10">
            <v>0.10148708815672307</v>
          </cell>
          <cell r="I10" t="str">
            <v>Hotelera</v>
          </cell>
          <cell r="J10">
            <v>662026</v>
          </cell>
          <cell r="L10">
            <v>705546</v>
          </cell>
          <cell r="N10">
            <v>6.5737599429629645E-2</v>
          </cell>
        </row>
        <row r="11">
          <cell r="B11" t="str">
            <v>5*</v>
          </cell>
          <cell r="C11">
            <v>164077</v>
          </cell>
          <cell r="E11">
            <v>179486</v>
          </cell>
          <cell r="G11">
            <v>9.391322366937474E-2</v>
          </cell>
          <cell r="I11" t="str">
            <v>5*</v>
          </cell>
          <cell r="J11">
            <v>82729</v>
          </cell>
          <cell r="L11">
            <v>87787</v>
          </cell>
          <cell r="N11">
            <v>6.1139382804095296E-2</v>
          </cell>
        </row>
        <row r="12">
          <cell r="B12" t="str">
            <v>4*</v>
          </cell>
          <cell r="C12">
            <v>774477</v>
          </cell>
          <cell r="E12">
            <v>849133</v>
          </cell>
          <cell r="G12">
            <v>9.6395373910393725E-2</v>
          </cell>
          <cell r="I12" t="str">
            <v>4*</v>
          </cell>
          <cell r="J12">
            <v>380203</v>
          </cell>
          <cell r="L12">
            <v>393703</v>
          </cell>
          <cell r="N12">
            <v>3.5507347390736001E-2</v>
          </cell>
        </row>
        <row r="13">
          <cell r="B13" t="str">
            <v>3*</v>
          </cell>
          <cell r="C13">
            <v>169652</v>
          </cell>
          <cell r="E13">
            <v>191109</v>
          </cell>
          <cell r="G13">
            <v>0.12647655200056587</v>
          </cell>
          <cell r="I13" t="str">
            <v>3*</v>
          </cell>
          <cell r="J13">
            <v>184178</v>
          </cell>
          <cell r="L13">
            <v>204044</v>
          </cell>
          <cell r="N13">
            <v>0.10786304553203965</v>
          </cell>
        </row>
        <row r="14">
          <cell r="B14" t="str">
            <v>1* y 2*</v>
          </cell>
          <cell r="C14">
            <v>14462</v>
          </cell>
          <cell r="E14">
            <v>17242</v>
          </cell>
          <cell r="G14">
            <v>0.19222790761996958</v>
          </cell>
          <cell r="I14" t="str">
            <v>1* y 2*</v>
          </cell>
          <cell r="J14">
            <v>14916</v>
          </cell>
          <cell r="L14">
            <v>20012</v>
          </cell>
          <cell r="N14">
            <v>0.34164655403593458</v>
          </cell>
        </row>
        <row r="16">
          <cell r="B16" t="str">
            <v>Extrahotelera</v>
          </cell>
          <cell r="C16">
            <v>588443</v>
          </cell>
          <cell r="E16">
            <v>610589</v>
          </cell>
          <cell r="G16">
            <v>3.7634911112886041E-2</v>
          </cell>
          <cell r="I16" t="str">
            <v>Extrahotelera</v>
          </cell>
          <cell r="J16">
            <v>770462</v>
          </cell>
          <cell r="L16">
            <v>810214</v>
          </cell>
          <cell r="N16">
            <v>5.159501701576457E-2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Año 2010</v>
          </cell>
          <cell r="E20" t="str">
            <v xml:space="preserve">Año 2011 </v>
          </cell>
          <cell r="G20" t="str">
            <v>var. interanual</v>
          </cell>
          <cell r="J20" t="str">
            <v>Año 2010</v>
          </cell>
          <cell r="L20" t="str">
            <v xml:space="preserve">Año 2011 </v>
          </cell>
          <cell r="N20" t="str">
            <v>var. interanual</v>
          </cell>
        </row>
        <row r="22">
          <cell r="B22" t="str">
            <v>Total Alojados</v>
          </cell>
          <cell r="C22">
            <v>711648</v>
          </cell>
          <cell r="E22">
            <v>727752</v>
          </cell>
          <cell r="G22">
            <v>2.2629164980439768E-2</v>
          </cell>
          <cell r="I22" t="str">
            <v>Total Alojados</v>
          </cell>
          <cell r="J22">
            <v>155467</v>
          </cell>
          <cell r="L22">
            <v>154803</v>
          </cell>
          <cell r="N22">
            <v>-4.271002849479311E-3</v>
          </cell>
        </row>
        <row r="24">
          <cell r="B24" t="str">
            <v>Hotelera</v>
          </cell>
          <cell r="C24">
            <v>492275</v>
          </cell>
          <cell r="E24">
            <v>537233</v>
          </cell>
          <cell r="G24">
            <v>9.1327002183738765E-2</v>
          </cell>
          <cell r="I24" t="str">
            <v>Hotelera</v>
          </cell>
          <cell r="J24">
            <v>155467</v>
          </cell>
          <cell r="L24">
            <v>154803</v>
          </cell>
          <cell r="N24">
            <v>-4.271002849479311E-3</v>
          </cell>
        </row>
        <row r="25">
          <cell r="B25" t="str">
            <v>4* y 5*</v>
          </cell>
          <cell r="C25">
            <v>409521</v>
          </cell>
          <cell r="E25">
            <v>450738</v>
          </cell>
          <cell r="G25">
            <v>0.10064685327492363</v>
          </cell>
          <cell r="I25" t="str">
            <v>4* y 5*</v>
          </cell>
          <cell r="J25">
            <v>50186</v>
          </cell>
          <cell r="L25">
            <v>45754</v>
          </cell>
          <cell r="N25">
            <v>-8.8311481289602672E-2</v>
          </cell>
        </row>
        <row r="26">
          <cell r="B26" t="str">
            <v>3*</v>
          </cell>
          <cell r="C26">
            <v>72112</v>
          </cell>
          <cell r="E26">
            <v>73781</v>
          </cell>
          <cell r="G26">
            <v>2.3144552917683605E-2</v>
          </cell>
          <cell r="I26" t="str">
            <v>3*</v>
          </cell>
          <cell r="J26">
            <v>46138</v>
          </cell>
          <cell r="L26">
            <v>45060</v>
          </cell>
          <cell r="N26">
            <v>-2.3364688543066454E-2</v>
          </cell>
        </row>
        <row r="27">
          <cell r="B27" t="str">
            <v>1* y 2*</v>
          </cell>
          <cell r="C27">
            <v>10642</v>
          </cell>
          <cell r="E27">
            <v>12714</v>
          </cell>
          <cell r="G27">
            <v>0.1947002443149784</v>
          </cell>
          <cell r="I27" t="str">
            <v>2*</v>
          </cell>
          <cell r="J27">
            <v>51205</v>
          </cell>
          <cell r="L27">
            <v>54685</v>
          </cell>
          <cell r="N27">
            <v>6.7962113074895025E-2</v>
          </cell>
        </row>
        <row r="28">
          <cell r="I28" t="str">
            <v>1*</v>
          </cell>
          <cell r="J28">
            <v>7938</v>
          </cell>
          <cell r="L28">
            <v>9304</v>
          </cell>
          <cell r="N28">
            <v>0.17208364827412445</v>
          </cell>
        </row>
        <row r="29">
          <cell r="B29" t="str">
            <v>Extrahotelera</v>
          </cell>
          <cell r="C29">
            <v>219373</v>
          </cell>
          <cell r="E29">
            <v>190519</v>
          </cell>
          <cell r="G29">
            <v>-0.13152940425667697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Año 2010</v>
          </cell>
          <cell r="E36" t="str">
            <v xml:space="preserve">Año 2011 </v>
          </cell>
          <cell r="G36" t="str">
            <v>var. interanual</v>
          </cell>
        </row>
        <row r="38">
          <cell r="B38" t="str">
            <v>Total Alojados</v>
          </cell>
          <cell r="C38">
            <v>4831325</v>
          </cell>
          <cell r="E38">
            <v>5160203</v>
          </cell>
          <cell r="G38">
            <v>6.8072009231421982E-2</v>
          </cell>
        </row>
        <row r="40">
          <cell r="B40" t="str">
            <v>Hotelera</v>
          </cell>
          <cell r="C40">
            <v>2938209</v>
          </cell>
          <cell r="E40">
            <v>3189953</v>
          </cell>
          <cell r="G40">
            <v>8.5679405379263329E-2</v>
          </cell>
        </row>
        <row r="41">
          <cell r="B41" t="str">
            <v>5*</v>
          </cell>
          <cell r="C41">
            <v>389778</v>
          </cell>
          <cell r="E41">
            <v>415085</v>
          </cell>
          <cell r="G41">
            <v>6.4926701866190539E-2</v>
          </cell>
        </row>
        <row r="42">
          <cell r="B42" t="str">
            <v>4*</v>
          </cell>
          <cell r="C42">
            <v>1825595</v>
          </cell>
          <cell r="E42">
            <v>1996765</v>
          </cell>
          <cell r="G42">
            <v>9.3761212097973612E-2</v>
          </cell>
        </row>
        <row r="43">
          <cell r="B43" t="str">
            <v>3*</v>
          </cell>
          <cell r="C43">
            <v>585583</v>
          </cell>
          <cell r="E43">
            <v>620633</v>
          </cell>
          <cell r="G43">
            <v>5.9854879666930261E-2</v>
          </cell>
        </row>
        <row r="44">
          <cell r="B44" t="str">
            <v>2*</v>
          </cell>
          <cell r="C44">
            <v>103520</v>
          </cell>
          <cell r="E44">
            <v>119375</v>
          </cell>
          <cell r="G44">
            <v>0.15315880989180841</v>
          </cell>
        </row>
        <row r="45">
          <cell r="B45" t="str">
            <v>1*</v>
          </cell>
          <cell r="C45">
            <v>33733</v>
          </cell>
          <cell r="E45">
            <v>38095</v>
          </cell>
          <cell r="G45">
            <v>0.12930957815788702</v>
          </cell>
        </row>
        <row r="47">
          <cell r="B47" t="str">
            <v>Extrahotelera</v>
          </cell>
          <cell r="C47">
            <v>1893116</v>
          </cell>
          <cell r="E47">
            <v>1970250</v>
          </cell>
          <cell r="G47">
            <v>4.0744465737968527E-2</v>
          </cell>
        </row>
      </sheetData>
      <sheetData sheetId="7"/>
      <sheetData sheetId="8"/>
      <sheetData sheetId="9">
        <row r="6">
          <cell r="E6" t="str">
            <v xml:space="preserve">Año 2011 </v>
          </cell>
        </row>
        <row r="8">
          <cell r="E8">
            <v>40230487</v>
          </cell>
        </row>
        <row r="9">
          <cell r="E9">
            <v>23545131</v>
          </cell>
        </row>
        <row r="10">
          <cell r="E10">
            <v>16685356</v>
          </cell>
        </row>
        <row r="12">
          <cell r="E12">
            <v>15355866</v>
          </cell>
        </row>
        <row r="13">
          <cell r="E13">
            <v>9919604</v>
          </cell>
        </row>
        <row r="14">
          <cell r="E14">
            <v>5436262</v>
          </cell>
        </row>
        <row r="16">
          <cell r="E16">
            <v>12823569</v>
          </cell>
        </row>
        <row r="17">
          <cell r="E17">
            <v>5926777</v>
          </cell>
        </row>
        <row r="18">
          <cell r="E18">
            <v>6896792</v>
          </cell>
        </row>
        <row r="20">
          <cell r="E20">
            <v>5397757</v>
          </cell>
        </row>
        <row r="21">
          <cell r="E21">
            <v>3903935</v>
          </cell>
        </row>
        <row r="22">
          <cell r="E22">
            <v>1493822</v>
          </cell>
        </row>
        <row r="24">
          <cell r="E24">
            <v>329480</v>
          </cell>
        </row>
        <row r="25">
          <cell r="E25">
            <v>329480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Año 2010</v>
          </cell>
          <cell r="E6" t="str">
            <v xml:space="preserve">Año 2011 </v>
          </cell>
          <cell r="G6" t="str">
            <v>var. interanual</v>
          </cell>
          <cell r="J6" t="str">
            <v>Año 2010</v>
          </cell>
          <cell r="L6" t="str">
            <v xml:space="preserve">Año 2011 </v>
          </cell>
          <cell r="N6" t="str">
            <v>var. interanual</v>
          </cell>
        </row>
        <row r="8">
          <cell r="B8" t="str">
            <v>Total Pernoctaciones</v>
          </cell>
          <cell r="C8">
            <v>13694711</v>
          </cell>
          <cell r="E8">
            <v>15355866</v>
          </cell>
          <cell r="G8">
            <v>0.12129901828523434</v>
          </cell>
          <cell r="I8" t="str">
            <v>Total Pernoctaciones</v>
          </cell>
          <cell r="J8">
            <v>11594454</v>
          </cell>
          <cell r="L8">
            <v>12823569</v>
          </cell>
          <cell r="N8">
            <v>0.10600887286283597</v>
          </cell>
        </row>
        <row r="10">
          <cell r="B10" t="str">
            <v>Hotelera</v>
          </cell>
          <cell r="C10">
            <v>8597434</v>
          </cell>
          <cell r="E10">
            <v>9919604</v>
          </cell>
          <cell r="G10">
            <v>0.15378658329915648</v>
          </cell>
          <cell r="I10" t="str">
            <v>Hotelera</v>
          </cell>
          <cell r="J10">
            <v>5216746</v>
          </cell>
          <cell r="L10">
            <v>5926777</v>
          </cell>
          <cell r="N10">
            <v>0.13610610905725523</v>
          </cell>
        </row>
        <row r="11">
          <cell r="B11" t="str">
            <v>5*</v>
          </cell>
          <cell r="C11">
            <v>1146507</v>
          </cell>
          <cell r="E11">
            <v>1340185</v>
          </cell>
          <cell r="G11">
            <v>0.16892875490511614</v>
          </cell>
          <cell r="I11" t="str">
            <v>5*</v>
          </cell>
          <cell r="J11">
            <v>614502</v>
          </cell>
          <cell r="L11">
            <v>682888</v>
          </cell>
          <cell r="N11">
            <v>0.11128686318352096</v>
          </cell>
        </row>
        <row r="12">
          <cell r="B12" t="str">
            <v>4*</v>
          </cell>
          <cell r="C12">
            <v>5983243</v>
          </cell>
          <cell r="E12">
            <v>6765470</v>
          </cell>
          <cell r="G12">
            <v>0.13073629133899459</v>
          </cell>
          <cell r="I12" t="str">
            <v>4*</v>
          </cell>
          <cell r="J12">
            <v>3072333</v>
          </cell>
          <cell r="L12">
            <v>3521518</v>
          </cell>
          <cell r="N12">
            <v>0.14620322731943444</v>
          </cell>
        </row>
        <row r="13">
          <cell r="B13" t="str">
            <v>3*</v>
          </cell>
          <cell r="C13">
            <v>1361667</v>
          </cell>
          <cell r="E13">
            <v>1682661</v>
          </cell>
          <cell r="G13">
            <v>0.23573605000341494</v>
          </cell>
          <cell r="I13" t="str">
            <v>3*</v>
          </cell>
          <cell r="J13">
            <v>1437237</v>
          </cell>
          <cell r="L13">
            <v>1615463</v>
          </cell>
          <cell r="N13">
            <v>0.12400599205280688</v>
          </cell>
        </row>
        <row r="14">
          <cell r="B14" t="str">
            <v>1* y 2*</v>
          </cell>
          <cell r="C14">
            <v>103195</v>
          </cell>
          <cell r="E14">
            <v>131288</v>
          </cell>
          <cell r="G14">
            <v>0.27223218179175346</v>
          </cell>
          <cell r="I14" t="str">
            <v>1* y 2*</v>
          </cell>
          <cell r="J14">
            <v>92674</v>
          </cell>
          <cell r="L14">
            <v>106908</v>
          </cell>
          <cell r="N14">
            <v>0.15359216177137061</v>
          </cell>
        </row>
        <row r="16">
          <cell r="B16" t="str">
            <v>Extrahotelera</v>
          </cell>
          <cell r="C16">
            <v>5097277</v>
          </cell>
          <cell r="E16">
            <v>5436262</v>
          </cell>
          <cell r="G16">
            <v>6.6503154527407474E-2</v>
          </cell>
          <cell r="I16" t="str">
            <v>Extrahotelera</v>
          </cell>
          <cell r="J16">
            <v>6377708</v>
          </cell>
          <cell r="L16">
            <v>6896792</v>
          </cell>
          <cell r="N16">
            <v>8.1390367824930213E-2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Año 2010</v>
          </cell>
          <cell r="E20" t="str">
            <v xml:space="preserve">Año 2011 </v>
          </cell>
          <cell r="G20" t="str">
            <v>var. interanual</v>
          </cell>
          <cell r="J20" t="str">
            <v>Año 2010</v>
          </cell>
          <cell r="L20" t="str">
            <v xml:space="preserve">Año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5116562</v>
          </cell>
          <cell r="E22">
            <v>5397757</v>
          </cell>
          <cell r="G22">
            <v>5.4957801742654543E-2</v>
          </cell>
          <cell r="I22" t="str">
            <v>Total Pernoctaciones</v>
          </cell>
          <cell r="J22">
            <v>325864</v>
          </cell>
          <cell r="L22">
            <v>329480</v>
          </cell>
          <cell r="N22">
            <v>1.1096653818771021E-2</v>
          </cell>
        </row>
        <row r="24">
          <cell r="B24" t="str">
            <v>Hotelera</v>
          </cell>
          <cell r="C24">
            <v>3452325</v>
          </cell>
          <cell r="E24">
            <v>3903935</v>
          </cell>
          <cell r="G24">
            <v>0.13081329249129209</v>
          </cell>
          <cell r="I24" t="str">
            <v>Hotelera</v>
          </cell>
          <cell r="J24">
            <v>325864</v>
          </cell>
          <cell r="L24">
            <v>329480</v>
          </cell>
          <cell r="N24">
            <v>1.1096653818771021E-2</v>
          </cell>
        </row>
        <row r="25">
          <cell r="B25" t="str">
            <v>4* y 5*</v>
          </cell>
          <cell r="C25">
            <v>2895877</v>
          </cell>
          <cell r="E25">
            <v>3326329</v>
          </cell>
          <cell r="G25">
            <v>0.1486430535551061</v>
          </cell>
          <cell r="I25" t="str">
            <v>4* y 5*</v>
          </cell>
          <cell r="J25">
            <v>92689</v>
          </cell>
          <cell r="L25">
            <v>82426</v>
          </cell>
          <cell r="N25">
            <v>-0.11072511301233157</v>
          </cell>
        </row>
        <row r="26">
          <cell r="B26" t="str">
            <v>3*</v>
          </cell>
          <cell r="C26">
            <v>520814</v>
          </cell>
          <cell r="E26">
            <v>549636</v>
          </cell>
          <cell r="G26">
            <v>5.5340294231721883E-2</v>
          </cell>
          <cell r="I26" t="str">
            <v>3*</v>
          </cell>
          <cell r="J26">
            <v>98415</v>
          </cell>
          <cell r="L26">
            <v>102295</v>
          </cell>
          <cell r="N26">
            <v>3.9424884418025705E-2</v>
          </cell>
        </row>
        <row r="27">
          <cell r="B27" t="str">
            <v>1* y 2*</v>
          </cell>
          <cell r="C27">
            <v>35634</v>
          </cell>
          <cell r="E27">
            <v>27970</v>
          </cell>
          <cell r="G27">
            <v>-0.2150754897008475</v>
          </cell>
          <cell r="I27" t="str">
            <v>2*</v>
          </cell>
          <cell r="J27">
            <v>105466</v>
          </cell>
          <cell r="L27">
            <v>116630</v>
          </cell>
          <cell r="N27">
            <v>0.10585401930479965</v>
          </cell>
        </row>
        <row r="28">
          <cell r="I28" t="str">
            <v>1*</v>
          </cell>
          <cell r="J28">
            <v>29294</v>
          </cell>
          <cell r="L28">
            <v>28129</v>
          </cell>
          <cell r="N28">
            <v>-3.9769236021028199E-2</v>
          </cell>
        </row>
        <row r="29">
          <cell r="B29" t="str">
            <v>Extrahotelera</v>
          </cell>
          <cell r="C29">
            <v>1664237</v>
          </cell>
          <cell r="E29">
            <v>1493822</v>
          </cell>
          <cell r="G29">
            <v>-0.10239827620705465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Año 2010</v>
          </cell>
          <cell r="E36" t="str">
            <v xml:space="preserve">Año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36229392</v>
          </cell>
          <cell r="E38">
            <v>40230487</v>
          </cell>
          <cell r="G38">
            <v>0.11043781800147245</v>
          </cell>
        </row>
        <row r="40">
          <cell r="B40" t="str">
            <v>Hotelera</v>
          </cell>
          <cell r="C40">
            <v>20544455</v>
          </cell>
          <cell r="E40">
            <v>23545131</v>
          </cell>
          <cell r="G40">
            <v>0.14605770754201064</v>
          </cell>
        </row>
        <row r="41">
          <cell r="B41" t="str">
            <v>5*</v>
          </cell>
          <cell r="C41">
            <v>2564325</v>
          </cell>
          <cell r="E41">
            <v>2992249</v>
          </cell>
          <cell r="G41">
            <v>0.16687588351710492</v>
          </cell>
        </row>
        <row r="42">
          <cell r="B42" t="str">
            <v>4*</v>
          </cell>
          <cell r="C42">
            <v>13479437</v>
          </cell>
          <cell r="E42">
            <v>15400857</v>
          </cell>
          <cell r="G42">
            <v>0.1425445291223959</v>
          </cell>
        </row>
        <row r="43">
          <cell r="B43" t="str">
            <v>3*</v>
          </cell>
          <cell r="C43">
            <v>3984464</v>
          </cell>
          <cell r="E43">
            <v>4564956</v>
          </cell>
          <cell r="G43">
            <v>0.14568885551481947</v>
          </cell>
        </row>
        <row r="44">
          <cell r="B44" t="str">
            <v>2*</v>
          </cell>
          <cell r="C44">
            <v>333342</v>
          </cell>
          <cell r="E44">
            <v>386122</v>
          </cell>
          <cell r="G44">
            <v>0.15833588326703496</v>
          </cell>
        </row>
        <row r="45">
          <cell r="B45" t="str">
            <v>1*</v>
          </cell>
          <cell r="C45">
            <v>182887</v>
          </cell>
          <cell r="E45">
            <v>200947</v>
          </cell>
          <cell r="G45">
            <v>9.8749501058030376E-2</v>
          </cell>
        </row>
        <row r="47">
          <cell r="B47" t="str">
            <v>Extrahotelera</v>
          </cell>
          <cell r="C47">
            <v>15684937</v>
          </cell>
          <cell r="E47">
            <v>16685356</v>
          </cell>
          <cell r="G47">
            <v>6.3782149714723069E-2</v>
          </cell>
        </row>
      </sheetData>
      <sheetData sheetId="12"/>
      <sheetData sheetId="13"/>
      <sheetData sheetId="14">
        <row r="6">
          <cell r="D6" t="str">
            <v xml:space="preserve">Año 2011 </v>
          </cell>
        </row>
        <row r="8">
          <cell r="D8">
            <v>63.562077784569098</v>
          </cell>
        </row>
        <row r="9">
          <cell r="D9">
            <v>73.81494750483823</v>
          </cell>
        </row>
        <row r="10">
          <cell r="D10">
            <v>53.145335679768486</v>
          </cell>
        </row>
        <row r="12">
          <cell r="D12">
            <v>67.503988357350664</v>
          </cell>
        </row>
        <row r="13">
          <cell r="D13">
            <v>81.775239859568501</v>
          </cell>
        </row>
        <row r="14">
          <cell r="D14">
            <v>51.199706906164764</v>
          </cell>
        </row>
        <row r="16">
          <cell r="D16">
            <v>67.262910727200278</v>
          </cell>
        </row>
        <row r="17">
          <cell r="D17">
            <v>78.705178722057084</v>
          </cell>
        </row>
        <row r="18">
          <cell r="D18">
            <v>59.792767639875251</v>
          </cell>
        </row>
        <row r="20">
          <cell r="D20">
            <v>59.114333669986991</v>
          </cell>
        </row>
        <row r="21">
          <cell r="D21">
            <v>65.349483271827239</v>
          </cell>
        </row>
        <row r="22">
          <cell r="D22">
            <v>47.316091415192112</v>
          </cell>
        </row>
        <row r="24">
          <cell r="D24">
            <v>46.774626312643825</v>
          </cell>
        </row>
        <row r="25">
          <cell r="D25">
            <v>46.774626312643825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Año 2010</v>
          </cell>
          <cell r="D6" t="str">
            <v xml:space="preserve">Año 2011 </v>
          </cell>
          <cell r="E6" t="str">
            <v>var. interanual</v>
          </cell>
          <cell r="H6" t="str">
            <v>Año 2010</v>
          </cell>
          <cell r="I6" t="str">
            <v xml:space="preserve">Año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59.458591936992967</v>
          </cell>
          <cell r="D8">
            <v>67.503988357350664</v>
          </cell>
          <cell r="E8">
            <v>0.13531091400353445</v>
          </cell>
          <cell r="G8" t="str">
            <v>Indice de ocupación total</v>
          </cell>
          <cell r="H8">
            <v>59.522066888293921</v>
          </cell>
          <cell r="I8">
            <v>67.262910727200278</v>
          </cell>
          <cell r="J8">
            <v>0.13004998387293454</v>
          </cell>
        </row>
        <row r="10">
          <cell r="B10" t="str">
            <v>Hotelera</v>
          </cell>
          <cell r="C10">
            <v>71.692630341287895</v>
          </cell>
          <cell r="D10">
            <v>81.775239859568501</v>
          </cell>
          <cell r="E10">
            <v>0.14063662429852308</v>
          </cell>
          <cell r="G10" t="str">
            <v>Hotelera</v>
          </cell>
          <cell r="H10">
            <v>70.242262102164986</v>
          </cell>
          <cell r="I10">
            <v>78.705178722057084</v>
          </cell>
          <cell r="J10">
            <v>0.12048183481880281</v>
          </cell>
        </row>
        <row r="11">
          <cell r="B11" t="str">
            <v>5*</v>
          </cell>
          <cell r="C11">
            <v>68.763464721829038</v>
          </cell>
          <cell r="D11">
            <v>80.379591200249507</v>
          </cell>
          <cell r="E11">
            <v>0.16892875490511639</v>
          </cell>
          <cell r="G11" t="str">
            <v>5*</v>
          </cell>
          <cell r="H11">
            <v>67.803750434461179</v>
          </cell>
          <cell r="I11">
            <v>75.410158298962529</v>
          </cell>
          <cell r="J11">
            <v>0.11218270104179084</v>
          </cell>
        </row>
        <row r="12">
          <cell r="B12" t="str">
            <v>4*</v>
          </cell>
          <cell r="C12">
            <v>75.544709780830757</v>
          </cell>
          <cell r="D12">
            <v>84.835788008275586</v>
          </cell>
          <cell r="E12">
            <v>0.12298780754337368</v>
          </cell>
          <cell r="G12" t="str">
            <v>4*</v>
          </cell>
          <cell r="H12">
            <v>79.036156666023544</v>
          </cell>
          <cell r="I12">
            <v>88.100677682509954</v>
          </cell>
          <cell r="J12">
            <v>0.11468828190608504</v>
          </cell>
        </row>
        <row r="13">
          <cell r="B13" t="str">
            <v>3*</v>
          </cell>
          <cell r="C13">
            <v>60.977354046223361</v>
          </cell>
          <cell r="D13">
            <v>73.795289306868682</v>
          </cell>
          <cell r="E13">
            <v>0.21020812498569219</v>
          </cell>
          <cell r="G13" t="str">
            <v>3*</v>
          </cell>
          <cell r="H13">
            <v>58.92017980605052</v>
          </cell>
          <cell r="I13">
            <v>66.226635154829566</v>
          </cell>
          <cell r="J13">
            <v>0.12400599205280671</v>
          </cell>
        </row>
        <row r="14">
          <cell r="B14" t="str">
            <v>1* y 2*</v>
          </cell>
          <cell r="C14">
            <v>60.154473914310699</v>
          </cell>
          <cell r="D14">
            <v>63.104061523672193</v>
          </cell>
          <cell r="E14">
            <v>4.9033553407235253E-2</v>
          </cell>
          <cell r="G14" t="str">
            <v>1* y 2*</v>
          </cell>
          <cell r="H14">
            <v>47.782171785657205</v>
          </cell>
          <cell r="I14">
            <v>56.763300414144631</v>
          </cell>
          <cell r="J14">
            <v>0.18795982461356631</v>
          </cell>
        </row>
        <row r="16">
          <cell r="B16" t="str">
            <v>Extrahotelera</v>
          </cell>
          <cell r="C16">
            <v>46.169837254959681</v>
          </cell>
          <cell r="D16">
            <v>51.199706906164764</v>
          </cell>
          <cell r="E16">
            <v>0.10894276329000396</v>
          </cell>
          <cell r="G16" t="str">
            <v>Extrahotelera</v>
          </cell>
          <cell r="H16">
            <v>52.916225747071429</v>
          </cell>
          <cell r="I16">
            <v>59.792767639875251</v>
          </cell>
          <cell r="J16">
            <v>0.12995148077401186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Año 2010</v>
          </cell>
          <cell r="D20" t="str">
            <v xml:space="preserve">Año 2011 </v>
          </cell>
          <cell r="E20" t="str">
            <v>var. interanual</v>
          </cell>
          <cell r="H20" t="str">
            <v>Año 2010</v>
          </cell>
          <cell r="I20" t="str">
            <v xml:space="preserve">Año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53.009782628853443</v>
          </cell>
          <cell r="D22">
            <v>59.114333669986991</v>
          </cell>
          <cell r="E22">
            <v>0.11515895252531783</v>
          </cell>
          <cell r="G22" t="str">
            <v>Indice de ocupación total</v>
          </cell>
          <cell r="H22">
            <v>40.157146518918708</v>
          </cell>
          <cell r="I22">
            <v>46.774626312643825</v>
          </cell>
          <cell r="J22">
            <v>0.16478959207441468</v>
          </cell>
        </row>
        <row r="24">
          <cell r="B24" t="str">
            <v>Hotelera</v>
          </cell>
          <cell r="C24">
            <v>58.031300333463662</v>
          </cell>
          <cell r="D24">
            <v>65.349483271827239</v>
          </cell>
          <cell r="E24">
            <v>0.12610751260632291</v>
          </cell>
          <cell r="G24" t="str">
            <v>Hotelera</v>
          </cell>
          <cell r="H24">
            <v>40.157146518918708</v>
          </cell>
          <cell r="I24">
            <v>46.774626312643825</v>
          </cell>
          <cell r="J24">
            <v>0.16478959207441468</v>
          </cell>
        </row>
        <row r="25">
          <cell r="B25" t="str">
            <v>4* y 5*</v>
          </cell>
          <cell r="C25">
            <v>61.242065527140838</v>
          </cell>
          <cell r="D25">
            <v>67.556341310597432</v>
          </cell>
          <cell r="E25">
            <v>0.10310357315852259</v>
          </cell>
          <cell r="G25" t="str">
            <v>4* y 5*</v>
          </cell>
          <cell r="H25">
            <v>61.242065527140838</v>
          </cell>
          <cell r="I25">
            <v>67.556341310597432</v>
          </cell>
          <cell r="J25">
            <v>0.10310357315852259</v>
          </cell>
        </row>
        <row r="26">
          <cell r="B26" t="str">
            <v>3*</v>
          </cell>
          <cell r="C26">
            <v>48.029886918847538</v>
          </cell>
          <cell r="D26">
            <v>60.026210602188584</v>
          </cell>
          <cell r="E26">
            <v>0.24976789355366025</v>
          </cell>
          <cell r="G26" t="str">
            <v>3*</v>
          </cell>
          <cell r="H26">
            <v>46.487954652810579</v>
          </cell>
          <cell r="I26">
            <v>48.320736891828055</v>
          </cell>
          <cell r="J26">
            <v>3.9424884418025608E-2</v>
          </cell>
        </row>
        <row r="27">
          <cell r="B27" t="str">
            <v>1* y 2*</v>
          </cell>
          <cell r="C27">
            <v>26.173564949135113</v>
          </cell>
          <cell r="D27">
            <v>20.797239922967677</v>
          </cell>
          <cell r="E27">
            <v>-0.20541049859335625</v>
          </cell>
          <cell r="G27" t="str">
            <v>2*</v>
          </cell>
          <cell r="H27">
            <v>42.870615015649769</v>
          </cell>
          <cell r="I27">
            <v>47.408641925124996</v>
          </cell>
          <cell r="J27">
            <v>0.10585401930479965</v>
          </cell>
        </row>
        <row r="28">
          <cell r="G28" t="str">
            <v>1*</v>
          </cell>
          <cell r="H28">
            <v>40.128767123287673</v>
          </cell>
          <cell r="I28">
            <v>42.144612249790242</v>
          </cell>
          <cell r="J28">
            <v>5.0234414635996316E-2</v>
          </cell>
        </row>
        <row r="29">
          <cell r="B29" t="str">
            <v>Extrahotelera</v>
          </cell>
          <cell r="C29">
            <v>44.942513370789094</v>
          </cell>
          <cell r="D29">
            <v>47.316091415192112</v>
          </cell>
          <cell r="E29">
            <v>5.2813647176789935E-2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Año 2010</v>
          </cell>
          <cell r="D36" t="str">
            <v xml:space="preserve">Año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56.104302420489866</v>
          </cell>
          <cell r="D38">
            <v>63.562077784569098</v>
          </cell>
          <cell r="E38">
            <v>0.13292697783112573</v>
          </cell>
        </row>
        <row r="40">
          <cell r="B40" t="str">
            <v>Hotelera</v>
          </cell>
          <cell r="C40">
            <v>65.251993240038132</v>
          </cell>
          <cell r="D40">
            <v>73.81494750483823</v>
          </cell>
          <cell r="E40">
            <v>0.13122900680290539</v>
          </cell>
        </row>
        <row r="41">
          <cell r="B41" t="str">
            <v>5*</v>
          </cell>
          <cell r="C41">
            <v>61.021824197560008</v>
          </cell>
          <cell r="D41">
            <v>71.020495255527905</v>
          </cell>
          <cell r="E41">
            <v>0.16385401763141161</v>
          </cell>
        </row>
        <row r="42">
          <cell r="B42" t="str">
            <v>4*</v>
          </cell>
          <cell r="C42">
            <v>70.929136833176443</v>
          </cell>
          <cell r="D42">
            <v>78.762218332062474</v>
          </cell>
          <cell r="E42">
            <v>0.11043531401360829</v>
          </cell>
        </row>
        <row r="43">
          <cell r="B43" t="str">
            <v>3*</v>
          </cell>
          <cell r="C43">
            <v>56.004213320282197</v>
          </cell>
          <cell r="D43">
            <v>65.64594506912951</v>
          </cell>
          <cell r="E43">
            <v>0.17216082821674972</v>
          </cell>
        </row>
        <row r="44">
          <cell r="B44" t="str">
            <v>2*</v>
          </cell>
          <cell r="C44">
            <v>41.797059653302405</v>
          </cell>
          <cell r="D44">
            <v>48.104281049537981</v>
          </cell>
          <cell r="E44">
            <v>0.15090107889293214</v>
          </cell>
        </row>
        <row r="45">
          <cell r="B45" t="str">
            <v>1*</v>
          </cell>
          <cell r="C45">
            <v>49.929427695466174</v>
          </cell>
          <cell r="D45">
            <v>53.714638560174926</v>
          </cell>
          <cell r="E45">
            <v>7.5811220745325425E-2</v>
          </cell>
        </row>
        <row r="47">
          <cell r="B47" t="str">
            <v>Extrahotelera</v>
          </cell>
          <cell r="C47">
            <v>47.400441749110826</v>
          </cell>
          <cell r="D47">
            <v>53.145335679768486</v>
          </cell>
          <cell r="E47">
            <v>0.12119916436781786</v>
          </cell>
        </row>
      </sheetData>
      <sheetData sheetId="17"/>
      <sheetData sheetId="18"/>
      <sheetData sheetId="19">
        <row r="6">
          <cell r="D6" t="str">
            <v xml:space="preserve">Año 2011 </v>
          </cell>
        </row>
        <row r="8">
          <cell r="D8">
            <v>7.7962992928766566</v>
          </cell>
        </row>
        <row r="9">
          <cell r="D9">
            <v>7.3810275574593103</v>
          </cell>
        </row>
        <row r="10">
          <cell r="D10">
            <v>8.4686491561984525</v>
          </cell>
        </row>
        <row r="12">
          <cell r="D12">
            <v>8.3114347092569165</v>
          </cell>
        </row>
        <row r="13">
          <cell r="D13">
            <v>8.0192761344252492</v>
          </cell>
        </row>
        <row r="14">
          <cell r="D14">
            <v>8.903308117244169</v>
          </cell>
        </row>
        <row r="16">
          <cell r="D16">
            <v>8.460157940571067</v>
          </cell>
        </row>
        <row r="17">
          <cell r="D17">
            <v>8.4002701453909463</v>
          </cell>
        </row>
        <row r="18">
          <cell r="D18">
            <v>8.5123090936468628</v>
          </cell>
        </row>
        <row r="20">
          <cell r="D20">
            <v>7.4170280535127349</v>
          </cell>
        </row>
        <row r="21">
          <cell r="D21">
            <v>7.2667445968509012</v>
          </cell>
        </row>
        <row r="22">
          <cell r="D22">
            <v>7.840803279462941</v>
          </cell>
        </row>
        <row r="24">
          <cell r="D24">
            <v>2.1283825248864687</v>
          </cell>
        </row>
        <row r="25">
          <cell r="D25">
            <v>2.1283825248864687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Año 2010</v>
          </cell>
          <cell r="D6" t="str">
            <v xml:space="preserve">Año 2011 </v>
          </cell>
          <cell r="E6" t="str">
            <v>diferencia interanual</v>
          </cell>
          <cell r="H6" t="str">
            <v>Año 2010</v>
          </cell>
          <cell r="I6" t="str">
            <v xml:space="preserve">Año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8.0018504852338062</v>
          </cell>
          <cell r="D8">
            <v>8.3114347092569165</v>
          </cell>
          <cell r="E8">
            <v>0.30958422402311037</v>
          </cell>
          <cell r="G8" t="str">
            <v>Estancia media total</v>
          </cell>
          <cell r="H8">
            <v>8.0939274883978083</v>
          </cell>
          <cell r="I8">
            <v>8.460157940571067</v>
          </cell>
          <cell r="J8">
            <v>0.36623045217325867</v>
          </cell>
        </row>
        <row r="10">
          <cell r="B10" t="str">
            <v>Hotelera</v>
          </cell>
          <cell r="C10">
            <v>7.6557738201246659</v>
          </cell>
          <cell r="D10">
            <v>8.0192761344252492</v>
          </cell>
          <cell r="E10">
            <v>0.36350231430058333</v>
          </cell>
          <cell r="G10" t="str">
            <v>Hotelera</v>
          </cell>
          <cell r="H10">
            <v>7.8799714814826007</v>
          </cell>
          <cell r="I10">
            <v>8.4002701453909463</v>
          </cell>
          <cell r="J10">
            <v>0.52029866390834556</v>
          </cell>
        </row>
        <row r="11">
          <cell r="B11" t="str">
            <v>5*</v>
          </cell>
          <cell r="C11">
            <v>6.9876155707381287</v>
          </cell>
          <cell r="D11">
            <v>7.466794067503872</v>
          </cell>
          <cell r="E11">
            <v>0.47917849676574331</v>
          </cell>
          <cell r="G11" t="str">
            <v>5*</v>
          </cell>
          <cell r="H11">
            <v>7.4278910660107096</v>
          </cell>
          <cell r="I11">
            <v>7.7789194299839384</v>
          </cell>
          <cell r="J11">
            <v>0.35102836397322879</v>
          </cell>
        </row>
        <row r="12">
          <cell r="B12" t="str">
            <v>4*</v>
          </cell>
          <cell r="C12">
            <v>7.7255270330816792</v>
          </cell>
          <cell r="D12">
            <v>7.9675033239786934</v>
          </cell>
          <cell r="E12">
            <v>0.24197629089701422</v>
          </cell>
          <cell r="G12" t="str">
            <v>4*</v>
          </cell>
          <cell r="H12">
            <v>8.0807700097053416</v>
          </cell>
          <cell r="I12">
            <v>8.9446054513173632</v>
          </cell>
          <cell r="J12">
            <v>0.86383544161202153</v>
          </cell>
        </row>
        <row r="13">
          <cell r="B13" t="str">
            <v>3*</v>
          </cell>
          <cell r="C13">
            <v>8.026236059698677</v>
          </cell>
          <cell r="D13">
            <v>8.804718773056214</v>
          </cell>
          <cell r="E13">
            <v>0.77848271335753694</v>
          </cell>
          <cell r="G13" t="str">
            <v>3*</v>
          </cell>
          <cell r="H13">
            <v>7.8035215932413209</v>
          </cell>
          <cell r="I13">
            <v>7.9172286369606555</v>
          </cell>
          <cell r="J13">
            <v>0.1137070437193346</v>
          </cell>
        </row>
        <row r="14">
          <cell r="B14" t="str">
            <v>1* y 2*</v>
          </cell>
          <cell r="C14">
            <v>7.1355967362743744</v>
          </cell>
          <cell r="D14">
            <v>7.6144298805243009</v>
          </cell>
          <cell r="E14">
            <v>0.47883314424992651</v>
          </cell>
          <cell r="G14" t="str">
            <v>1* y 2*</v>
          </cell>
          <cell r="H14">
            <v>6.2130598015553771</v>
          </cell>
          <cell r="I14">
            <v>5.3421946831900859</v>
          </cell>
          <cell r="J14">
            <v>-0.87086511836529112</v>
          </cell>
        </row>
        <row r="16">
          <cell r="B16" t="str">
            <v>Extrahotelera</v>
          </cell>
          <cell r="C16">
            <v>8.662312237548921</v>
          </cell>
          <cell r="D16">
            <v>8.903308117244169</v>
          </cell>
          <cell r="E16">
            <v>0.24099587969524805</v>
          </cell>
          <cell r="G16" t="str">
            <v>Extrahotelera</v>
          </cell>
          <cell r="H16">
            <v>8.2777709997378199</v>
          </cell>
          <cell r="I16">
            <v>8.5123090936468628</v>
          </cell>
          <cell r="J16">
            <v>0.2345380939090429</v>
          </cell>
        </row>
        <row r="20">
          <cell r="C20" t="str">
            <v>Año 2010</v>
          </cell>
          <cell r="D20" t="str">
            <v xml:space="preserve">Año 2011 </v>
          </cell>
          <cell r="E20" t="str">
            <v>diferencia interanual</v>
          </cell>
          <cell r="H20" t="str">
            <v>Año 2010</v>
          </cell>
          <cell r="I20" t="str">
            <v xml:space="preserve">Año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7.1897370610189304</v>
          </cell>
          <cell r="D22">
            <v>7.4170280535127349</v>
          </cell>
          <cell r="E22">
            <v>0.22729099249380447</v>
          </cell>
          <cell r="G22" t="str">
            <v>Estancia media total</v>
          </cell>
          <cell r="H22">
            <v>2.096033241781214</v>
          </cell>
          <cell r="I22">
            <v>2.1283825248864687</v>
          </cell>
          <cell r="J22">
            <v>3.2349283105254756E-2</v>
          </cell>
        </row>
        <row r="24">
          <cell r="B24" t="str">
            <v>Hotelera</v>
          </cell>
          <cell r="C24">
            <v>7.013000863338581</v>
          </cell>
          <cell r="D24">
            <v>7.2667445968509012</v>
          </cell>
          <cell r="E24">
            <v>0.25374373351232027</v>
          </cell>
          <cell r="G24" t="str">
            <v>Hotelera</v>
          </cell>
          <cell r="H24">
            <v>2.096033241781214</v>
          </cell>
          <cell r="I24">
            <v>2.1283825248864687</v>
          </cell>
          <cell r="J24">
            <v>3.2349283105254756E-2</v>
          </cell>
        </row>
        <row r="25">
          <cell r="B25" t="str">
            <v>4* y 5*</v>
          </cell>
          <cell r="C25">
            <v>7.0713760710683946</v>
          </cell>
          <cell r="D25">
            <v>7.379739449525001</v>
          </cell>
          <cell r="E25">
            <v>0.30836337845660644</v>
          </cell>
          <cell r="G25" t="str">
            <v>4* y 5*</v>
          </cell>
          <cell r="H25">
            <v>1.8469094966723787</v>
          </cell>
          <cell r="I25">
            <v>1.8015036936661275</v>
          </cell>
          <cell r="J25">
            <v>-4.5405803006251189E-2</v>
          </cell>
        </row>
        <row r="26">
          <cell r="B26" t="str">
            <v>3*</v>
          </cell>
          <cell r="C26">
            <v>7.2222930996228092</v>
          </cell>
          <cell r="D26">
            <v>7.4495601848714434</v>
          </cell>
          <cell r="E26">
            <v>0.22726708524863426</v>
          </cell>
          <cell r="G26" t="str">
            <v>3*</v>
          </cell>
          <cell r="H26">
            <v>2.1330573496900604</v>
          </cell>
          <cell r="I26">
            <v>2.2701952951620061</v>
          </cell>
          <cell r="J26">
            <v>0.13713794547194569</v>
          </cell>
        </row>
        <row r="27">
          <cell r="B27" t="str">
            <v>1* y 2*</v>
          </cell>
          <cell r="C27">
            <v>3.3484307461003571</v>
          </cell>
          <cell r="D27">
            <v>2.1999370772376907</v>
          </cell>
          <cell r="E27">
            <v>-1.1484936688626664</v>
          </cell>
          <cell r="G27" t="str">
            <v>2*</v>
          </cell>
          <cell r="H27">
            <v>2.059681671711747</v>
          </cell>
          <cell r="I27">
            <v>2.1327603547590748</v>
          </cell>
          <cell r="J27">
            <v>7.3078683047327786E-2</v>
          </cell>
        </row>
        <row r="28">
          <cell r="G28" t="str">
            <v>1*</v>
          </cell>
          <cell r="H28">
            <v>3.690350214159738</v>
          </cell>
          <cell r="I28">
            <v>3.0233233018056751</v>
          </cell>
          <cell r="J28">
            <v>-0.66702691235406286</v>
          </cell>
        </row>
        <row r="29">
          <cell r="B29" t="str">
            <v>Extrahotelera</v>
          </cell>
          <cell r="C29">
            <v>7.5863346902307942</v>
          </cell>
          <cell r="D29">
            <v>7.840803279462941</v>
          </cell>
          <cell r="E29">
            <v>0.25446858923214677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Año 2010</v>
          </cell>
          <cell r="D36" t="str">
            <v xml:space="preserve">Año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7.4988521782326796</v>
          </cell>
          <cell r="D38">
            <v>7.7962992928766566</v>
          </cell>
          <cell r="E38">
            <v>0.297447114643977</v>
          </cell>
        </row>
        <row r="40">
          <cell r="B40" t="str">
            <v>Hotelera</v>
          </cell>
          <cell r="C40">
            <v>6.9921693793736255</v>
          </cell>
          <cell r="D40">
            <v>7.3810275574593103</v>
          </cell>
          <cell r="E40">
            <v>0.38885817808568479</v>
          </cell>
        </row>
        <row r="41">
          <cell r="B41" t="str">
            <v>5*</v>
          </cell>
          <cell r="C41">
            <v>6.5789372411988358</v>
          </cell>
          <cell r="D41">
            <v>7.208762060782731</v>
          </cell>
          <cell r="E41">
            <v>0.62982481958389513</v>
          </cell>
        </row>
        <row r="42">
          <cell r="B42" t="str">
            <v>4*</v>
          </cell>
          <cell r="C42">
            <v>7.3835856255083963</v>
          </cell>
          <cell r="D42">
            <v>7.7129041224180108</v>
          </cell>
          <cell r="E42">
            <v>0.32931849690961457</v>
          </cell>
        </row>
        <row r="43">
          <cell r="B43" t="str">
            <v>3*</v>
          </cell>
          <cell r="C43">
            <v>6.8042685665396707</v>
          </cell>
          <cell r="D43">
            <v>7.3553227108452175</v>
          </cell>
          <cell r="E43">
            <v>0.55105414430554678</v>
          </cell>
        </row>
        <row r="44">
          <cell r="B44" t="str">
            <v>2*</v>
          </cell>
          <cell r="C44">
            <v>3.2200734157650697</v>
          </cell>
          <cell r="D44">
            <v>3.2345298429319373</v>
          </cell>
          <cell r="E44">
            <v>1.445642716686768E-2</v>
          </cell>
        </row>
        <row r="45">
          <cell r="B45" t="str">
            <v>1*</v>
          </cell>
          <cell r="C45">
            <v>5.4216049565707172</v>
          </cell>
          <cell r="D45">
            <v>5.2748917180732375</v>
          </cell>
          <cell r="E45">
            <v>-0.14671323849747964</v>
          </cell>
        </row>
        <row r="47">
          <cell r="B47" t="str">
            <v>Extrahotelera</v>
          </cell>
          <cell r="C47">
            <v>8.2852487644708503</v>
          </cell>
          <cell r="D47">
            <v>8.4686491561984525</v>
          </cell>
          <cell r="E47">
            <v>0.18340039172760214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Diciembre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134186</v>
          </cell>
          <cell r="D39">
            <v>81929</v>
          </cell>
          <cell r="E39">
            <v>50899</v>
          </cell>
          <cell r="F39">
            <v>541</v>
          </cell>
          <cell r="G39">
            <v>817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Diciembre 2011</v>
          </cell>
          <cell r="G6" t="str">
            <v>Diciembre 2011</v>
          </cell>
        </row>
        <row r="8">
          <cell r="B8" t="str">
            <v>Hoteleras</v>
          </cell>
          <cell r="D8">
            <v>0.71650819254605658</v>
          </cell>
          <cell r="F8" t="str">
            <v>Hoteleras</v>
          </cell>
          <cell r="H8">
            <v>0.41593743713538522</v>
          </cell>
        </row>
        <row r="15">
          <cell r="B15" t="str">
            <v>Extrahoteleras</v>
          </cell>
          <cell r="D15">
            <v>0.2827277358010018</v>
          </cell>
          <cell r="F15" t="str">
            <v>Extrahoteleras</v>
          </cell>
          <cell r="H15">
            <v>0.58355964594648968</v>
          </cell>
        </row>
        <row r="22">
          <cell r="B22" t="str">
            <v>Hoteles Rurales</v>
          </cell>
          <cell r="D22">
            <v>4.6693267679769079E-4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2.9713897614398505E-4</v>
          </cell>
          <cell r="F26" t="str">
            <v>Casas Rurales</v>
          </cell>
          <cell r="H26">
            <v>5.0291691812512568E-4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Diciembre 2011</v>
          </cell>
          <cell r="G35" t="str">
            <v>Diciembre 2011</v>
          </cell>
        </row>
        <row r="37">
          <cell r="B37" t="str">
            <v>Hoteleras</v>
          </cell>
          <cell r="D37">
            <v>0.70468014641798848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0.29531985358201152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Año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topLeftCell="A7" zoomScaleNormal="100" workbookViewId="0">
      <selection activeCell="B1" sqref="B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Año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Año 2010</v>
      </c>
      <c r="D6" s="68" t="s">
        <v>49</v>
      </c>
      <c r="E6" s="47" t="str">
        <f>actualizaciones!$A$2</f>
        <v xml:space="preserve">Año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Año 2010</v>
      </c>
      <c r="K6" s="68" t="s">
        <v>49</v>
      </c>
      <c r="L6" s="47" t="str">
        <f>actualizaciones!$A$2</f>
        <v xml:space="preserve">Año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13694711</v>
      </c>
      <c r="D8" s="54">
        <f>C8/$C$8</f>
        <v>1</v>
      </c>
      <c r="E8" s="71">
        <v>15355866</v>
      </c>
      <c r="F8" s="54">
        <f>E8/$E$8</f>
        <v>1</v>
      </c>
      <c r="G8" s="54">
        <f>(E8-C8)/C8</f>
        <v>0.12129901828523434</v>
      </c>
      <c r="H8" s="66"/>
      <c r="I8" s="70" t="s">
        <v>89</v>
      </c>
      <c r="J8" s="71">
        <v>11594454</v>
      </c>
      <c r="K8" s="54">
        <f>J8/$C$8</f>
        <v>0.84663736240947329</v>
      </c>
      <c r="L8" s="71">
        <v>12823569</v>
      </c>
      <c r="M8" s="54">
        <f>L8/$E$8</f>
        <v>0.83509253076316248</v>
      </c>
      <c r="N8" s="54">
        <f>(L8-J8)/J8</f>
        <v>0.10600887286283597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8597434</v>
      </c>
      <c r="D10" s="74">
        <f>C10/$C$8</f>
        <v>0.62779229149121873</v>
      </c>
      <c r="E10" s="73">
        <v>9919604</v>
      </c>
      <c r="F10" s="74">
        <f>E10/$E$8</f>
        <v>0.64598141192427705</v>
      </c>
      <c r="G10" s="74">
        <f>(E10-C10)/C10</f>
        <v>0.15378658329915648</v>
      </c>
      <c r="H10" s="66"/>
      <c r="I10" s="72" t="s">
        <v>67</v>
      </c>
      <c r="J10" s="73">
        <v>5216746</v>
      </c>
      <c r="K10" s="74">
        <f>J10/$C$8</f>
        <v>0.38093144134257378</v>
      </c>
      <c r="L10" s="73">
        <v>5926777</v>
      </c>
      <c r="M10" s="74">
        <f>L10/$E$8</f>
        <v>0.3859617555922929</v>
      </c>
      <c r="N10" s="74">
        <f>(L10-J10)/J10</f>
        <v>0.13610610905725523</v>
      </c>
    </row>
    <row r="11" spans="2:14" ht="15" customHeight="1">
      <c r="B11" s="75" t="s">
        <v>68</v>
      </c>
      <c r="C11" s="76">
        <v>1146507</v>
      </c>
      <c r="D11" s="60">
        <f>C11/$C$8</f>
        <v>8.3718962744084191E-2</v>
      </c>
      <c r="E11" s="76">
        <v>1340185</v>
      </c>
      <c r="F11" s="60">
        <f>E11/$E$8</f>
        <v>8.7275116883671691E-2</v>
      </c>
      <c r="G11" s="61">
        <f>(E11-C11)/C11</f>
        <v>0.16892875490511614</v>
      </c>
      <c r="H11" s="66"/>
      <c r="I11" s="75" t="s">
        <v>68</v>
      </c>
      <c r="J11" s="76">
        <v>614502</v>
      </c>
      <c r="K11" s="60">
        <f>J11/$C$8</f>
        <v>4.4871483596842607E-2</v>
      </c>
      <c r="L11" s="76">
        <v>682888</v>
      </c>
      <c r="M11" s="60">
        <f>L11/$E$8</f>
        <v>4.4470823071782468E-2</v>
      </c>
      <c r="N11" s="61">
        <f>(L11-J11)/J11</f>
        <v>0.11128686318352096</v>
      </c>
    </row>
    <row r="12" spans="2:14" ht="15" customHeight="1">
      <c r="B12" s="75" t="s">
        <v>69</v>
      </c>
      <c r="C12" s="76">
        <v>5983243</v>
      </c>
      <c r="D12" s="60">
        <f>C12/$C$8</f>
        <v>0.43690173527575721</v>
      </c>
      <c r="E12" s="76">
        <v>6765470</v>
      </c>
      <c r="F12" s="60">
        <f>E12/$E$8</f>
        <v>0.44057886412918684</v>
      </c>
      <c r="G12" s="61">
        <f>(E12-C12)/C12</f>
        <v>0.13073629133899459</v>
      </c>
      <c r="H12" s="66"/>
      <c r="I12" s="75" t="s">
        <v>69</v>
      </c>
      <c r="J12" s="76">
        <v>3072333</v>
      </c>
      <c r="K12" s="60">
        <f>J12/$C$8</f>
        <v>0.22434449328649578</v>
      </c>
      <c r="L12" s="76">
        <v>3521518</v>
      </c>
      <c r="M12" s="60">
        <f>L12/$E$8</f>
        <v>0.22932721606192707</v>
      </c>
      <c r="N12" s="61">
        <f>(L12-J12)/J12</f>
        <v>0.14620322731943444</v>
      </c>
    </row>
    <row r="13" spans="2:14" ht="15" customHeight="1">
      <c r="B13" s="75" t="s">
        <v>70</v>
      </c>
      <c r="C13" s="76">
        <v>1361667</v>
      </c>
      <c r="D13" s="60">
        <f>C13/$C$8</f>
        <v>9.9430137664095281E-2</v>
      </c>
      <c r="E13" s="76">
        <v>1682661</v>
      </c>
      <c r="F13" s="60">
        <f>E13/$E$8</f>
        <v>0.10957773400731681</v>
      </c>
      <c r="G13" s="61">
        <f>(E13-C13)/C13</f>
        <v>0.23573605000341494</v>
      </c>
      <c r="H13" s="66"/>
      <c r="I13" s="75" t="s">
        <v>70</v>
      </c>
      <c r="J13" s="76">
        <v>1437237</v>
      </c>
      <c r="K13" s="60">
        <f>J13/$C$8</f>
        <v>0.10494832640133844</v>
      </c>
      <c r="L13" s="76">
        <v>1615463</v>
      </c>
      <c r="M13" s="60">
        <f>L13/$E$8</f>
        <v>0.10520168644347379</v>
      </c>
      <c r="N13" s="61">
        <f>(L13-J13)/J13</f>
        <v>0.12400599205280688</v>
      </c>
    </row>
    <row r="14" spans="2:14" ht="15" customHeight="1">
      <c r="B14" s="75" t="s">
        <v>71</v>
      </c>
      <c r="C14" s="76">
        <v>103195</v>
      </c>
      <c r="D14" s="60">
        <f>C14/$C$8</f>
        <v>7.5353908527167899E-3</v>
      </c>
      <c r="E14" s="76">
        <v>131288</v>
      </c>
      <c r="F14" s="60">
        <f>E14/$E$8</f>
        <v>8.5496969041016641E-3</v>
      </c>
      <c r="G14" s="61">
        <f>(E14-C14)/C14</f>
        <v>0.27223218179175346</v>
      </c>
      <c r="H14" s="66"/>
      <c r="I14" s="75" t="s">
        <v>71</v>
      </c>
      <c r="J14" s="76">
        <v>92674</v>
      </c>
      <c r="K14" s="60">
        <f>J14/$C$8</f>
        <v>6.7671380578969501E-3</v>
      </c>
      <c r="L14" s="76">
        <v>106908</v>
      </c>
      <c r="M14" s="60">
        <f>L14/$E$8</f>
        <v>6.9620300151095353E-3</v>
      </c>
      <c r="N14" s="61">
        <f>(L14-J14)/J14</f>
        <v>0.15359216177137061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5097277</v>
      </c>
      <c r="D16" s="74">
        <f>C16/$C$8</f>
        <v>0.37220770850878121</v>
      </c>
      <c r="E16" s="73">
        <v>5436262</v>
      </c>
      <c r="F16" s="74">
        <f>E16/$E$8</f>
        <v>0.35401858807572301</v>
      </c>
      <c r="G16" s="74">
        <f>(E16-C16)/C16</f>
        <v>6.6503154527407474E-2</v>
      </c>
      <c r="H16" s="66"/>
      <c r="I16" s="72" t="s">
        <v>73</v>
      </c>
      <c r="J16" s="73">
        <v>6377708</v>
      </c>
      <c r="K16" s="74">
        <f>J16/$C$8</f>
        <v>0.46570592106689945</v>
      </c>
      <c r="L16" s="73">
        <v>6896792</v>
      </c>
      <c r="M16" s="74">
        <f>L16/$E$8</f>
        <v>0.44913077517086958</v>
      </c>
      <c r="N16" s="74">
        <f>(L16-J16)/J16</f>
        <v>8.1390367824930213E-2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Año 2010</v>
      </c>
      <c r="D20" s="68" t="s">
        <v>49</v>
      </c>
      <c r="E20" s="47" t="str">
        <f>actualizaciones!$A$2</f>
        <v xml:space="preserve">Año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Año 2010</v>
      </c>
      <c r="K20" s="68" t="s">
        <v>49</v>
      </c>
      <c r="L20" s="47" t="str">
        <f>actualizaciones!$A$2</f>
        <v xml:space="preserve">Año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5116562</v>
      </c>
      <c r="D22" s="54">
        <f>C22/$C$8</f>
        <v>0.37361591639283226</v>
      </c>
      <c r="E22" s="71">
        <v>5397757</v>
      </c>
      <c r="F22" s="54">
        <f>E22/$E$8</f>
        <v>0.35151107726519626</v>
      </c>
      <c r="G22" s="54">
        <f>(E22-C22)/C22</f>
        <v>5.4957801742654543E-2</v>
      </c>
      <c r="H22" s="66"/>
      <c r="I22" s="70" t="s">
        <v>89</v>
      </c>
      <c r="J22" s="71">
        <v>325864</v>
      </c>
      <c r="K22" s="54">
        <f>J22/$C$8</f>
        <v>2.3794879643681419E-2</v>
      </c>
      <c r="L22" s="71">
        <v>329480</v>
      </c>
      <c r="M22" s="54">
        <f>L22/$E$8</f>
        <v>2.1456295594139724E-2</v>
      </c>
      <c r="N22" s="54">
        <f>(L22-J22)/J22</f>
        <v>1.1096653818771021E-2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3452325</v>
      </c>
      <c r="D24" s="74">
        <f>C24/$C$8</f>
        <v>0.25209184772135756</v>
      </c>
      <c r="E24" s="73">
        <v>3903935</v>
      </c>
      <c r="F24" s="74">
        <f>E24/$E$8</f>
        <v>0.25423085874805107</v>
      </c>
      <c r="G24" s="74">
        <f>(E24-C24)/C24</f>
        <v>0.13081329249129209</v>
      </c>
      <c r="H24" s="66"/>
      <c r="I24" s="72" t="s">
        <v>67</v>
      </c>
      <c r="J24" s="73">
        <v>325864</v>
      </c>
      <c r="K24" s="74">
        <f>J24/$C$8</f>
        <v>2.3794879643681419E-2</v>
      </c>
      <c r="L24" s="73">
        <v>329480</v>
      </c>
      <c r="M24" s="74">
        <f>L24/$E$8</f>
        <v>2.1456295594139724E-2</v>
      </c>
      <c r="N24" s="74">
        <f>(L24-J24)/J24</f>
        <v>1.1096653818771021E-2</v>
      </c>
    </row>
    <row r="25" spans="2:16" ht="15" customHeight="1">
      <c r="B25" s="75" t="s">
        <v>77</v>
      </c>
      <c r="C25" s="76">
        <v>2895877</v>
      </c>
      <c r="D25" s="60">
        <f>C25/$C$8</f>
        <v>0.21145951893398846</v>
      </c>
      <c r="E25" s="76">
        <v>3326329</v>
      </c>
      <c r="F25" s="60">
        <f>E25/$E$8</f>
        <v>0.21661617781764961</v>
      </c>
      <c r="G25" s="61">
        <f>(E25-C25)/C25</f>
        <v>0.1486430535551061</v>
      </c>
      <c r="H25" s="66"/>
      <c r="I25" s="75" t="s">
        <v>77</v>
      </c>
      <c r="J25" s="76">
        <v>92689</v>
      </c>
      <c r="K25" s="60">
        <f>J25/$C$8</f>
        <v>6.7682333712628185E-3</v>
      </c>
      <c r="L25" s="76">
        <v>82426</v>
      </c>
      <c r="M25" s="60">
        <f>L25/$E$8</f>
        <v>5.3677207133742896E-3</v>
      </c>
      <c r="N25" s="61">
        <f>(L25-J25)/J25</f>
        <v>-0.11072511301233157</v>
      </c>
    </row>
    <row r="26" spans="2:16" ht="15" customHeight="1">
      <c r="B26" s="75" t="s">
        <v>70</v>
      </c>
      <c r="C26" s="76">
        <v>520814</v>
      </c>
      <c r="D26" s="60">
        <f>C26/$C$8</f>
        <v>3.8030302355412979E-2</v>
      </c>
      <c r="E26" s="76">
        <v>549636</v>
      </c>
      <c r="F26" s="60">
        <f>E26/$E$8</f>
        <v>3.5793227161529023E-2</v>
      </c>
      <c r="G26" s="61">
        <f>(E26-C26)/C26</f>
        <v>5.5340294231721883E-2</v>
      </c>
      <c r="H26" s="66"/>
      <c r="I26" s="75" t="s">
        <v>70</v>
      </c>
      <c r="J26" s="76">
        <v>98415</v>
      </c>
      <c r="K26" s="60">
        <f>J26/$C$8</f>
        <v>7.1863509934601763E-3</v>
      </c>
      <c r="L26" s="76">
        <v>102295</v>
      </c>
      <c r="M26" s="60">
        <f>L26/$E$8</f>
        <v>6.6616236427173821E-3</v>
      </c>
      <c r="N26" s="61">
        <f>(L26-J26)/J26</f>
        <v>3.9424884418025705E-2</v>
      </c>
    </row>
    <row r="27" spans="2:16" ht="15" customHeight="1">
      <c r="B27" s="75" t="s">
        <v>71</v>
      </c>
      <c r="C27" s="76">
        <v>35634</v>
      </c>
      <c r="D27" s="60">
        <f>C27/$C$8</f>
        <v>2.6020264319561032E-3</v>
      </c>
      <c r="E27" s="76">
        <v>27970</v>
      </c>
      <c r="F27" s="60">
        <f>E27/$E$8</f>
        <v>1.8214537688724297E-3</v>
      </c>
      <c r="G27" s="61">
        <f>(E27-C27)/C27</f>
        <v>-0.2150754897008475</v>
      </c>
      <c r="H27" s="66"/>
      <c r="I27" s="75" t="s">
        <v>78</v>
      </c>
      <c r="J27" s="76">
        <v>105466</v>
      </c>
      <c r="K27" s="60">
        <f>J27/$C$8</f>
        <v>7.7012212963092101E-3</v>
      </c>
      <c r="L27" s="76">
        <v>116630</v>
      </c>
      <c r="M27" s="60">
        <f>L27/$E$8</f>
        <v>7.5951431198995872E-3</v>
      </c>
      <c r="N27" s="61">
        <f>(L27-J27)/J27</f>
        <v>0.10585401930479965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29294</v>
      </c>
      <c r="K28" s="60">
        <f>J28/$C$8</f>
        <v>2.1390739826492142E-3</v>
      </c>
      <c r="L28" s="76">
        <v>28129</v>
      </c>
      <c r="M28" s="60">
        <f>L28/$E$8</f>
        <v>1.8318081181484653E-3</v>
      </c>
      <c r="N28" s="61">
        <f>(L28-J28)/J28</f>
        <v>-3.9769236021028199E-2</v>
      </c>
    </row>
    <row r="29" spans="2:16" ht="15" customHeight="1">
      <c r="B29" s="72" t="s">
        <v>73</v>
      </c>
      <c r="C29" s="73">
        <v>1664237</v>
      </c>
      <c r="D29" s="74">
        <f>C29/$C$8</f>
        <v>0.12152406867147471</v>
      </c>
      <c r="E29" s="73">
        <v>1493822</v>
      </c>
      <c r="F29" s="74">
        <f>E29/$E$8</f>
        <v>9.7280218517145176E-2</v>
      </c>
      <c r="G29" s="74">
        <f>(E29-C29)/C29</f>
        <v>-0.10239827620705465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Año 2010</v>
      </c>
      <c r="D36" s="68" t="s">
        <v>49</v>
      </c>
      <c r="E36" s="47" t="str">
        <f>actualizaciones!$A$2</f>
        <v xml:space="preserve">Año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36229392</v>
      </c>
      <c r="D38" s="54">
        <f>C38/$C$38</f>
        <v>1</v>
      </c>
      <c r="E38" s="71">
        <v>40230487</v>
      </c>
      <c r="F38" s="54">
        <f>E38/$E$38</f>
        <v>1</v>
      </c>
      <c r="G38" s="54">
        <f>E38/C38-1</f>
        <v>0.11043781800147245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20544455</v>
      </c>
      <c r="D40" s="74">
        <f t="shared" ref="D40:D45" si="0">C40/$C$38</f>
        <v>0.5670659612504676</v>
      </c>
      <c r="E40" s="73">
        <v>23545131</v>
      </c>
      <c r="F40" s="74">
        <f t="shared" ref="F40:F45" si="1">E40/$E$38</f>
        <v>0.58525592792351733</v>
      </c>
      <c r="G40" s="74">
        <f t="shared" ref="G40:G45" si="2">E40/C40-1</f>
        <v>0.14605770754201064</v>
      </c>
      <c r="H40" s="66"/>
      <c r="I40" s="66"/>
    </row>
    <row r="41" spans="2:14" ht="15" customHeight="1">
      <c r="B41" s="75" t="s">
        <v>68</v>
      </c>
      <c r="C41" s="76">
        <v>2564325</v>
      </c>
      <c r="D41" s="60">
        <f t="shared" si="0"/>
        <v>7.0780238321415931E-2</v>
      </c>
      <c r="E41" s="76">
        <v>2992249</v>
      </c>
      <c r="F41" s="60">
        <f t="shared" si="1"/>
        <v>7.4377647976272318E-2</v>
      </c>
      <c r="G41" s="61">
        <f t="shared" si="2"/>
        <v>0.16687588351710492</v>
      </c>
      <c r="H41" s="66"/>
      <c r="I41" s="66"/>
    </row>
    <row r="42" spans="2:14" ht="15" customHeight="1">
      <c r="B42" s="75" t="s">
        <v>69</v>
      </c>
      <c r="C42" s="76">
        <v>13479437</v>
      </c>
      <c r="D42" s="60">
        <f t="shared" si="0"/>
        <v>0.37205805165043898</v>
      </c>
      <c r="E42" s="76">
        <v>15400857</v>
      </c>
      <c r="F42" s="60">
        <f t="shared" si="1"/>
        <v>0.38281557466604865</v>
      </c>
      <c r="G42" s="61">
        <f t="shared" si="2"/>
        <v>0.1425445291223959</v>
      </c>
      <c r="H42" s="66"/>
      <c r="I42" s="66"/>
    </row>
    <row r="43" spans="2:14" ht="15" customHeight="1">
      <c r="B43" s="75" t="s">
        <v>70</v>
      </c>
      <c r="C43" s="76">
        <v>3984464</v>
      </c>
      <c r="D43" s="60">
        <f t="shared" si="0"/>
        <v>0.10997877082784055</v>
      </c>
      <c r="E43" s="76">
        <v>4564956</v>
      </c>
      <c r="F43" s="60">
        <f t="shared" si="1"/>
        <v>0.11347006562460951</v>
      </c>
      <c r="G43" s="61">
        <f t="shared" si="2"/>
        <v>0.14568885551481947</v>
      </c>
      <c r="H43" s="66"/>
      <c r="I43" s="66"/>
    </row>
    <row r="44" spans="2:14" ht="15" customHeight="1">
      <c r="B44" s="75" t="s">
        <v>78</v>
      </c>
      <c r="C44" s="76">
        <v>333342</v>
      </c>
      <c r="D44" s="60">
        <f t="shared" si="0"/>
        <v>9.2008720433398392E-3</v>
      </c>
      <c r="E44" s="76">
        <v>386122</v>
      </c>
      <c r="F44" s="60">
        <f t="shared" si="1"/>
        <v>9.5977461073240306E-3</v>
      </c>
      <c r="G44" s="61">
        <f t="shared" si="2"/>
        <v>0.15833588326703496</v>
      </c>
      <c r="H44" s="66"/>
      <c r="I44" s="66"/>
    </row>
    <row r="45" spans="2:14" ht="15" customHeight="1">
      <c r="B45" s="75" t="s">
        <v>79</v>
      </c>
      <c r="C45" s="76">
        <v>182887</v>
      </c>
      <c r="D45" s="60">
        <f t="shared" si="0"/>
        <v>5.0480284074322862E-3</v>
      </c>
      <c r="E45" s="76">
        <v>200947</v>
      </c>
      <c r="F45" s="60">
        <f t="shared" si="1"/>
        <v>4.994893549262777E-3</v>
      </c>
      <c r="G45" s="61">
        <f t="shared" si="2"/>
        <v>9.8749501058030376E-2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15684937</v>
      </c>
      <c r="D47" s="74">
        <f>C47/$C$38</f>
        <v>0.4329340387495324</v>
      </c>
      <c r="E47" s="73">
        <v>16685356</v>
      </c>
      <c r="F47" s="74">
        <f>E47/$E$38</f>
        <v>0.41474407207648267</v>
      </c>
      <c r="G47" s="74">
        <f>E47/C47-1</f>
        <v>6.3782149714723069E-2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33</v>
      </c>
      <c r="C8" s="95">
        <v>61.316912547451679</v>
      </c>
      <c r="D8" s="26">
        <f t="shared" ref="D8:D19" si="0">C8/C21-1</f>
        <v>9.5419818839440174E-2</v>
      </c>
      <c r="E8" s="96">
        <v>64.098115758484923</v>
      </c>
      <c r="F8" s="28">
        <f t="shared" ref="F8:F19" si="1">E8/E21-1</f>
        <v>9.7382567342662707E-2</v>
      </c>
      <c r="G8" s="95">
        <v>64.757269359181606</v>
      </c>
      <c r="H8" s="26">
        <f t="shared" ref="H8:H19" si="2">G8/G21-1</f>
        <v>9.5167755102005813E-2</v>
      </c>
      <c r="I8" s="96">
        <v>64.465254595089306</v>
      </c>
      <c r="J8" s="28">
        <f t="shared" ref="J8:J19" si="3">I8/I21-1</f>
        <v>0.14839140816470708</v>
      </c>
      <c r="K8" s="95">
        <v>48.479840817496587</v>
      </c>
      <c r="L8" s="26">
        <f t="shared" ref="L8:L19" si="4">K8/K21-1</f>
        <v>2.4077752798829399E-2</v>
      </c>
    </row>
    <row r="9" spans="2:16">
      <c r="B9" s="24" t="s">
        <v>34</v>
      </c>
      <c r="C9" s="95">
        <v>66.875281578891389</v>
      </c>
      <c r="D9" s="26">
        <f t="shared" si="0"/>
        <v>9.1118939073830729E-2</v>
      </c>
      <c r="E9" s="96">
        <v>69.8</v>
      </c>
      <c r="F9" s="28">
        <f t="shared" si="1"/>
        <v>7.9826732673267342E-2</v>
      </c>
      <c r="G9" s="95">
        <v>71</v>
      </c>
      <c r="H9" s="26">
        <f t="shared" si="2"/>
        <v>9.1803782869444905E-2</v>
      </c>
      <c r="I9" s="96">
        <v>65.61</v>
      </c>
      <c r="J9" s="28">
        <f t="shared" si="3"/>
        <v>0.13492475350285416</v>
      </c>
      <c r="K9" s="95">
        <v>52.5</v>
      </c>
      <c r="L9" s="26">
        <f t="shared" si="4"/>
        <v>8.0645161290322509E-3</v>
      </c>
    </row>
    <row r="10" spans="2:16">
      <c r="B10" s="24" t="s">
        <v>35</v>
      </c>
      <c r="C10" s="95">
        <v>62.62</v>
      </c>
      <c r="D10" s="26">
        <f t="shared" si="0"/>
        <v>0.11081987234246893</v>
      </c>
      <c r="E10" s="96">
        <v>69.89</v>
      </c>
      <c r="F10" s="28">
        <f t="shared" si="1"/>
        <v>0.15961506553841054</v>
      </c>
      <c r="G10" s="95">
        <v>67.28</v>
      </c>
      <c r="H10" s="26">
        <f t="shared" si="2"/>
        <v>5.2071931196246979E-2</v>
      </c>
      <c r="I10" s="96">
        <v>47.53</v>
      </c>
      <c r="J10" s="28">
        <f t="shared" si="3"/>
        <v>0.10457820125493833</v>
      </c>
      <c r="K10" s="95">
        <v>46.47</v>
      </c>
      <c r="L10" s="26">
        <f t="shared" si="4"/>
        <v>1.7245095925846332E-3</v>
      </c>
    </row>
    <row r="11" spans="2:16">
      <c r="B11" s="24" t="s">
        <v>36</v>
      </c>
      <c r="C11" s="95">
        <v>61.680984892869503</v>
      </c>
      <c r="D11" s="26">
        <f t="shared" si="0"/>
        <v>0.16991745383896695</v>
      </c>
      <c r="E11" s="96">
        <v>67.619655908414714</v>
      </c>
      <c r="F11" s="28">
        <f t="shared" si="1"/>
        <v>0.17931649422456308</v>
      </c>
      <c r="G11" s="95">
        <v>65.663431674512012</v>
      </c>
      <c r="H11" s="26">
        <f t="shared" si="2"/>
        <v>0.16829027928631768</v>
      </c>
      <c r="I11" s="96">
        <v>53.547814540823239</v>
      </c>
      <c r="J11" s="28">
        <f t="shared" si="3"/>
        <v>0.19598959001221661</v>
      </c>
      <c r="K11" s="95">
        <v>46.633559853633038</v>
      </c>
      <c r="L11" s="26">
        <f t="shared" si="4"/>
        <v>0.2058908407343305</v>
      </c>
    </row>
    <row r="12" spans="2:16">
      <c r="B12" s="24" t="s">
        <v>37</v>
      </c>
      <c r="C12" s="95">
        <v>72.207141267946596</v>
      </c>
      <c r="D12" s="26">
        <f t="shared" si="0"/>
        <v>8.8036657975689714E-2</v>
      </c>
      <c r="E12" s="96">
        <v>76.209999999999994</v>
      </c>
      <c r="F12" s="28">
        <f t="shared" si="1"/>
        <v>6.7816889574920269E-2</v>
      </c>
      <c r="G12" s="95">
        <v>76.319999999999993</v>
      </c>
      <c r="H12" s="26">
        <f t="shared" si="2"/>
        <v>7.7176603153649159E-2</v>
      </c>
      <c r="I12" s="96">
        <v>65.08</v>
      </c>
      <c r="J12" s="28">
        <f t="shared" si="3"/>
        <v>0.15999678609817281</v>
      </c>
      <c r="K12" s="95">
        <v>31.73</v>
      </c>
      <c r="L12" s="26">
        <f t="shared" si="4"/>
        <v>-0.15341515474919953</v>
      </c>
    </row>
    <row r="13" spans="2:16">
      <c r="B13" s="24" t="s">
        <v>38</v>
      </c>
      <c r="C13" s="95">
        <v>66.516495416177889</v>
      </c>
      <c r="D13" s="26">
        <f t="shared" si="0"/>
        <v>0.11020050561954653</v>
      </c>
      <c r="E13" s="96">
        <v>72.86</v>
      </c>
      <c r="F13" s="28">
        <f t="shared" si="1"/>
        <v>8.5459489706793068E-2</v>
      </c>
      <c r="G13" s="95">
        <v>71.650000000000006</v>
      </c>
      <c r="H13" s="26">
        <f t="shared" si="2"/>
        <v>9.3161776208295022E-2</v>
      </c>
      <c r="I13" s="96">
        <v>54.2</v>
      </c>
      <c r="J13" s="28">
        <f t="shared" si="3"/>
        <v>0.16041055270434579</v>
      </c>
      <c r="K13" s="95">
        <v>45.807977718853131</v>
      </c>
      <c r="L13" s="26">
        <f t="shared" si="4"/>
        <v>0.20547309786455603</v>
      </c>
    </row>
    <row r="14" spans="2:16">
      <c r="B14" s="24" t="s">
        <v>39</v>
      </c>
      <c r="C14" s="95">
        <v>55.14</v>
      </c>
      <c r="D14" s="26">
        <f t="shared" si="0"/>
        <v>0.11074921090365808</v>
      </c>
      <c r="E14" s="96">
        <v>59.91</v>
      </c>
      <c r="F14" s="28">
        <f t="shared" si="1"/>
        <v>0.14386964814812964</v>
      </c>
      <c r="G14" s="95">
        <v>59.53</v>
      </c>
      <c r="H14" s="26">
        <f t="shared" si="2"/>
        <v>0.13919814848692913</v>
      </c>
      <c r="I14" s="96">
        <v>49.13</v>
      </c>
      <c r="J14" s="28">
        <f t="shared" si="3"/>
        <v>-2.4198057001118545E-2</v>
      </c>
      <c r="K14" s="95">
        <v>43.23</v>
      </c>
      <c r="L14" s="26">
        <f t="shared" si="4"/>
        <v>0.24295572167912582</v>
      </c>
      <c r="N14" s="29"/>
      <c r="O14" s="29"/>
      <c r="P14" s="29"/>
    </row>
    <row r="15" spans="2:16">
      <c r="B15" s="24" t="s">
        <v>40</v>
      </c>
      <c r="C15" s="95">
        <v>48.47286530124947</v>
      </c>
      <c r="D15" s="26">
        <f t="shared" si="0"/>
        <v>9.2167922798642055E-2</v>
      </c>
      <c r="E15" s="96">
        <v>52.918355681483774</v>
      </c>
      <c r="F15" s="28">
        <f t="shared" si="1"/>
        <v>9.2383080438528165E-2</v>
      </c>
      <c r="G15" s="95">
        <v>49.935852520611419</v>
      </c>
      <c r="H15" s="26">
        <f t="shared" si="2"/>
        <v>9.6456451057660653E-2</v>
      </c>
      <c r="I15" s="96">
        <v>42.827469191379926</v>
      </c>
      <c r="J15" s="28">
        <f t="shared" si="3"/>
        <v>-3.8077040704200926E-2</v>
      </c>
      <c r="K15" s="95">
        <v>44.130755339065892</v>
      </c>
      <c r="L15" s="26">
        <f t="shared" si="4"/>
        <v>0.35313862870897883</v>
      </c>
    </row>
    <row r="16" spans="2:16">
      <c r="B16" s="24" t="s">
        <v>41</v>
      </c>
      <c r="C16" s="95">
        <v>64.732779937093213</v>
      </c>
      <c r="D16" s="26">
        <f t="shared" si="0"/>
        <v>0.28307588975622822</v>
      </c>
      <c r="E16" s="96">
        <v>68.500899523968727</v>
      </c>
      <c r="F16" s="28">
        <f t="shared" si="1"/>
        <v>0.2282372390336207</v>
      </c>
      <c r="G16" s="95">
        <v>67.184464794772822</v>
      </c>
      <c r="H16" s="26">
        <f t="shared" si="2"/>
        <v>0.31659261662012539</v>
      </c>
      <c r="I16" s="96">
        <v>56.964383992452234</v>
      </c>
      <c r="J16" s="28">
        <f t="shared" si="3"/>
        <v>0.23817162041391637</v>
      </c>
      <c r="K16" s="95">
        <v>45.752439650744734</v>
      </c>
      <c r="L16" s="26">
        <f t="shared" si="4"/>
        <v>0.24752205682901796</v>
      </c>
    </row>
    <row r="17" spans="2:18">
      <c r="B17" s="24" t="s">
        <v>42</v>
      </c>
      <c r="C17" s="95">
        <v>67.628520568727808</v>
      </c>
      <c r="D17" s="26">
        <f t="shared" si="0"/>
        <v>0.1787627117731041</v>
      </c>
      <c r="E17" s="96">
        <v>69.158627957605532</v>
      </c>
      <c r="F17" s="28">
        <f t="shared" si="1"/>
        <v>0.1947350402938457</v>
      </c>
      <c r="G17" s="95">
        <v>70.762665312509924</v>
      </c>
      <c r="H17" s="26">
        <f t="shared" si="2"/>
        <v>0.1627521780163883</v>
      </c>
      <c r="I17" s="96">
        <v>70.13</v>
      </c>
      <c r="J17" s="28">
        <f t="shared" si="3"/>
        <v>0.21428151516519223</v>
      </c>
      <c r="K17" s="95">
        <v>56.860016236724817</v>
      </c>
      <c r="L17" s="26">
        <f t="shared" si="4"/>
        <v>0.55057154412771014</v>
      </c>
    </row>
    <row r="18" spans="2:18">
      <c r="B18" s="24" t="s">
        <v>43</v>
      </c>
      <c r="C18" s="95">
        <v>73.25</v>
      </c>
      <c r="D18" s="26">
        <f>C18/C31-1</f>
        <v>0.20180278838738097</v>
      </c>
      <c r="E18" s="96">
        <v>74.83</v>
      </c>
      <c r="F18" s="28">
        <f t="shared" si="1"/>
        <v>0.22913929040735859</v>
      </c>
      <c r="G18" s="95">
        <v>75.900000000000006</v>
      </c>
      <c r="H18" s="26">
        <f t="shared" si="2"/>
        <v>0.21284755512943443</v>
      </c>
      <c r="I18" s="96">
        <v>74.959999999999994</v>
      </c>
      <c r="J18" s="28">
        <f t="shared" si="3"/>
        <v>9.334889148191361E-2</v>
      </c>
      <c r="K18" s="95">
        <v>58.25</v>
      </c>
      <c r="L18" s="26">
        <f t="shared" si="4"/>
        <v>0.17938854019032191</v>
      </c>
    </row>
    <row r="19" spans="2:18">
      <c r="B19" s="24" t="s">
        <v>44</v>
      </c>
      <c r="C19" s="95">
        <v>63.169352342213095</v>
      </c>
      <c r="D19" s="26">
        <f t="shared" si="0"/>
        <v>8.4178259266423305E-2</v>
      </c>
      <c r="E19" s="96">
        <v>65.069999999999993</v>
      </c>
      <c r="F19" s="28">
        <f t="shared" si="1"/>
        <v>0.10082896295043131</v>
      </c>
      <c r="G19" s="95">
        <v>68.14</v>
      </c>
      <c r="H19" s="26">
        <f t="shared" si="2"/>
        <v>0.10923001790656039</v>
      </c>
      <c r="I19" s="96">
        <v>65.959999999999994</v>
      </c>
      <c r="J19" s="28">
        <f t="shared" si="3"/>
        <v>1.9632091513371419E-2</v>
      </c>
      <c r="K19" s="95">
        <v>47.66</v>
      </c>
      <c r="L19" s="26">
        <f t="shared" si="4"/>
        <v>0.29159891598915988</v>
      </c>
    </row>
    <row r="20" spans="2:18">
      <c r="B20" s="30" t="str">
        <f>actualizaciones!$A$2</f>
        <v xml:space="preserve">Año 2011 </v>
      </c>
      <c r="C20" s="97">
        <v>63.562077784569098</v>
      </c>
      <c r="D20" s="32">
        <v>0.13292697783112573</v>
      </c>
      <c r="E20" s="98">
        <v>67.503988357350664</v>
      </c>
      <c r="F20" s="34">
        <v>0.13531091400353445</v>
      </c>
      <c r="G20" s="98">
        <v>67.262910727200278</v>
      </c>
      <c r="H20" s="34">
        <v>0.13004998387293454</v>
      </c>
      <c r="I20" s="98">
        <v>59.114333669986991</v>
      </c>
      <c r="J20" s="34">
        <v>0.11515895252531783</v>
      </c>
      <c r="K20" s="98">
        <v>46.774626312643825</v>
      </c>
      <c r="L20" s="34">
        <v>0.16478959207441468</v>
      </c>
      <c r="O20" s="21"/>
      <c r="P20" s="21"/>
      <c r="Q20" s="21"/>
      <c r="R20" s="21"/>
    </row>
    <row r="21" spans="2:18" hidden="1" outlineLevel="1">
      <c r="B21" s="24" t="s">
        <v>33</v>
      </c>
      <c r="C21" s="95">
        <v>55.975719530448927</v>
      </c>
      <c r="D21" s="26">
        <f>C21/C34-1</f>
        <v>4.5511903302423162E-2</v>
      </c>
      <c r="E21" s="96">
        <v>58.41</v>
      </c>
      <c r="F21" s="28">
        <f>E21/E34-1</f>
        <v>5.2397657741426018E-2</v>
      </c>
      <c r="G21" s="95">
        <v>59.13</v>
      </c>
      <c r="H21" s="26">
        <f>G21/G34-1</f>
        <v>8.7612937132006019E-2</v>
      </c>
      <c r="I21" s="96">
        <v>56.135263758298194</v>
      </c>
      <c r="J21" s="28">
        <f>I21/I34-1</f>
        <v>-2.387901905193468E-2</v>
      </c>
      <c r="K21" s="95">
        <v>47.34</v>
      </c>
      <c r="L21" s="26">
        <f>K21/K34-1</f>
        <v>1.8605211220756424E-2</v>
      </c>
    </row>
    <row r="22" spans="2:18" hidden="1" outlineLevel="1">
      <c r="B22" s="24" t="s">
        <v>34</v>
      </c>
      <c r="C22" s="95">
        <v>61.290551546705636</v>
      </c>
      <c r="D22" s="26">
        <f t="shared" ref="D22:F72" si="5">C22/C35-1</f>
        <v>0.11613351176960762</v>
      </c>
      <c r="E22" s="96">
        <v>64.64</v>
      </c>
      <c r="F22" s="28">
        <f t="shared" si="5"/>
        <v>0.10085730566187268</v>
      </c>
      <c r="G22" s="95">
        <v>65.03</v>
      </c>
      <c r="H22" s="26">
        <f t="shared" ref="H22:H32" si="6">G22/G35-1</f>
        <v>0.19095136466173446</v>
      </c>
      <c r="I22" s="96">
        <v>57.81</v>
      </c>
      <c r="J22" s="28">
        <f t="shared" ref="J22:J32" si="7">I22/I35-1</f>
        <v>1.3015310863451646E-2</v>
      </c>
      <c r="K22" s="95">
        <v>52.08</v>
      </c>
      <c r="L22" s="26">
        <f t="shared" ref="L22:L32" si="8">K22/K35-1</f>
        <v>0.41216055443257282</v>
      </c>
    </row>
    <row r="23" spans="2:18" hidden="1" outlineLevel="1">
      <c r="B23" s="24" t="s">
        <v>35</v>
      </c>
      <c r="C23" s="95">
        <v>56.372776144118234</v>
      </c>
      <c r="D23" s="26">
        <f t="shared" si="5"/>
        <v>0.1051149329562584</v>
      </c>
      <c r="E23" s="96">
        <v>60.27</v>
      </c>
      <c r="F23" s="28">
        <f t="shared" si="5"/>
        <v>0.10150459793136801</v>
      </c>
      <c r="G23" s="95">
        <v>63.95</v>
      </c>
      <c r="H23" s="26">
        <f t="shared" si="6"/>
        <v>0.15475616110037338</v>
      </c>
      <c r="I23" s="96">
        <v>43.03</v>
      </c>
      <c r="J23" s="28">
        <f t="shared" si="7"/>
        <v>1.3513729680979303E-2</v>
      </c>
      <c r="K23" s="95">
        <v>46.39</v>
      </c>
      <c r="L23" s="26">
        <f t="shared" si="8"/>
        <v>0.24300219537452539</v>
      </c>
    </row>
    <row r="24" spans="2:18" hidden="1" outlineLevel="1">
      <c r="B24" s="24" t="s">
        <v>36</v>
      </c>
      <c r="C24" s="95">
        <v>52.722510199732064</v>
      </c>
      <c r="D24" s="26">
        <f t="shared" si="5"/>
        <v>5.9118230753032686E-2</v>
      </c>
      <c r="E24" s="96">
        <v>57.338005734310293</v>
      </c>
      <c r="F24" s="28">
        <f t="shared" si="5"/>
        <v>5.3233022305479327E-2</v>
      </c>
      <c r="G24" s="95">
        <v>56.204723122941957</v>
      </c>
      <c r="H24" s="26">
        <f t="shared" si="6"/>
        <v>8.148399312953547E-2</v>
      </c>
      <c r="I24" s="96">
        <v>44.772809887313706</v>
      </c>
      <c r="J24" s="28">
        <f t="shared" si="7"/>
        <v>-2.3919557721523654E-2</v>
      </c>
      <c r="K24" s="95">
        <v>38.671460366375619</v>
      </c>
      <c r="L24" s="26">
        <f t="shared" si="8"/>
        <v>0.12319083259876917</v>
      </c>
    </row>
    <row r="25" spans="2:18" hidden="1" outlineLevel="1">
      <c r="B25" s="24" t="s">
        <v>37</v>
      </c>
      <c r="C25" s="95">
        <v>66.364621760345088</v>
      </c>
      <c r="D25" s="26">
        <f t="shared" si="5"/>
        <v>4.8647891791392839E-2</v>
      </c>
      <c r="E25" s="96">
        <v>71.369914396407324</v>
      </c>
      <c r="F25" s="28">
        <f t="shared" si="5"/>
        <v>2.5724552980846971E-2</v>
      </c>
      <c r="G25" s="95">
        <v>70.851891673619704</v>
      </c>
      <c r="H25" s="26">
        <f t="shared" si="6"/>
        <v>9.2887423625169108E-2</v>
      </c>
      <c r="I25" s="96">
        <v>56.103603716788363</v>
      </c>
      <c r="J25" s="28">
        <f t="shared" si="7"/>
        <v>-0.12173444400769629</v>
      </c>
      <c r="K25" s="95">
        <v>37.479999999999997</v>
      </c>
      <c r="L25" s="26">
        <f t="shared" si="8"/>
        <v>0.36043557168784024</v>
      </c>
    </row>
    <row r="26" spans="2:18" hidden="1" outlineLevel="1">
      <c r="B26" s="24" t="s">
        <v>38</v>
      </c>
      <c r="C26" s="95">
        <v>59.913948047662259</v>
      </c>
      <c r="D26" s="26">
        <f t="shared" si="5"/>
        <v>6.3081132242310378E-2</v>
      </c>
      <c r="E26" s="96">
        <v>67.123647350193707</v>
      </c>
      <c r="F26" s="28">
        <f t="shared" si="5"/>
        <v>9.6075234327134273E-2</v>
      </c>
      <c r="G26" s="95">
        <v>65.543821197739675</v>
      </c>
      <c r="H26" s="26">
        <f t="shared" si="6"/>
        <v>8.6421700608978469E-2</v>
      </c>
      <c r="I26" s="96">
        <v>46.707606953148165</v>
      </c>
      <c r="J26" s="28">
        <f t="shared" si="7"/>
        <v>-9.28800358681654E-2</v>
      </c>
      <c r="K26" s="95">
        <v>38</v>
      </c>
      <c r="L26" s="26">
        <f t="shared" si="8"/>
        <v>8.2004555808656177E-2</v>
      </c>
    </row>
    <row r="27" spans="2:18" hidden="1" outlineLevel="1">
      <c r="B27" s="24" t="s">
        <v>39</v>
      </c>
      <c r="C27" s="95">
        <v>49.642168960120578</v>
      </c>
      <c r="D27" s="26">
        <f t="shared" si="5"/>
        <v>7.3443333386952414E-2</v>
      </c>
      <c r="E27" s="96">
        <v>52.37484891481423</v>
      </c>
      <c r="F27" s="28">
        <f t="shared" si="5"/>
        <v>6.2154692517966126E-2</v>
      </c>
      <c r="G27" s="95">
        <v>52.256054031572219</v>
      </c>
      <c r="H27" s="26">
        <f t="shared" si="6"/>
        <v>7.410205102281453E-2</v>
      </c>
      <c r="I27" s="96">
        <v>50.348331802877254</v>
      </c>
      <c r="J27" s="28">
        <f t="shared" si="7"/>
        <v>7.8898167490600635E-2</v>
      </c>
      <c r="K27" s="95">
        <v>34.78</v>
      </c>
      <c r="L27" s="26">
        <f t="shared" si="8"/>
        <v>-6.0264251654686407E-2</v>
      </c>
      <c r="N27" s="29"/>
      <c r="O27" s="29"/>
      <c r="P27" s="29"/>
    </row>
    <row r="28" spans="2:18" hidden="1" outlineLevel="1">
      <c r="B28" s="24" t="s">
        <v>40</v>
      </c>
      <c r="C28" s="95">
        <v>44.382245888562132</v>
      </c>
      <c r="D28" s="26">
        <f t="shared" si="5"/>
        <v>5.1243076318947756E-2</v>
      </c>
      <c r="E28" s="96">
        <v>48.443038554057559</v>
      </c>
      <c r="F28" s="28">
        <f t="shared" si="5"/>
        <v>9.0813748121088889E-2</v>
      </c>
      <c r="G28" s="95">
        <v>45.54294196768366</v>
      </c>
      <c r="H28" s="26">
        <f t="shared" si="6"/>
        <v>4.7204919928343525E-2</v>
      </c>
      <c r="I28" s="96">
        <v>44.522764299890397</v>
      </c>
      <c r="J28" s="28">
        <f t="shared" si="7"/>
        <v>5.3045513242440778E-2</v>
      </c>
      <c r="K28" s="95">
        <v>32.613624652169435</v>
      </c>
      <c r="L28" s="26">
        <f t="shared" si="8"/>
        <v>-0.15112897834020211</v>
      </c>
    </row>
    <row r="29" spans="2:18" hidden="1" outlineLevel="1">
      <c r="B29" s="24" t="s">
        <v>41</v>
      </c>
      <c r="C29" s="95">
        <v>50.451248015728673</v>
      </c>
      <c r="D29" s="26">
        <f t="shared" si="5"/>
        <v>-3.9832716267403034E-2</v>
      </c>
      <c r="E29" s="96">
        <v>55.771716853224028</v>
      </c>
      <c r="F29" s="28">
        <f t="shared" si="5"/>
        <v>-4.5498430163541936E-3</v>
      </c>
      <c r="G29" s="95">
        <v>51.02904569466947</v>
      </c>
      <c r="H29" s="26">
        <f t="shared" si="6"/>
        <v>-5.466754919100647E-2</v>
      </c>
      <c r="I29" s="96">
        <v>46.00685644322008</v>
      </c>
      <c r="J29" s="28">
        <f t="shared" si="7"/>
        <v>-0.11712039065016155</v>
      </c>
      <c r="K29" s="95">
        <v>36.674653887113948</v>
      </c>
      <c r="L29" s="26">
        <f t="shared" si="8"/>
        <v>-6.6802700073436361E-2</v>
      </c>
    </row>
    <row r="30" spans="2:18" hidden="1" outlineLevel="1">
      <c r="B30" s="24" t="s">
        <v>42</v>
      </c>
      <c r="C30" s="95">
        <v>57.372463425654566</v>
      </c>
      <c r="D30" s="26">
        <f t="shared" si="5"/>
        <v>2.2417830811127804E-3</v>
      </c>
      <c r="E30" s="96">
        <v>57.886163563593087</v>
      </c>
      <c r="F30" s="28">
        <f t="shared" si="5"/>
        <v>1.5190521985146921E-2</v>
      </c>
      <c r="G30" s="95">
        <v>60.857908202957212</v>
      </c>
      <c r="H30" s="26">
        <f t="shared" si="6"/>
        <v>1.0425173550675959E-2</v>
      </c>
      <c r="I30" s="96">
        <v>57.754317367220594</v>
      </c>
      <c r="J30" s="28">
        <f t="shared" si="7"/>
        <v>-5.6610301090810222E-2</v>
      </c>
      <c r="K30" s="95">
        <v>36.670359682572403</v>
      </c>
      <c r="L30" s="26">
        <f t="shared" si="8"/>
        <v>-0.21527156681848048</v>
      </c>
    </row>
    <row r="31" spans="2:18" hidden="1" outlineLevel="1">
      <c r="B31" s="24" t="s">
        <v>43</v>
      </c>
      <c r="C31" s="95">
        <v>60.950099889757524</v>
      </c>
      <c r="D31" s="26">
        <f t="shared" si="5"/>
        <v>4.05339196311294E-3</v>
      </c>
      <c r="E31" s="96">
        <v>60.88</v>
      </c>
      <c r="F31" s="28">
        <f t="shared" si="5"/>
        <v>7.1133167907362349E-3</v>
      </c>
      <c r="G31" s="95">
        <v>62.58</v>
      </c>
      <c r="H31" s="26">
        <f t="shared" si="6"/>
        <v>-2.931596091205213E-2</v>
      </c>
      <c r="I31" s="96">
        <v>68.56</v>
      </c>
      <c r="J31" s="28">
        <f t="shared" si="7"/>
        <v>4.2262085740346622E-2</v>
      </c>
      <c r="K31" s="95">
        <v>49.39</v>
      </c>
      <c r="L31" s="26">
        <f t="shared" si="8"/>
        <v>-0.10880548538433776</v>
      </c>
    </row>
    <row r="32" spans="2:18" hidden="1" outlineLevel="1">
      <c r="B32" s="24" t="s">
        <v>44</v>
      </c>
      <c r="C32" s="95">
        <v>58.264728887807387</v>
      </c>
      <c r="D32" s="26">
        <f t="shared" si="5"/>
        <v>-2.2362553070906399E-2</v>
      </c>
      <c r="E32" s="96">
        <v>59.11</v>
      </c>
      <c r="F32" s="28">
        <f t="shared" si="5"/>
        <v>-3.4150326797385722E-2</v>
      </c>
      <c r="G32" s="95">
        <v>61.43</v>
      </c>
      <c r="H32" s="26">
        <f t="shared" si="6"/>
        <v>-2.4456090201683378E-2</v>
      </c>
      <c r="I32" s="96">
        <v>64.69</v>
      </c>
      <c r="J32" s="28">
        <f t="shared" si="7"/>
        <v>-2.6632560938910532E-2</v>
      </c>
      <c r="K32" s="95">
        <v>36.9</v>
      </c>
      <c r="L32" s="26">
        <f t="shared" si="8"/>
        <v>-0.12205567451820132</v>
      </c>
    </row>
    <row r="33" spans="2:18" ht="15" customHeight="1" collapsed="1">
      <c r="B33" s="35">
        <v>2010</v>
      </c>
      <c r="C33" s="99">
        <v>56.104302420489866</v>
      </c>
      <c r="D33" s="37">
        <f>C33/C46-1</f>
        <v>4.0435818049023187E-2</v>
      </c>
      <c r="E33" s="99">
        <v>59.458591936992967</v>
      </c>
      <c r="F33" s="37">
        <f>E33/E46-1</f>
        <v>4.5572847159077501E-2</v>
      </c>
      <c r="G33" s="99">
        <v>59.522066888293921</v>
      </c>
      <c r="H33" s="37">
        <f>G33/G46-1</f>
        <v>5.8326171297294671E-2</v>
      </c>
      <c r="I33" s="99">
        <v>53.009782628853443</v>
      </c>
      <c r="J33" s="37">
        <f>I33/I46-1</f>
        <v>-2.4803804613551916E-2</v>
      </c>
      <c r="K33" s="99">
        <v>40.157146518918708</v>
      </c>
      <c r="L33" s="37">
        <f>K33/K46-1</f>
        <v>1.2990317321541989E-2</v>
      </c>
      <c r="O33" s="21"/>
      <c r="P33" s="21"/>
      <c r="Q33" s="21"/>
      <c r="R33" s="21"/>
    </row>
    <row r="34" spans="2:18" ht="15" hidden="1" customHeight="1" outlineLevel="1">
      <c r="B34" s="24" t="s">
        <v>33</v>
      </c>
      <c r="C34" s="95">
        <v>53.539055226095769</v>
      </c>
      <c r="D34" s="26">
        <f t="shared" si="5"/>
        <v>-7.6514199942942507E-2</v>
      </c>
      <c r="E34" s="96">
        <v>55.501833903122694</v>
      </c>
      <c r="F34" s="28">
        <f t="shared" si="5"/>
        <v>-6.8292195683688162E-2</v>
      </c>
      <c r="G34" s="95">
        <v>54.36676779141996</v>
      </c>
      <c r="H34" s="26">
        <f t="shared" ref="H34:H71" si="9">G34/G47-1</f>
        <v>-0.10285861730330104</v>
      </c>
      <c r="I34" s="96">
        <v>57.508510578039591</v>
      </c>
      <c r="J34" s="28">
        <f t="shared" ref="J34:J71" si="10">I34/I47-1</f>
        <v>-9.0055212372791349E-2</v>
      </c>
      <c r="K34" s="95">
        <v>46.475316912295163</v>
      </c>
      <c r="L34" s="26">
        <f t="shared" ref="L34:L71" si="11">K34/K47-1</f>
        <v>5.2430183702336208E-2</v>
      </c>
      <c r="N34" s="29"/>
      <c r="O34" s="29"/>
      <c r="P34" s="29"/>
    </row>
    <row r="35" spans="2:18" ht="15" hidden="1" customHeight="1" outlineLevel="1">
      <c r="B35" s="24" t="s">
        <v>34</v>
      </c>
      <c r="C35" s="95">
        <v>54.913279549801061</v>
      </c>
      <c r="D35" s="26">
        <f t="shared" si="5"/>
        <v>-9.5231853005462996E-2</v>
      </c>
      <c r="E35" s="96">
        <v>58.71787348600666</v>
      </c>
      <c r="F35" s="28">
        <f t="shared" si="5"/>
        <v>-6.8118179876104357E-2</v>
      </c>
      <c r="G35" s="95">
        <v>54.603405251960439</v>
      </c>
      <c r="H35" s="26">
        <f t="shared" si="9"/>
        <v>-0.14628822307754163</v>
      </c>
      <c r="I35" s="96">
        <v>57.06725197541703</v>
      </c>
      <c r="J35" s="28">
        <f t="shared" si="10"/>
        <v>-7.5085057124521404E-2</v>
      </c>
      <c r="K35" s="95">
        <v>36.879659211927581</v>
      </c>
      <c r="L35" s="26">
        <f t="shared" si="11"/>
        <v>-0.27316398872826997</v>
      </c>
      <c r="O35" s="29"/>
      <c r="P35" s="29"/>
      <c r="Q35" s="29"/>
    </row>
    <row r="36" spans="2:18" ht="15" hidden="1" customHeight="1" outlineLevel="1">
      <c r="B36" s="24" t="s">
        <v>35</v>
      </c>
      <c r="C36" s="95">
        <v>51.010781288890179</v>
      </c>
      <c r="D36" s="26">
        <f t="shared" si="5"/>
        <v>-0.10228116041542146</v>
      </c>
      <c r="E36" s="96">
        <v>54.716067561758173</v>
      </c>
      <c r="F36" s="28">
        <f t="shared" si="5"/>
        <v>-0.12384199260595408</v>
      </c>
      <c r="G36" s="95">
        <v>55.379656895756852</v>
      </c>
      <c r="H36" s="26">
        <f t="shared" si="9"/>
        <v>-7.6389978389645563E-2</v>
      </c>
      <c r="I36" s="96">
        <v>42.456257611373871</v>
      </c>
      <c r="J36" s="28">
        <f t="shared" si="10"/>
        <v>-0.18416107587675112</v>
      </c>
      <c r="K36" s="95">
        <v>37.320931670617334</v>
      </c>
      <c r="L36" s="26">
        <f t="shared" si="11"/>
        <v>-0.25178565215282012</v>
      </c>
    </row>
    <row r="37" spans="2:18" ht="15" hidden="1" customHeight="1" outlineLevel="1">
      <c r="B37" s="24" t="s">
        <v>36</v>
      </c>
      <c r="C37" s="95">
        <v>49.779626739355038</v>
      </c>
      <c r="D37" s="26">
        <f t="shared" si="5"/>
        <v>-9.6216339181741883E-2</v>
      </c>
      <c r="E37" s="96">
        <v>54.44</v>
      </c>
      <c r="F37" s="28">
        <f t="shared" si="5"/>
        <v>-8.9784317003845593E-2</v>
      </c>
      <c r="G37" s="95">
        <v>51.97</v>
      </c>
      <c r="H37" s="26">
        <f t="shared" si="9"/>
        <v>-8.1639865700653846E-2</v>
      </c>
      <c r="I37" s="96">
        <v>45.87</v>
      </c>
      <c r="J37" s="28">
        <f t="shared" si="10"/>
        <v>-0.19441517386722873</v>
      </c>
      <c r="K37" s="95">
        <v>34.43</v>
      </c>
      <c r="L37" s="26">
        <f t="shared" si="11"/>
        <v>-0.15654091131798142</v>
      </c>
    </row>
    <row r="38" spans="2:18" ht="15" hidden="1" customHeight="1" outlineLevel="1">
      <c r="B38" s="24" t="s">
        <v>37</v>
      </c>
      <c r="C38" s="95">
        <v>63.285896324051336</v>
      </c>
      <c r="D38" s="26">
        <f t="shared" si="5"/>
        <v>-0.11812677448346953</v>
      </c>
      <c r="E38" s="96">
        <v>69.58</v>
      </c>
      <c r="F38" s="28">
        <f t="shared" si="5"/>
        <v>-0.10346604818966632</v>
      </c>
      <c r="G38" s="95">
        <v>64.83</v>
      </c>
      <c r="H38" s="26">
        <f t="shared" si="9"/>
        <v>-9.7954640322805098E-2</v>
      </c>
      <c r="I38" s="96">
        <v>63.88</v>
      </c>
      <c r="J38" s="28">
        <f t="shared" si="10"/>
        <v>-0.21242756750092462</v>
      </c>
      <c r="K38" s="95">
        <v>27.55</v>
      </c>
      <c r="L38" s="26">
        <f t="shared" si="11"/>
        <v>-0.25338753387533874</v>
      </c>
    </row>
    <row r="39" spans="2:18" ht="15" hidden="1" customHeight="1" outlineLevel="1">
      <c r="B39" s="24" t="s">
        <v>38</v>
      </c>
      <c r="C39" s="95">
        <v>56.358772844823612</v>
      </c>
      <c r="D39" s="26">
        <f t="shared" si="5"/>
        <v>-0.14143615653805086</v>
      </c>
      <c r="E39" s="96">
        <v>61.24</v>
      </c>
      <c r="F39" s="28">
        <f t="shared" si="5"/>
        <v>-0.1560088202866593</v>
      </c>
      <c r="G39" s="95">
        <v>60.33</v>
      </c>
      <c r="H39" s="26">
        <f t="shared" si="9"/>
        <v>-0.11617345443891014</v>
      </c>
      <c r="I39" s="96">
        <v>51.49</v>
      </c>
      <c r="J39" s="28">
        <f t="shared" si="10"/>
        <v>-0.21124387254901955</v>
      </c>
      <c r="K39" s="95">
        <v>35.119999999999997</v>
      </c>
      <c r="L39" s="26">
        <f t="shared" si="11"/>
        <v>-0.28165268971159751</v>
      </c>
      <c r="O39" s="21"/>
      <c r="P39" s="21"/>
      <c r="Q39" s="21"/>
    </row>
    <row r="40" spans="2:18" ht="15" hidden="1" customHeight="1" outlineLevel="1">
      <c r="B40" s="24" t="s">
        <v>39</v>
      </c>
      <c r="C40" s="95">
        <v>46.245728503887108</v>
      </c>
      <c r="D40" s="26">
        <f t="shared" si="5"/>
        <v>-0.16609189311090755</v>
      </c>
      <c r="E40" s="96">
        <v>49.310000966670231</v>
      </c>
      <c r="F40" s="28">
        <f t="shared" si="5"/>
        <v>-0.17789261476041629</v>
      </c>
      <c r="G40" s="95">
        <v>48.650921001232007</v>
      </c>
      <c r="H40" s="26">
        <f t="shared" si="9"/>
        <v>-0.18027091826062336</v>
      </c>
      <c r="I40" s="96">
        <v>46.666435554322959</v>
      </c>
      <c r="J40" s="28">
        <f t="shared" si="10"/>
        <v>-0.18013992350100216</v>
      </c>
      <c r="K40" s="95">
        <v>37.010404319768206</v>
      </c>
      <c r="L40" s="26">
        <f t="shared" si="11"/>
        <v>-0.20901038000067951</v>
      </c>
    </row>
    <row r="41" spans="2:18" ht="15" hidden="1" customHeight="1" outlineLevel="1">
      <c r="B41" s="24" t="s">
        <v>40</v>
      </c>
      <c r="C41" s="95">
        <v>42.218823494154968</v>
      </c>
      <c r="D41" s="26">
        <f t="shared" si="5"/>
        <v>-0.18192074877661413</v>
      </c>
      <c r="E41" s="96">
        <v>44.41</v>
      </c>
      <c r="F41" s="28">
        <f t="shared" si="5"/>
        <v>-0.22400838720950556</v>
      </c>
      <c r="G41" s="95">
        <v>43.49</v>
      </c>
      <c r="H41" s="26">
        <f t="shared" si="9"/>
        <v>-0.14909019761299158</v>
      </c>
      <c r="I41" s="96">
        <v>42.28</v>
      </c>
      <c r="J41" s="28">
        <f t="shared" si="10"/>
        <v>-0.23709852038975099</v>
      </c>
      <c r="K41" s="95">
        <v>38.42</v>
      </c>
      <c r="L41" s="26">
        <f t="shared" si="11"/>
        <v>-0.29979952615272454</v>
      </c>
    </row>
    <row r="42" spans="2:18" ht="15" hidden="1" customHeight="1" outlineLevel="1">
      <c r="B42" s="24" t="s">
        <v>41</v>
      </c>
      <c r="C42" s="95">
        <v>52.544227313809579</v>
      </c>
      <c r="D42" s="26">
        <f t="shared" si="5"/>
        <v>-0.13382983920848956</v>
      </c>
      <c r="E42" s="96">
        <v>56.026629220914671</v>
      </c>
      <c r="F42" s="28">
        <f t="shared" si="5"/>
        <v>-0.13725547858154186</v>
      </c>
      <c r="G42" s="95">
        <v>53.98</v>
      </c>
      <c r="H42" s="26">
        <f t="shared" si="9"/>
        <v>-8.2440931497535286E-2</v>
      </c>
      <c r="I42" s="96">
        <v>52.11</v>
      </c>
      <c r="J42" s="28">
        <f t="shared" si="10"/>
        <v>-0.24324716816729597</v>
      </c>
      <c r="K42" s="95">
        <v>39.299999999999997</v>
      </c>
      <c r="L42" s="26">
        <f t="shared" si="11"/>
        <v>-0.22147385103011097</v>
      </c>
    </row>
    <row r="43" spans="2:18" ht="15" hidden="1" customHeight="1" outlineLevel="1">
      <c r="B43" s="24" t="s">
        <v>42</v>
      </c>
      <c r="C43" s="95">
        <v>57.244134493454197</v>
      </c>
      <c r="D43" s="26">
        <f t="shared" si="5"/>
        <v>-0.1732634566793938</v>
      </c>
      <c r="E43" s="96">
        <v>57.02</v>
      </c>
      <c r="F43" s="28">
        <f t="shared" si="5"/>
        <v>-0.20871495975575904</v>
      </c>
      <c r="G43" s="95">
        <v>60.23</v>
      </c>
      <c r="H43" s="26">
        <f t="shared" si="9"/>
        <v>-0.16102521242512902</v>
      </c>
      <c r="I43" s="96">
        <v>61.22</v>
      </c>
      <c r="J43" s="28">
        <f t="shared" si="10"/>
        <v>-0.14995834490419324</v>
      </c>
      <c r="K43" s="95">
        <v>46.73</v>
      </c>
      <c r="L43" s="26">
        <f t="shared" si="11"/>
        <v>-0.15998561927017807</v>
      </c>
    </row>
    <row r="44" spans="2:18" ht="15" hidden="1" customHeight="1" outlineLevel="1">
      <c r="B44" s="24" t="s">
        <v>43</v>
      </c>
      <c r="C44" s="95">
        <v>60.704042611308388</v>
      </c>
      <c r="D44" s="26">
        <f t="shared" si="5"/>
        <v>-0.12847181637072957</v>
      </c>
      <c r="E44" s="96">
        <v>60.45</v>
      </c>
      <c r="F44" s="28">
        <f t="shared" si="5"/>
        <v>-0.15134072722167624</v>
      </c>
      <c r="G44" s="95">
        <v>64.47</v>
      </c>
      <c r="H44" s="26">
        <f t="shared" si="9"/>
        <v>-0.13509525087201513</v>
      </c>
      <c r="I44" s="96">
        <v>65.78</v>
      </c>
      <c r="J44" s="28">
        <f t="shared" si="10"/>
        <v>-0.10564242012236569</v>
      </c>
      <c r="K44" s="95">
        <v>55.42</v>
      </c>
      <c r="L44" s="26">
        <f t="shared" si="11"/>
        <v>-7.7102414654454554E-2</v>
      </c>
    </row>
    <row r="45" spans="2:18" ht="15" hidden="1" customHeight="1" outlineLevel="1">
      <c r="B45" s="24" t="s">
        <v>44</v>
      </c>
      <c r="C45" s="95">
        <v>59.597480713147469</v>
      </c>
      <c r="D45" s="26">
        <f t="shared" si="5"/>
        <v>-9.7720527496153009E-2</v>
      </c>
      <c r="E45" s="96">
        <v>61.2</v>
      </c>
      <c r="F45" s="28">
        <f t="shared" si="5"/>
        <v>-0.11560693641618491</v>
      </c>
      <c r="G45" s="95">
        <v>62.97</v>
      </c>
      <c r="H45" s="26">
        <f t="shared" si="9"/>
        <v>-0.10324693819424668</v>
      </c>
      <c r="I45" s="96">
        <v>66.459999999999994</v>
      </c>
      <c r="J45" s="28">
        <f t="shared" si="10"/>
        <v>-4.0981240981241007E-2</v>
      </c>
      <c r="K45" s="95">
        <v>42.03</v>
      </c>
      <c r="L45" s="26">
        <f t="shared" si="11"/>
        <v>-0.15568501406187218</v>
      </c>
    </row>
    <row r="46" spans="2:18" collapsed="1">
      <c r="B46" s="38">
        <v>2009</v>
      </c>
      <c r="C46" s="100">
        <v>53.92384753313668</v>
      </c>
      <c r="D46" s="40">
        <f t="shared" si="5"/>
        <v>-0.12627383890505806</v>
      </c>
      <c r="E46" s="100">
        <v>56.867000801089766</v>
      </c>
      <c r="F46" s="40">
        <f>E46/E59-1</f>
        <v>-0.13599251003488066</v>
      </c>
      <c r="G46" s="100">
        <v>56.241703647309272</v>
      </c>
      <c r="H46" s="40">
        <f>G46/G59-1</f>
        <v>-0.12002217254634506</v>
      </c>
      <c r="I46" s="100">
        <v>54.358069565526627</v>
      </c>
      <c r="J46" s="40">
        <f>I46/I59-1</f>
        <v>-0.15964622936945139</v>
      </c>
      <c r="K46" s="100">
        <v>39.642181995479113</v>
      </c>
      <c r="L46" s="40">
        <f>K46/K59-1</f>
        <v>-0.19169539818276027</v>
      </c>
    </row>
    <row r="47" spans="2:18" ht="15" hidden="1" customHeight="1" outlineLevel="1">
      <c r="B47" s="24" t="s">
        <v>33</v>
      </c>
      <c r="C47" s="95">
        <v>57.974963148093735</v>
      </c>
      <c r="D47" s="26">
        <f t="shared" si="5"/>
        <v>-7.7130545293367381E-2</v>
      </c>
      <c r="E47" s="96">
        <v>59.57</v>
      </c>
      <c r="F47" s="28">
        <f t="shared" si="5"/>
        <v>-7.6863474353014105E-2</v>
      </c>
      <c r="G47" s="95">
        <v>60.6</v>
      </c>
      <c r="H47" s="26">
        <f t="shared" si="9"/>
        <v>-9.1181763647270597E-2</v>
      </c>
      <c r="I47" s="96">
        <v>63.2</v>
      </c>
      <c r="J47" s="28">
        <f t="shared" si="10"/>
        <v>-3.8198143357175307E-2</v>
      </c>
      <c r="K47" s="95">
        <v>44.16</v>
      </c>
      <c r="L47" s="26">
        <f t="shared" si="11"/>
        <v>-0.12692763938315543</v>
      </c>
    </row>
    <row r="48" spans="2:18" ht="15" hidden="1" customHeight="1" outlineLevel="1">
      <c r="B48" s="24" t="s">
        <v>34</v>
      </c>
      <c r="C48" s="95">
        <v>60.693206024341421</v>
      </c>
      <c r="D48" s="26">
        <f t="shared" si="5"/>
        <v>-7.1829271559538221E-2</v>
      </c>
      <c r="E48" s="96">
        <v>63.01</v>
      </c>
      <c r="F48" s="28">
        <f t="shared" si="5"/>
        <v>-7.1196933962264231E-2</v>
      </c>
      <c r="G48" s="95">
        <v>63.96</v>
      </c>
      <c r="H48" s="26">
        <f t="shared" si="9"/>
        <v>-7.1967498549042386E-2</v>
      </c>
      <c r="I48" s="96">
        <v>61.7</v>
      </c>
      <c r="J48" s="28">
        <f t="shared" si="10"/>
        <v>-5.9881151912235198E-2</v>
      </c>
      <c r="K48" s="95">
        <v>50.74</v>
      </c>
      <c r="L48" s="26">
        <f t="shared" si="11"/>
        <v>-6.4872834500552812E-2</v>
      </c>
    </row>
    <row r="49" spans="2:12" ht="15" hidden="1" customHeight="1" outlineLevel="1">
      <c r="B49" s="24" t="s">
        <v>35</v>
      </c>
      <c r="C49" s="95">
        <v>56.822669904639113</v>
      </c>
      <c r="D49" s="26">
        <f t="shared" si="5"/>
        <v>-4.9017781936257276E-2</v>
      </c>
      <c r="E49" s="96">
        <v>62.45</v>
      </c>
      <c r="F49" s="28">
        <f t="shared" si="5"/>
        <v>-4.2618427104093248E-2</v>
      </c>
      <c r="G49" s="95">
        <v>59.96</v>
      </c>
      <c r="H49" s="26">
        <f t="shared" si="9"/>
        <v>-2.1540469973890364E-2</v>
      </c>
      <c r="I49" s="96">
        <v>52.04</v>
      </c>
      <c r="J49" s="28">
        <f t="shared" si="10"/>
        <v>-4.0029514849658776E-2</v>
      </c>
      <c r="K49" s="95">
        <v>49.88</v>
      </c>
      <c r="L49" s="26">
        <f t="shared" si="11"/>
        <v>-5.7979225684608116E-2</v>
      </c>
    </row>
    <row r="50" spans="2:12" ht="15" hidden="1" customHeight="1" outlineLevel="1">
      <c r="B50" s="24" t="s">
        <v>36</v>
      </c>
      <c r="C50" s="95">
        <v>55.079139950689175</v>
      </c>
      <c r="D50" s="26">
        <f t="shared" si="5"/>
        <v>-4.5257818262839034E-2</v>
      </c>
      <c r="E50" s="96">
        <v>59.81</v>
      </c>
      <c r="F50" s="28">
        <f t="shared" si="5"/>
        <v>-1.9025750369033867E-2</v>
      </c>
      <c r="G50" s="95">
        <v>56.59</v>
      </c>
      <c r="H50" s="26">
        <f t="shared" si="9"/>
        <v>-2.1611341632088554E-2</v>
      </c>
      <c r="I50" s="96">
        <v>56.94</v>
      </c>
      <c r="J50" s="28">
        <f t="shared" si="10"/>
        <v>-5.9153998678122988E-2</v>
      </c>
      <c r="K50" s="95">
        <v>40.82</v>
      </c>
      <c r="L50" s="26">
        <f t="shared" si="11"/>
        <v>-0.11778690296088179</v>
      </c>
    </row>
    <row r="51" spans="2:12" ht="13.5" hidden="1" customHeight="1" outlineLevel="1">
      <c r="B51" s="24" t="s">
        <v>37</v>
      </c>
      <c r="C51" s="95">
        <v>71.763031797437264</v>
      </c>
      <c r="D51" s="26">
        <f t="shared" si="5"/>
        <v>-2.1725537089390734E-2</v>
      </c>
      <c r="E51" s="96">
        <v>77.61</v>
      </c>
      <c r="F51" s="28">
        <f t="shared" si="5"/>
        <v>-9.0113285272919175E-4</v>
      </c>
      <c r="G51" s="95">
        <v>71.87</v>
      </c>
      <c r="H51" s="26">
        <f t="shared" si="9"/>
        <v>-8.3414430696515662E-4</v>
      </c>
      <c r="I51" s="96">
        <v>81.11</v>
      </c>
      <c r="J51" s="28">
        <f t="shared" si="10"/>
        <v>3.4640603736235676E-3</v>
      </c>
      <c r="K51" s="95">
        <v>36.9</v>
      </c>
      <c r="L51" s="26">
        <f t="shared" si="11"/>
        <v>0.12226277372262762</v>
      </c>
    </row>
    <row r="52" spans="2:12" ht="13.5" hidden="1" customHeight="1" outlineLevel="1">
      <c r="B52" s="24" t="s">
        <v>38</v>
      </c>
      <c r="C52" s="95">
        <v>65.643077418180823</v>
      </c>
      <c r="D52" s="26">
        <f t="shared" si="5"/>
        <v>2.7911086986943445E-2</v>
      </c>
      <c r="E52" s="96">
        <v>72.56</v>
      </c>
      <c r="F52" s="28">
        <f t="shared" si="5"/>
        <v>8.282345918519618E-2</v>
      </c>
      <c r="G52" s="95">
        <v>68.260000000000005</v>
      </c>
      <c r="H52" s="26">
        <f t="shared" si="9"/>
        <v>4.3730886850152917E-2</v>
      </c>
      <c r="I52" s="96">
        <v>65.28</v>
      </c>
      <c r="J52" s="28">
        <f t="shared" si="10"/>
        <v>-4.7980166253463463E-2</v>
      </c>
      <c r="K52" s="95">
        <v>48.89</v>
      </c>
      <c r="L52" s="26">
        <f t="shared" si="11"/>
        <v>-3.9677862895305394E-2</v>
      </c>
    </row>
    <row r="53" spans="2:12" ht="15" hidden="1" customHeight="1" outlineLevel="1">
      <c r="B53" s="24" t="s">
        <v>39</v>
      </c>
      <c r="C53" s="95">
        <v>55.456624203364015</v>
      </c>
      <c r="D53" s="26">
        <f t="shared" si="5"/>
        <v>5.0001488404924466E-2</v>
      </c>
      <c r="E53" s="96">
        <v>59.98</v>
      </c>
      <c r="F53" s="28">
        <f t="shared" si="5"/>
        <v>0.1134211991832188</v>
      </c>
      <c r="G53" s="95">
        <v>59.35</v>
      </c>
      <c r="H53" s="26">
        <f t="shared" si="9"/>
        <v>0.11602106054907857</v>
      </c>
      <c r="I53" s="96">
        <v>56.92</v>
      </c>
      <c r="J53" s="28">
        <f t="shared" si="10"/>
        <v>-9.3978419770275323E-3</v>
      </c>
      <c r="K53" s="95">
        <v>46.79</v>
      </c>
      <c r="L53" s="26">
        <f t="shared" si="11"/>
        <v>-0.12705223880597016</v>
      </c>
    </row>
    <row r="54" spans="2:12" ht="15" hidden="1" customHeight="1" outlineLevel="1">
      <c r="B54" s="24" t="s">
        <v>40</v>
      </c>
      <c r="C54" s="95">
        <v>51.607253736137892</v>
      </c>
      <c r="D54" s="26">
        <f t="shared" si="5"/>
        <v>9.2375821819973281E-2</v>
      </c>
      <c r="E54" s="96">
        <v>57.23</v>
      </c>
      <c r="F54" s="28">
        <f t="shared" si="5"/>
        <v>0.19903624554787336</v>
      </c>
      <c r="G54" s="95">
        <v>51.11</v>
      </c>
      <c r="H54" s="26">
        <f t="shared" si="9"/>
        <v>2.5275827482447388E-2</v>
      </c>
      <c r="I54" s="96">
        <v>55.42</v>
      </c>
      <c r="J54" s="28">
        <f t="shared" si="10"/>
        <v>0.2058311575282854</v>
      </c>
      <c r="K54" s="95">
        <v>54.87</v>
      </c>
      <c r="L54" s="26">
        <f t="shared" si="11"/>
        <v>1.8563207722294361E-2</v>
      </c>
    </row>
    <row r="55" spans="2:12" ht="15" hidden="1" customHeight="1" outlineLevel="1">
      <c r="B55" s="24" t="s">
        <v>41</v>
      </c>
      <c r="C55" s="95">
        <v>60.662707736080876</v>
      </c>
      <c r="D55" s="26">
        <f t="shared" si="5"/>
        <v>1.989692699997514E-2</v>
      </c>
      <c r="E55" s="96">
        <v>64.94</v>
      </c>
      <c r="F55" s="28">
        <f t="shared" si="5"/>
        <v>2.0427404148334327E-2</v>
      </c>
      <c r="G55" s="95">
        <v>58.83</v>
      </c>
      <c r="H55" s="26">
        <f t="shared" si="9"/>
        <v>4.5680767863490956E-2</v>
      </c>
      <c r="I55" s="96">
        <v>68.86</v>
      </c>
      <c r="J55" s="28">
        <f t="shared" si="10"/>
        <v>0.1242448979591837</v>
      </c>
      <c r="K55" s="95">
        <v>50.48</v>
      </c>
      <c r="L55" s="26">
        <f t="shared" si="11"/>
        <v>-0.10401135960241403</v>
      </c>
    </row>
    <row r="56" spans="2:12" ht="15" hidden="1" customHeight="1" outlineLevel="1">
      <c r="B56" s="24" t="s">
        <v>42</v>
      </c>
      <c r="C56" s="95">
        <v>69.241084062320297</v>
      </c>
      <c r="D56" s="26">
        <f t="shared" si="5"/>
        <v>2.7754726081888892E-2</v>
      </c>
      <c r="E56" s="96">
        <v>72.06</v>
      </c>
      <c r="F56" s="28">
        <f t="shared" si="5"/>
        <v>7.0251002524877482E-2</v>
      </c>
      <c r="G56" s="95">
        <v>71.790000000000006</v>
      </c>
      <c r="H56" s="26">
        <f t="shared" si="9"/>
        <v>4.6044004079848655E-2</v>
      </c>
      <c r="I56" s="96">
        <v>72.02</v>
      </c>
      <c r="J56" s="28">
        <f t="shared" si="10"/>
        <v>-9.3535075653371491E-3</v>
      </c>
      <c r="K56" s="95">
        <v>55.63</v>
      </c>
      <c r="L56" s="26">
        <f t="shared" si="11"/>
        <v>-8.45812078328122E-2</v>
      </c>
    </row>
    <row r="57" spans="2:12" ht="15" hidden="1" customHeight="1" outlineLevel="1">
      <c r="B57" s="24" t="s">
        <v>43</v>
      </c>
      <c r="C57" s="95">
        <v>69.652414863419494</v>
      </c>
      <c r="D57" s="26">
        <f t="shared" si="5"/>
        <v>1.9612984767295005E-2</v>
      </c>
      <c r="E57" s="96">
        <v>71.23</v>
      </c>
      <c r="F57" s="28">
        <f t="shared" si="5"/>
        <v>5.1055039102847921E-2</v>
      </c>
      <c r="G57" s="95">
        <v>74.540000000000006</v>
      </c>
      <c r="H57" s="26">
        <f t="shared" si="9"/>
        <v>4.779308405960081E-2</v>
      </c>
      <c r="I57" s="96">
        <v>73.55</v>
      </c>
      <c r="J57" s="28">
        <f t="shared" si="10"/>
        <v>-4.6014345648938138E-3</v>
      </c>
      <c r="K57" s="95">
        <v>60.05</v>
      </c>
      <c r="L57" s="26">
        <f t="shared" si="11"/>
        <v>9.8810612991765856E-2</v>
      </c>
    </row>
    <row r="58" spans="2:12" ht="15" hidden="1" customHeight="1" outlineLevel="1">
      <c r="B58" s="24" t="s">
        <v>44</v>
      </c>
      <c r="C58" s="95">
        <v>66.052129666391551</v>
      </c>
      <c r="D58" s="26">
        <f t="shared" si="5"/>
        <v>1.1932664685926131E-2</v>
      </c>
      <c r="E58" s="96">
        <v>69.2</v>
      </c>
      <c r="F58" s="28">
        <f t="shared" si="5"/>
        <v>3.7636827110511417E-2</v>
      </c>
      <c r="G58" s="95">
        <v>70.22</v>
      </c>
      <c r="H58" s="26">
        <f t="shared" si="9"/>
        <v>4.6030090868464324E-2</v>
      </c>
      <c r="I58" s="96">
        <v>69.3</v>
      </c>
      <c r="J58" s="28">
        <f t="shared" si="10"/>
        <v>4.93039443155463E-3</v>
      </c>
      <c r="K58" s="95">
        <v>49.78</v>
      </c>
      <c r="L58" s="26">
        <f t="shared" si="11"/>
        <v>4.4262638976295454E-2</v>
      </c>
    </row>
    <row r="59" spans="2:12" collapsed="1">
      <c r="B59" s="38">
        <v>2008</v>
      </c>
      <c r="C59" s="100">
        <v>61.717103063000927</v>
      </c>
      <c r="D59" s="40">
        <f t="shared" si="5"/>
        <v>-3.5023520967877309E-3</v>
      </c>
      <c r="E59" s="100">
        <v>65.817717394308161</v>
      </c>
      <c r="F59" s="40">
        <f>E59/E72-1</f>
        <v>2.5365732768151794E-2</v>
      </c>
      <c r="G59" s="100">
        <v>63.912637219568246</v>
      </c>
      <c r="H59" s="40">
        <f>G59/G72-1</f>
        <v>1.1812566476002706E-2</v>
      </c>
      <c r="I59" s="100">
        <v>64.684745240971253</v>
      </c>
      <c r="J59" s="40">
        <f>I59/I72-1</f>
        <v>1.0161953465488427E-3</v>
      </c>
      <c r="K59" s="100">
        <v>49.043617846978854</v>
      </c>
      <c r="L59" s="40">
        <f>K59/K72-1</f>
        <v>-4.1529867590950564E-2</v>
      </c>
    </row>
    <row r="60" spans="2:12" ht="15" hidden="1" customHeight="1" outlineLevel="1">
      <c r="B60" s="24" t="s">
        <v>33</v>
      </c>
      <c r="C60" s="95">
        <v>62.820329411079243</v>
      </c>
      <c r="D60" s="26">
        <f t="shared" si="5"/>
        <v>5.1172792302491832E-3</v>
      </c>
      <c r="E60" s="96">
        <v>64.53</v>
      </c>
      <c r="F60" s="28">
        <f t="shared" si="5"/>
        <v>3.5628310062590263E-2</v>
      </c>
      <c r="G60" s="95">
        <v>66.680000000000007</v>
      </c>
      <c r="H60" s="26">
        <f t="shared" si="9"/>
        <v>8.621993646952264E-3</v>
      </c>
      <c r="I60" s="96">
        <v>65.709999999999994</v>
      </c>
      <c r="J60" s="28">
        <f t="shared" si="10"/>
        <v>9.6803933620159821E-3</v>
      </c>
      <c r="K60" s="95">
        <v>50.58</v>
      </c>
      <c r="L60" s="26">
        <f t="shared" si="11"/>
        <v>-9.9358974358974339E-2</v>
      </c>
    </row>
    <row r="61" spans="2:12" ht="15" hidden="1" customHeight="1" outlineLevel="1">
      <c r="B61" s="24" t="s">
        <v>34</v>
      </c>
      <c r="C61" s="95">
        <v>65.39013154004526</v>
      </c>
      <c r="D61" s="26">
        <f t="shared" si="5"/>
        <v>1.2115844891495975E-2</v>
      </c>
      <c r="E61" s="96">
        <v>67.84</v>
      </c>
      <c r="F61" s="28">
        <f t="shared" si="5"/>
        <v>4.3050430504304904E-2</v>
      </c>
      <c r="G61" s="95">
        <v>68.92</v>
      </c>
      <c r="H61" s="26">
        <f t="shared" si="9"/>
        <v>3.1119090365050894E-2</v>
      </c>
      <c r="I61" s="96">
        <v>65.63</v>
      </c>
      <c r="J61" s="28">
        <f t="shared" si="10"/>
        <v>-1.2042751768779336E-2</v>
      </c>
      <c r="K61" s="95">
        <v>54.26</v>
      </c>
      <c r="L61" s="26">
        <f t="shared" si="11"/>
        <v>-6.5449534963830547E-2</v>
      </c>
    </row>
    <row r="62" spans="2:12" ht="15" hidden="1" customHeight="1" outlineLevel="1">
      <c r="B62" s="24" t="s">
        <v>35</v>
      </c>
      <c r="C62" s="95">
        <v>59.75155878343709</v>
      </c>
      <c r="D62" s="26">
        <f t="shared" si="5"/>
        <v>-7.0934011952755394E-2</v>
      </c>
      <c r="E62" s="96">
        <v>65.23</v>
      </c>
      <c r="F62" s="28">
        <f t="shared" si="5"/>
        <v>-2.4233358264771687E-2</v>
      </c>
      <c r="G62" s="95">
        <v>61.28</v>
      </c>
      <c r="H62" s="26">
        <f t="shared" si="9"/>
        <v>-0.10761613513907098</v>
      </c>
      <c r="I62" s="96">
        <v>54.21</v>
      </c>
      <c r="J62" s="28">
        <f t="shared" si="10"/>
        <v>-9.7252289758534505E-2</v>
      </c>
      <c r="K62" s="95">
        <v>52.95</v>
      </c>
      <c r="L62" s="26">
        <f t="shared" si="11"/>
        <v>6.3893911995177799E-2</v>
      </c>
    </row>
    <row r="63" spans="2:12" ht="15" hidden="1" customHeight="1" outlineLevel="1">
      <c r="B63" s="24" t="s">
        <v>36</v>
      </c>
      <c r="C63" s="95">
        <v>57.690066495723741</v>
      </c>
      <c r="D63" s="26">
        <f t="shared" si="5"/>
        <v>-8.1787987863093048E-2</v>
      </c>
      <c r="E63" s="96">
        <v>60.97</v>
      </c>
      <c r="F63" s="28">
        <f t="shared" si="5"/>
        <v>-5.7067738942158996E-2</v>
      </c>
      <c r="G63" s="95">
        <v>57.84</v>
      </c>
      <c r="H63" s="26">
        <f t="shared" si="9"/>
        <v>-9.0994813767090954E-2</v>
      </c>
      <c r="I63" s="96">
        <v>60.52</v>
      </c>
      <c r="J63" s="28">
        <f t="shared" si="10"/>
        <v>-0.11221945137157108</v>
      </c>
      <c r="K63" s="95">
        <v>46.27</v>
      </c>
      <c r="L63" s="26">
        <f t="shared" si="11"/>
        <v>-4.2028985507246208E-2</v>
      </c>
    </row>
    <row r="64" spans="2:12" ht="15" hidden="1" customHeight="1" outlineLevel="1">
      <c r="B64" s="24" t="s">
        <v>37</v>
      </c>
      <c r="C64" s="95">
        <v>73.356746514597177</v>
      </c>
      <c r="D64" s="26">
        <f t="shared" si="5"/>
        <v>-7.486000149323413E-2</v>
      </c>
      <c r="E64" s="96">
        <v>77.680000000000007</v>
      </c>
      <c r="F64" s="28">
        <f t="shared" si="5"/>
        <v>-5.7738961669092537E-2</v>
      </c>
      <c r="G64" s="95">
        <v>71.930000000000007</v>
      </c>
      <c r="H64" s="26">
        <f t="shared" si="9"/>
        <v>-9.9974974974974873E-2</v>
      </c>
      <c r="I64" s="96">
        <v>80.83</v>
      </c>
      <c r="J64" s="28">
        <f t="shared" si="10"/>
        <v>-3.3596365375418435E-2</v>
      </c>
      <c r="K64" s="95">
        <v>32.880000000000003</v>
      </c>
      <c r="L64" s="26">
        <f t="shared" si="11"/>
        <v>-0.18634001484780982</v>
      </c>
    </row>
    <row r="65" spans="2:14" ht="15" hidden="1" customHeight="1" outlineLevel="1">
      <c r="B65" s="24" t="s">
        <v>38</v>
      </c>
      <c r="C65" s="95">
        <v>63.860657063828924</v>
      </c>
      <c r="D65" s="26">
        <f t="shared" si="5"/>
        <v>-9.0719090399179803E-2</v>
      </c>
      <c r="E65" s="96">
        <v>67.010000000000005</v>
      </c>
      <c r="F65" s="28">
        <f t="shared" si="5"/>
        <v>-7.661568141105124E-2</v>
      </c>
      <c r="G65" s="95">
        <v>65.400000000000006</v>
      </c>
      <c r="H65" s="26">
        <f t="shared" si="9"/>
        <v>-8.1718618365627549E-2</v>
      </c>
      <c r="I65" s="96">
        <v>68.569999999999993</v>
      </c>
      <c r="J65" s="28">
        <f t="shared" si="10"/>
        <v>-9.5501912676428047E-2</v>
      </c>
      <c r="K65" s="95">
        <v>50.91</v>
      </c>
      <c r="L65" s="26">
        <f t="shared" si="11"/>
        <v>0.14020156774916015</v>
      </c>
    </row>
    <row r="66" spans="2:14" ht="15" hidden="1" customHeight="1" outlineLevel="1" thickBot="1">
      <c r="B66" s="24" t="s">
        <v>39</v>
      </c>
      <c r="C66" s="95">
        <v>52.815757706790627</v>
      </c>
      <c r="D66" s="26">
        <f t="shared" si="5"/>
        <v>-8.1411747683396096E-2</v>
      </c>
      <c r="E66" s="96">
        <v>53.87</v>
      </c>
      <c r="F66" s="28">
        <f t="shared" si="5"/>
        <v>-9.0033783783783905E-2</v>
      </c>
      <c r="G66" s="95">
        <v>53.18</v>
      </c>
      <c r="H66" s="26">
        <f t="shared" si="9"/>
        <v>-9.5732018364223848E-2</v>
      </c>
      <c r="I66" s="96">
        <v>57.46</v>
      </c>
      <c r="J66" s="28">
        <f t="shared" si="10"/>
        <v>-5.4156378600823007E-2</v>
      </c>
      <c r="K66" s="95">
        <v>53.6</v>
      </c>
      <c r="L66" s="26">
        <f t="shared" si="11"/>
        <v>0.20179372197309409</v>
      </c>
    </row>
    <row r="67" spans="2:14" ht="16.5" hidden="1" customHeight="1" outlineLevel="1" thickBot="1">
      <c r="B67" s="24" t="s">
        <v>40</v>
      </c>
      <c r="C67" s="95">
        <v>47.243130711330338</v>
      </c>
      <c r="D67" s="26">
        <f t="shared" si="5"/>
        <v>-9.5136023733904174E-2</v>
      </c>
      <c r="E67" s="96">
        <v>47.73</v>
      </c>
      <c r="F67" s="28">
        <f t="shared" si="5"/>
        <v>-0.11447124304267164</v>
      </c>
      <c r="G67" s="95">
        <v>49.85</v>
      </c>
      <c r="H67" s="26">
        <f t="shared" si="9"/>
        <v>-5.5871212121212044E-2</v>
      </c>
      <c r="I67" s="96">
        <v>45.96</v>
      </c>
      <c r="J67" s="28">
        <f t="shared" si="10"/>
        <v>-0.15592286501377417</v>
      </c>
      <c r="K67" s="95">
        <v>53.87</v>
      </c>
      <c r="L67" s="26">
        <f t="shared" si="11"/>
        <v>0.27021928790379635</v>
      </c>
      <c r="N67" s="41" t="s">
        <v>45</v>
      </c>
    </row>
    <row r="68" spans="2:14" ht="15" hidden="1" customHeight="1" outlineLevel="1">
      <c r="B68" s="24" t="s">
        <v>41</v>
      </c>
      <c r="C68" s="95">
        <v>59.479253373691513</v>
      </c>
      <c r="D68" s="26">
        <f t="shared" si="5"/>
        <v>-8.0337278871136064E-2</v>
      </c>
      <c r="E68" s="96">
        <v>63.64</v>
      </c>
      <c r="F68" s="28">
        <f t="shared" si="5"/>
        <v>-8.1408775981524295E-2</v>
      </c>
      <c r="G68" s="95">
        <v>56.26</v>
      </c>
      <c r="H68" s="26">
        <f t="shared" si="9"/>
        <v>-0.12490278425882728</v>
      </c>
      <c r="I68" s="96">
        <v>61.25</v>
      </c>
      <c r="J68" s="28">
        <f t="shared" si="10"/>
        <v>-6.0870898497393466E-2</v>
      </c>
      <c r="K68" s="95">
        <v>56.34</v>
      </c>
      <c r="L68" s="26">
        <f t="shared" si="11"/>
        <v>0.19415006358626541</v>
      </c>
    </row>
    <row r="69" spans="2:14" ht="15" hidden="1" customHeight="1" outlineLevel="1">
      <c r="B69" s="24" t="s">
        <v>42</v>
      </c>
      <c r="C69" s="95">
        <v>67.371214459200985</v>
      </c>
      <c r="D69" s="26">
        <f t="shared" si="5"/>
        <v>-3.1740398771837874E-3</v>
      </c>
      <c r="E69" s="96">
        <v>67.33</v>
      </c>
      <c r="F69" s="28">
        <f t="shared" si="5"/>
        <v>-1.8942153577152787E-2</v>
      </c>
      <c r="G69" s="95">
        <v>68.63</v>
      </c>
      <c r="H69" s="26">
        <f t="shared" si="9"/>
        <v>-1.0382119682768587E-2</v>
      </c>
      <c r="I69" s="96">
        <v>72.7</v>
      </c>
      <c r="J69" s="28">
        <f t="shared" si="10"/>
        <v>-9.1317977374949511E-3</v>
      </c>
      <c r="K69" s="95">
        <v>60.77</v>
      </c>
      <c r="L69" s="26">
        <f t="shared" si="11"/>
        <v>0.12976389663506227</v>
      </c>
    </row>
    <row r="70" spans="2:14" ht="15" hidden="1" customHeight="1" outlineLevel="1">
      <c r="B70" s="24" t="s">
        <v>43</v>
      </c>
      <c r="C70" s="95">
        <v>68.312600863273801</v>
      </c>
      <c r="D70" s="26">
        <f t="shared" si="5"/>
        <v>-1.1654096319740681E-2</v>
      </c>
      <c r="E70" s="96">
        <v>67.77</v>
      </c>
      <c r="F70" s="28">
        <f t="shared" si="5"/>
        <v>-3.0749427917620253E-2</v>
      </c>
      <c r="G70" s="95">
        <v>71.14</v>
      </c>
      <c r="H70" s="26">
        <f t="shared" si="9"/>
        <v>-1.6839741790626306E-3</v>
      </c>
      <c r="I70" s="96">
        <v>73.89</v>
      </c>
      <c r="J70" s="28">
        <f t="shared" si="10"/>
        <v>-9.7829000268024879E-3</v>
      </c>
      <c r="K70" s="95">
        <v>54.65</v>
      </c>
      <c r="L70" s="26">
        <f t="shared" si="11"/>
        <v>-6.8677573278800308E-2</v>
      </c>
    </row>
    <row r="71" spans="2:14" ht="15" hidden="1" customHeight="1" outlineLevel="1">
      <c r="B71" s="24" t="s">
        <v>44</v>
      </c>
      <c r="C71" s="95">
        <v>65.27324590998569</v>
      </c>
      <c r="D71" s="26">
        <f t="shared" si="5"/>
        <v>-6.6156871770760572E-3</v>
      </c>
      <c r="E71" s="96">
        <v>66.69</v>
      </c>
      <c r="F71" s="28">
        <f t="shared" si="5"/>
        <v>-4.5239799570508166E-2</v>
      </c>
      <c r="G71" s="95">
        <v>67.13</v>
      </c>
      <c r="H71" s="26">
        <f t="shared" si="9"/>
        <v>-1.7849305047549335E-2</v>
      </c>
      <c r="I71" s="96">
        <v>68.959999999999994</v>
      </c>
      <c r="J71" s="28">
        <f t="shared" si="10"/>
        <v>3.0638170677028898E-2</v>
      </c>
      <c r="K71" s="95">
        <v>47.67</v>
      </c>
      <c r="L71" s="26">
        <f t="shared" si="11"/>
        <v>0.14895155459146792</v>
      </c>
    </row>
    <row r="72" spans="2:14" collapsed="1">
      <c r="B72" s="38">
        <v>2007</v>
      </c>
      <c r="C72" s="100">
        <v>61.934017800105615</v>
      </c>
      <c r="D72" s="40">
        <f t="shared" si="5"/>
        <v>-4.782533547071699E-2</v>
      </c>
      <c r="E72" s="100">
        <v>64.189503599483345</v>
      </c>
      <c r="F72" s="40">
        <f>E72/E85-1</f>
        <v>-4.2822574517340728E-2</v>
      </c>
      <c r="G72" s="100">
        <v>63.166478987473681</v>
      </c>
      <c r="H72" s="40">
        <f>G72/G85-1</f>
        <v>-5.3994960589662244E-2</v>
      </c>
      <c r="I72" s="100">
        <v>64.619079632949976</v>
      </c>
      <c r="J72" s="40">
        <f>I72/I85-1</f>
        <v>-4.7618018101246662E-2</v>
      </c>
      <c r="K72" s="100">
        <v>51.168644894245226</v>
      </c>
      <c r="L72" s="40">
        <f>K72/K85-1</f>
        <v>5.062093020086289E-2</v>
      </c>
    </row>
    <row r="73" spans="2:14" ht="15" hidden="1" customHeight="1" outlineLevel="1">
      <c r="B73" s="24" t="s">
        <v>33</v>
      </c>
      <c r="C73" s="95">
        <v>62.500496916329055</v>
      </c>
      <c r="D73" s="25"/>
      <c r="E73" s="96">
        <v>62.31</v>
      </c>
      <c r="F73" s="28"/>
      <c r="G73" s="95">
        <v>66.11</v>
      </c>
      <c r="H73" s="25"/>
      <c r="I73" s="96">
        <v>65.08</v>
      </c>
      <c r="J73" s="28"/>
      <c r="K73" s="95">
        <v>56.16</v>
      </c>
      <c r="L73" s="25"/>
    </row>
    <row r="74" spans="2:14" ht="15" hidden="1" customHeight="1" outlineLevel="1">
      <c r="B74" s="24" t="s">
        <v>34</v>
      </c>
      <c r="C74" s="95">
        <v>64.607358801951591</v>
      </c>
      <c r="D74" s="25"/>
      <c r="E74" s="96">
        <v>65.040000000000006</v>
      </c>
      <c r="F74" s="28"/>
      <c r="G74" s="95">
        <v>66.84</v>
      </c>
      <c r="H74" s="25"/>
      <c r="I74" s="96">
        <v>66.430000000000007</v>
      </c>
      <c r="J74" s="28"/>
      <c r="K74" s="95">
        <v>58.06</v>
      </c>
      <c r="L74" s="25"/>
    </row>
    <row r="75" spans="2:14" ht="15" hidden="1" customHeight="1" outlineLevel="1">
      <c r="B75" s="24" t="s">
        <v>35</v>
      </c>
      <c r="C75" s="95">
        <v>64.313578962271322</v>
      </c>
      <c r="D75" s="25"/>
      <c r="E75" s="96">
        <v>66.849999999999994</v>
      </c>
      <c r="F75" s="28"/>
      <c r="G75" s="95">
        <v>68.67</v>
      </c>
      <c r="H75" s="25"/>
      <c r="I75" s="96">
        <v>60.05</v>
      </c>
      <c r="J75" s="28"/>
      <c r="K75" s="95">
        <v>49.77</v>
      </c>
      <c r="L75" s="25"/>
    </row>
    <row r="76" spans="2:14" ht="15" hidden="1" customHeight="1" outlineLevel="1">
      <c r="B76" s="24" t="s">
        <v>36</v>
      </c>
      <c r="C76" s="95">
        <v>62.828699399678577</v>
      </c>
      <c r="D76" s="25"/>
      <c r="E76" s="96">
        <v>64.66</v>
      </c>
      <c r="F76" s="28"/>
      <c r="G76" s="95">
        <v>63.63</v>
      </c>
      <c r="H76" s="25"/>
      <c r="I76" s="96">
        <v>68.17</v>
      </c>
      <c r="J76" s="28"/>
      <c r="K76" s="95">
        <v>48.3</v>
      </c>
      <c r="L76" s="25"/>
    </row>
    <row r="77" spans="2:14" ht="15" hidden="1" customHeight="1" outlineLevel="1">
      <c r="B77" s="24" t="s">
        <v>37</v>
      </c>
      <c r="C77" s="95">
        <v>79.292589913958508</v>
      </c>
      <c r="D77" s="25"/>
      <c r="E77" s="96">
        <v>82.44</v>
      </c>
      <c r="F77" s="28"/>
      <c r="G77" s="95">
        <v>79.92</v>
      </c>
      <c r="H77" s="25"/>
      <c r="I77" s="96">
        <v>83.64</v>
      </c>
      <c r="J77" s="28"/>
      <c r="K77" s="95">
        <v>40.409999999999997</v>
      </c>
      <c r="L77" s="25"/>
    </row>
    <row r="78" spans="2:14" ht="15" hidden="1" customHeight="1" outlineLevel="1">
      <c r="B78" s="24" t="s">
        <v>38</v>
      </c>
      <c r="C78" s="95">
        <v>70.232044233573689</v>
      </c>
      <c r="D78" s="25"/>
      <c r="E78" s="96">
        <v>72.569999999999993</v>
      </c>
      <c r="F78" s="28"/>
      <c r="G78" s="95">
        <v>71.22</v>
      </c>
      <c r="H78" s="25"/>
      <c r="I78" s="96">
        <v>75.81</v>
      </c>
      <c r="J78" s="28"/>
      <c r="K78" s="95">
        <v>44.65</v>
      </c>
      <c r="L78" s="25"/>
    </row>
    <row r="79" spans="2:14" ht="15" hidden="1" customHeight="1" outlineLevel="1">
      <c r="B79" s="24" t="s">
        <v>39</v>
      </c>
      <c r="C79" s="95">
        <v>57.496661397088019</v>
      </c>
      <c r="D79" s="25"/>
      <c r="E79" s="96">
        <v>59.2</v>
      </c>
      <c r="F79" s="28"/>
      <c r="G79" s="95">
        <v>58.81</v>
      </c>
      <c r="H79" s="25"/>
      <c r="I79" s="96">
        <v>60.75</v>
      </c>
      <c r="J79" s="28"/>
      <c r="K79" s="95">
        <v>44.6</v>
      </c>
      <c r="L79" s="25"/>
    </row>
    <row r="80" spans="2:14" ht="15" hidden="1" customHeight="1" outlineLevel="1">
      <c r="B80" s="24" t="s">
        <v>40</v>
      </c>
      <c r="C80" s="95">
        <v>52.210201699351792</v>
      </c>
      <c r="D80" s="25"/>
      <c r="E80" s="96">
        <v>53.9</v>
      </c>
      <c r="F80" s="28"/>
      <c r="G80" s="95">
        <v>52.8</v>
      </c>
      <c r="H80" s="25"/>
      <c r="I80" s="96">
        <v>54.45</v>
      </c>
      <c r="J80" s="28"/>
      <c r="K80" s="95">
        <v>42.41</v>
      </c>
      <c r="L80" s="25"/>
    </row>
    <row r="81" spans="2:12" ht="15" hidden="1" customHeight="1" outlineLevel="1">
      <c r="B81" s="24" t="s">
        <v>41</v>
      </c>
      <c r="C81" s="95">
        <v>64.675072727403972</v>
      </c>
      <c r="D81" s="25"/>
      <c r="E81" s="96">
        <v>69.28</v>
      </c>
      <c r="F81" s="28"/>
      <c r="G81" s="95">
        <v>64.290000000000006</v>
      </c>
      <c r="H81" s="25"/>
      <c r="I81" s="96">
        <v>65.22</v>
      </c>
      <c r="J81" s="28"/>
      <c r="K81" s="95">
        <v>47.18</v>
      </c>
      <c r="L81" s="25"/>
    </row>
    <row r="82" spans="2:12" ht="15" hidden="1" customHeight="1" outlineLevel="1">
      <c r="B82" s="24" t="s">
        <v>42</v>
      </c>
      <c r="C82" s="95">
        <v>67.585734274918323</v>
      </c>
      <c r="D82" s="25"/>
      <c r="E82" s="96">
        <v>68.63</v>
      </c>
      <c r="F82" s="28"/>
      <c r="G82" s="95">
        <v>69.349999999999994</v>
      </c>
      <c r="H82" s="25"/>
      <c r="I82" s="96">
        <v>73.37</v>
      </c>
      <c r="J82" s="28"/>
      <c r="K82" s="95">
        <v>53.79</v>
      </c>
      <c r="L82" s="25"/>
    </row>
    <row r="83" spans="2:12" ht="15" hidden="1" customHeight="1" outlineLevel="1">
      <c r="B83" s="24" t="s">
        <v>43</v>
      </c>
      <c r="C83" s="95">
        <v>69.118109974353345</v>
      </c>
      <c r="D83" s="25"/>
      <c r="E83" s="96">
        <v>69.92</v>
      </c>
      <c r="F83" s="28"/>
      <c r="G83" s="95">
        <v>71.260000000000005</v>
      </c>
      <c r="H83" s="25"/>
      <c r="I83" s="96">
        <v>74.62</v>
      </c>
      <c r="J83" s="28"/>
      <c r="K83" s="95">
        <v>58.68</v>
      </c>
      <c r="L83" s="25"/>
    </row>
    <row r="84" spans="2:12" ht="15" hidden="1" customHeight="1" outlineLevel="1">
      <c r="B84" s="24" t="s">
        <v>44</v>
      </c>
      <c r="C84" s="95">
        <v>65.707949146586728</v>
      </c>
      <c r="D84" s="25"/>
      <c r="E84" s="96">
        <v>69.849999999999994</v>
      </c>
      <c r="F84" s="28"/>
      <c r="G84" s="95">
        <v>68.349999999999994</v>
      </c>
      <c r="H84" s="25"/>
      <c r="I84" s="96">
        <v>66.91</v>
      </c>
      <c r="J84" s="28"/>
      <c r="K84" s="95">
        <v>41.49</v>
      </c>
      <c r="L84" s="25"/>
    </row>
    <row r="85" spans="2:12" collapsed="1">
      <c r="B85" s="38">
        <v>2006</v>
      </c>
      <c r="C85" s="100">
        <v>65.044807541401354</v>
      </c>
      <c r="D85" s="39"/>
      <c r="E85" s="100">
        <v>67.06123848158623</v>
      </c>
      <c r="F85" s="40"/>
      <c r="G85" s="100">
        <v>66.771820821215186</v>
      </c>
      <c r="H85" s="40"/>
      <c r="I85" s="100">
        <v>67.849960269218485</v>
      </c>
      <c r="J85" s="40"/>
      <c r="K85" s="100">
        <v>48.703241505442456</v>
      </c>
      <c r="L85" s="40"/>
    </row>
    <row r="86" spans="2:12" ht="15" customHeight="1">
      <c r="B86" s="42" t="s">
        <v>46</v>
      </c>
      <c r="C86" s="42"/>
      <c r="D86" s="42"/>
      <c r="E86" s="42"/>
      <c r="F86" s="42"/>
      <c r="G86" s="42"/>
      <c r="H86" s="42"/>
      <c r="I86" s="43"/>
      <c r="J86" s="43"/>
      <c r="K86" s="43"/>
      <c r="L86" s="43"/>
    </row>
  </sheetData>
  <mergeCells count="7">
    <mergeCell ref="B86:H86"/>
    <mergeCell ref="B5:L5"/>
    <mergeCell ref="C6:D6"/>
    <mergeCell ref="E6:F6"/>
    <mergeCell ref="G6:H6"/>
    <mergeCell ref="I6:J6"/>
    <mergeCell ref="K6:L6"/>
  </mergeCells>
  <hyperlinks>
    <hyperlink ref="N6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Año 2010</v>
      </c>
      <c r="D6" s="47" t="str">
        <f>actualizaciones!A2</f>
        <v xml:space="preserve">Año 2011 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56.104302420489866</v>
      </c>
      <c r="D8" s="108">
        <v>63.562077784569098</v>
      </c>
      <c r="E8" s="109">
        <f>D8/C8-1</f>
        <v>0.13292697783112573</v>
      </c>
    </row>
    <row r="9" spans="2:6" ht="15" customHeight="1">
      <c r="B9" s="110" t="s">
        <v>67</v>
      </c>
      <c r="C9" s="111">
        <v>65.251993240038132</v>
      </c>
      <c r="D9" s="111">
        <v>73.81494750483823</v>
      </c>
      <c r="E9" s="112">
        <f t="shared" ref="E9:E25" si="0">D9/C9-1</f>
        <v>0.13122900680290539</v>
      </c>
      <c r="F9" s="113"/>
    </row>
    <row r="10" spans="2:6" ht="15" customHeight="1">
      <c r="B10" s="110" t="s">
        <v>73</v>
      </c>
      <c r="C10" s="111">
        <v>47.400441749110826</v>
      </c>
      <c r="D10" s="111">
        <v>53.145335679768486</v>
      </c>
      <c r="E10" s="112">
        <f t="shared" si="0"/>
        <v>0.12119916436781786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59.458591936992967</v>
      </c>
      <c r="D12" s="108">
        <v>67.503988357350664</v>
      </c>
      <c r="E12" s="109">
        <f t="shared" si="0"/>
        <v>0.13531091400353445</v>
      </c>
    </row>
    <row r="13" spans="2:6" ht="15" customHeight="1">
      <c r="B13" s="110" t="s">
        <v>67</v>
      </c>
      <c r="C13" s="111">
        <v>71.692630341287895</v>
      </c>
      <c r="D13" s="111">
        <v>81.775239859568501</v>
      </c>
      <c r="E13" s="112">
        <f t="shared" si="0"/>
        <v>0.14063662429852308</v>
      </c>
      <c r="F13" s="113"/>
    </row>
    <row r="14" spans="2:6" ht="15" customHeight="1">
      <c r="B14" s="110" t="s">
        <v>73</v>
      </c>
      <c r="C14" s="111">
        <v>46.169837254959681</v>
      </c>
      <c r="D14" s="111">
        <v>51.199706906164764</v>
      </c>
      <c r="E14" s="112">
        <f t="shared" si="0"/>
        <v>0.10894276329000396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59.522066888293921</v>
      </c>
      <c r="D16" s="108">
        <v>67.262910727200278</v>
      </c>
      <c r="E16" s="109">
        <f t="shared" si="0"/>
        <v>0.13004998387293454</v>
      </c>
    </row>
    <row r="17" spans="2:12" ht="15" customHeight="1">
      <c r="B17" s="110" t="s">
        <v>67</v>
      </c>
      <c r="C17" s="111">
        <v>70.242262102164986</v>
      </c>
      <c r="D17" s="111">
        <v>78.705178722057084</v>
      </c>
      <c r="E17" s="112">
        <f t="shared" si="0"/>
        <v>0.12048183481880281</v>
      </c>
      <c r="F17" s="113"/>
    </row>
    <row r="18" spans="2:12" ht="15" customHeight="1">
      <c r="B18" s="110" t="s">
        <v>73</v>
      </c>
      <c r="C18" s="111">
        <v>52.916225747071429</v>
      </c>
      <c r="D18" s="111">
        <v>59.792767639875251</v>
      </c>
      <c r="E18" s="112">
        <f t="shared" si="0"/>
        <v>0.12995148077401186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53.009782628853443</v>
      </c>
      <c r="D20" s="108">
        <v>59.114333669986991</v>
      </c>
      <c r="E20" s="109">
        <f t="shared" si="0"/>
        <v>0.11515895252531783</v>
      </c>
    </row>
    <row r="21" spans="2:12" ht="15" customHeight="1">
      <c r="B21" s="110" t="s">
        <v>67</v>
      </c>
      <c r="C21" s="111">
        <v>58.031300333463662</v>
      </c>
      <c r="D21" s="111">
        <v>65.349483271827239</v>
      </c>
      <c r="E21" s="112">
        <f t="shared" si="0"/>
        <v>0.12610751260632291</v>
      </c>
      <c r="F21" s="113"/>
    </row>
    <row r="22" spans="2:12" ht="15" customHeight="1">
      <c r="B22" s="110" t="s">
        <v>73</v>
      </c>
      <c r="C22" s="111">
        <v>44.942513370789094</v>
      </c>
      <c r="D22" s="111">
        <v>47.316091415192112</v>
      </c>
      <c r="E22" s="112">
        <f t="shared" si="0"/>
        <v>5.2813647176789935E-2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40.157146518918708</v>
      </c>
      <c r="D24" s="108">
        <v>46.774626312643825</v>
      </c>
      <c r="E24" s="109">
        <f t="shared" si="0"/>
        <v>0.16478959207441468</v>
      </c>
    </row>
    <row r="25" spans="2:12" ht="15" customHeight="1">
      <c r="B25" s="110" t="s">
        <v>67</v>
      </c>
      <c r="C25" s="111">
        <v>40.157146518918708</v>
      </c>
      <c r="D25" s="111">
        <v>46.774626312643825</v>
      </c>
      <c r="E25" s="112">
        <f t="shared" si="0"/>
        <v>0.16478959207441468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Año 2010</v>
      </c>
      <c r="D6" s="47" t="str">
        <f>actualizaciones!$A$2</f>
        <v xml:space="preserve">Año 2011 </v>
      </c>
      <c r="E6" s="69" t="s">
        <v>50</v>
      </c>
      <c r="G6" s="67" t="s">
        <v>63</v>
      </c>
      <c r="H6" s="47" t="str">
        <f>actualizaciones!$A$3</f>
        <v>Año 2010</v>
      </c>
      <c r="I6" s="47" t="str">
        <f>actualizaciones!$A$2</f>
        <v xml:space="preserve">Año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59.458591936992967</v>
      </c>
      <c r="D8" s="121">
        <v>67.503988357350664</v>
      </c>
      <c r="E8" s="54">
        <f>D8/C8-1</f>
        <v>0.13531091400353445</v>
      </c>
      <c r="G8" s="70" t="s">
        <v>99</v>
      </c>
      <c r="H8" s="121">
        <v>59.522066888293921</v>
      </c>
      <c r="I8" s="121">
        <v>67.262910727200278</v>
      </c>
      <c r="J8" s="54">
        <f>I8/H8-1</f>
        <v>0.13004998387293454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71.692630341287895</v>
      </c>
      <c r="D10" s="123">
        <v>81.775239859568501</v>
      </c>
      <c r="E10" s="74">
        <f>D10/C10-1</f>
        <v>0.14063662429852308</v>
      </c>
      <c r="G10" s="72" t="s">
        <v>67</v>
      </c>
      <c r="H10" s="123">
        <v>70.242262102164986</v>
      </c>
      <c r="I10" s="123">
        <v>78.705178722057084</v>
      </c>
      <c r="J10" s="74">
        <f>I10/H10-1</f>
        <v>0.12048183481880281</v>
      </c>
    </row>
    <row r="11" spans="2:10" ht="15" customHeight="1">
      <c r="B11" s="75" t="s">
        <v>68</v>
      </c>
      <c r="C11" s="124">
        <v>68.763464721829038</v>
      </c>
      <c r="D11" s="124">
        <v>80.379591200249507</v>
      </c>
      <c r="E11" s="61">
        <f>D11/C11-1</f>
        <v>0.16892875490511639</v>
      </c>
      <c r="G11" s="75" t="s">
        <v>68</v>
      </c>
      <c r="H11" s="124">
        <v>67.803750434461179</v>
      </c>
      <c r="I11" s="124">
        <v>75.410158298962529</v>
      </c>
      <c r="J11" s="61">
        <f>I11/H11-1</f>
        <v>0.11218270104179084</v>
      </c>
    </row>
    <row r="12" spans="2:10" ht="15" customHeight="1">
      <c r="B12" s="75" t="s">
        <v>69</v>
      </c>
      <c r="C12" s="124">
        <v>75.544709780830757</v>
      </c>
      <c r="D12" s="124">
        <v>84.835788008275586</v>
      </c>
      <c r="E12" s="61">
        <f>D12/C12-1</f>
        <v>0.12298780754337368</v>
      </c>
      <c r="G12" s="75" t="s">
        <v>69</v>
      </c>
      <c r="H12" s="124">
        <v>79.036156666023544</v>
      </c>
      <c r="I12" s="124">
        <v>88.100677682509954</v>
      </c>
      <c r="J12" s="61">
        <f>I12/H12-1</f>
        <v>0.11468828190608504</v>
      </c>
    </row>
    <row r="13" spans="2:10" ht="15" customHeight="1">
      <c r="B13" s="75" t="s">
        <v>70</v>
      </c>
      <c r="C13" s="124">
        <v>60.977354046223361</v>
      </c>
      <c r="D13" s="124">
        <v>73.795289306868682</v>
      </c>
      <c r="E13" s="61">
        <f>D13/C13-1</f>
        <v>0.21020812498569219</v>
      </c>
      <c r="G13" s="75" t="s">
        <v>70</v>
      </c>
      <c r="H13" s="124">
        <v>58.92017980605052</v>
      </c>
      <c r="I13" s="124">
        <v>66.226635154829566</v>
      </c>
      <c r="J13" s="61">
        <f>I13/H13-1</f>
        <v>0.12400599205280671</v>
      </c>
    </row>
    <row r="14" spans="2:10" ht="15" customHeight="1">
      <c r="B14" s="75" t="s">
        <v>71</v>
      </c>
      <c r="C14" s="124">
        <v>60.154473914310699</v>
      </c>
      <c r="D14" s="124">
        <v>63.104061523672193</v>
      </c>
      <c r="E14" s="61">
        <f>D14/C14-1</f>
        <v>4.9033553407235253E-2</v>
      </c>
      <c r="G14" s="75" t="s">
        <v>71</v>
      </c>
      <c r="H14" s="124">
        <v>47.782171785657205</v>
      </c>
      <c r="I14" s="124">
        <v>56.763300414144631</v>
      </c>
      <c r="J14" s="61">
        <f>I14/H14-1</f>
        <v>0.18795982461356631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46.169837254959681</v>
      </c>
      <c r="D16" s="123">
        <v>51.199706906164764</v>
      </c>
      <c r="E16" s="74">
        <f>D16/C16-1</f>
        <v>0.10894276329000396</v>
      </c>
      <c r="G16" s="72" t="s">
        <v>73</v>
      </c>
      <c r="H16" s="123">
        <v>52.916225747071429</v>
      </c>
      <c r="I16" s="123">
        <v>59.792767639875251</v>
      </c>
      <c r="J16" s="74">
        <f>I16/H16-1</f>
        <v>0.12995148077401186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Año 2010</v>
      </c>
      <c r="D20" s="47" t="str">
        <f>actualizaciones!$A$2</f>
        <v xml:space="preserve">Año 2011 </v>
      </c>
      <c r="E20" s="69" t="s">
        <v>50</v>
      </c>
      <c r="G20" s="67" t="s">
        <v>63</v>
      </c>
      <c r="H20" s="47" t="str">
        <f>actualizaciones!$A$3</f>
        <v>Año 2010</v>
      </c>
      <c r="I20" s="47" t="str">
        <f>actualizaciones!$A$2</f>
        <v xml:space="preserve">Año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53.009782628853443</v>
      </c>
      <c r="D22" s="121">
        <v>59.114333669986991</v>
      </c>
      <c r="E22" s="54">
        <f>D22/C22-1</f>
        <v>0.11515895252531783</v>
      </c>
      <c r="G22" s="70" t="s">
        <v>99</v>
      </c>
      <c r="H22" s="121">
        <v>40.157146518918708</v>
      </c>
      <c r="I22" s="121">
        <v>46.774626312643825</v>
      </c>
      <c r="J22" s="54">
        <f>I22/H22-1</f>
        <v>0.16478959207441468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58.031300333463662</v>
      </c>
      <c r="D24" s="123">
        <v>65.349483271827239</v>
      </c>
      <c r="E24" s="74">
        <f>D24/C24-1</f>
        <v>0.12610751260632291</v>
      </c>
      <c r="G24" s="72" t="s">
        <v>67</v>
      </c>
      <c r="H24" s="123">
        <v>40.157146518918708</v>
      </c>
      <c r="I24" s="123">
        <v>46.774626312643825</v>
      </c>
      <c r="J24" s="74">
        <f>I24/H24-1</f>
        <v>0.16478959207441468</v>
      </c>
    </row>
    <row r="25" spans="2:12" ht="15" customHeight="1">
      <c r="B25" s="75" t="s">
        <v>77</v>
      </c>
      <c r="C25" s="124">
        <v>61.242065527140838</v>
      </c>
      <c r="D25" s="124">
        <v>67.556341310597432</v>
      </c>
      <c r="E25" s="61">
        <f>D25/C25-1</f>
        <v>0.10310357315852259</v>
      </c>
      <c r="G25" s="75" t="s">
        <v>77</v>
      </c>
      <c r="H25" s="124">
        <v>61.242065527140838</v>
      </c>
      <c r="I25" s="124">
        <v>67.556341310597432</v>
      </c>
      <c r="J25" s="61">
        <f>I25/H25-1</f>
        <v>0.10310357315852259</v>
      </c>
    </row>
    <row r="26" spans="2:12" ht="15" customHeight="1">
      <c r="B26" s="75" t="s">
        <v>70</v>
      </c>
      <c r="C26" s="124">
        <v>48.029886918847538</v>
      </c>
      <c r="D26" s="124">
        <v>60.026210602188584</v>
      </c>
      <c r="E26" s="61">
        <f>D26/C26-1</f>
        <v>0.24976789355366025</v>
      </c>
      <c r="G26" s="75" t="s">
        <v>70</v>
      </c>
      <c r="H26" s="124">
        <v>46.487954652810579</v>
      </c>
      <c r="I26" s="124">
        <v>48.320736891828055</v>
      </c>
      <c r="J26" s="61">
        <f>I26/H26-1</f>
        <v>3.9424884418025608E-2</v>
      </c>
    </row>
    <row r="27" spans="2:12" ht="15" customHeight="1">
      <c r="B27" s="75" t="s">
        <v>71</v>
      </c>
      <c r="C27" s="124">
        <v>26.173564949135113</v>
      </c>
      <c r="D27" s="124">
        <v>20.797239922967677</v>
      </c>
      <c r="E27" s="61">
        <f>D27/C27-1</f>
        <v>-0.20541049859335625</v>
      </c>
      <c r="G27" s="75" t="s">
        <v>78</v>
      </c>
      <c r="H27" s="124">
        <v>42.870615015649769</v>
      </c>
      <c r="I27" s="124">
        <v>47.408641925124996</v>
      </c>
      <c r="J27" s="61">
        <f>I27/H27-1</f>
        <v>0.10585401930479965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40.128767123287673</v>
      </c>
      <c r="I28" s="124">
        <v>42.144612249790242</v>
      </c>
      <c r="J28" s="61">
        <f>I28/H28-1</f>
        <v>5.0234414635996316E-2</v>
      </c>
    </row>
    <row r="29" spans="2:12" ht="15" customHeight="1">
      <c r="B29" s="72" t="s">
        <v>73</v>
      </c>
      <c r="C29" s="123">
        <v>44.942513370789094</v>
      </c>
      <c r="D29" s="123">
        <v>47.316091415192112</v>
      </c>
      <c r="E29" s="74">
        <f>D29/C29-1</f>
        <v>5.2813647176789935E-2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Año 2010</v>
      </c>
      <c r="D36" s="47" t="str">
        <f>actualizaciones!$A$2</f>
        <v xml:space="preserve">Año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56.104302420489866</v>
      </c>
      <c r="D38" s="121">
        <v>63.562077784569098</v>
      </c>
      <c r="E38" s="54">
        <f>D38/C38-1</f>
        <v>0.13292697783112573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65.251993240038132</v>
      </c>
      <c r="D40" s="123">
        <v>73.81494750483823</v>
      </c>
      <c r="E40" s="74">
        <f t="shared" ref="E40:E45" si="0">D40/C40-1</f>
        <v>0.13122900680290539</v>
      </c>
    </row>
    <row r="41" spans="2:5" ht="15" customHeight="1">
      <c r="B41" s="75" t="s">
        <v>68</v>
      </c>
      <c r="C41" s="124">
        <v>61.021824197560008</v>
      </c>
      <c r="D41" s="124">
        <v>71.020495255527905</v>
      </c>
      <c r="E41" s="61">
        <f t="shared" si="0"/>
        <v>0.16385401763141161</v>
      </c>
    </row>
    <row r="42" spans="2:5" ht="15" customHeight="1">
      <c r="B42" s="75" t="s">
        <v>69</v>
      </c>
      <c r="C42" s="124">
        <v>70.929136833176443</v>
      </c>
      <c r="D42" s="124">
        <v>78.762218332062474</v>
      </c>
      <c r="E42" s="61">
        <f t="shared" si="0"/>
        <v>0.11043531401360829</v>
      </c>
    </row>
    <row r="43" spans="2:5" ht="15" customHeight="1">
      <c r="B43" s="75" t="s">
        <v>70</v>
      </c>
      <c r="C43" s="124">
        <v>56.004213320282197</v>
      </c>
      <c r="D43" s="124">
        <v>65.64594506912951</v>
      </c>
      <c r="E43" s="61">
        <f t="shared" si="0"/>
        <v>0.17216082821674972</v>
      </c>
    </row>
    <row r="44" spans="2:5" ht="15" customHeight="1">
      <c r="B44" s="75" t="s">
        <v>78</v>
      </c>
      <c r="C44" s="124">
        <v>41.797059653302405</v>
      </c>
      <c r="D44" s="124">
        <v>48.104281049537981</v>
      </c>
      <c r="E44" s="61">
        <f t="shared" si="0"/>
        <v>0.15090107889293214</v>
      </c>
    </row>
    <row r="45" spans="2:5" ht="15" customHeight="1">
      <c r="B45" s="75" t="s">
        <v>79</v>
      </c>
      <c r="C45" s="124">
        <v>49.929427695466174</v>
      </c>
      <c r="D45" s="124">
        <v>53.714638560174926</v>
      </c>
      <c r="E45" s="61">
        <f t="shared" si="0"/>
        <v>7.5811220745325425E-2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47.400441749110826</v>
      </c>
      <c r="D47" s="123">
        <v>53.145335679768486</v>
      </c>
      <c r="E47" s="74">
        <f>D47/C47-1</f>
        <v>0.12119916436781786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33</v>
      </c>
      <c r="C8" s="126">
        <v>7.8707428909070387</v>
      </c>
      <c r="D8" s="127">
        <f t="shared" ref="D8:D19" si="0">C8/C21-1</f>
        <v>5.1336286854913427E-2</v>
      </c>
      <c r="E8" s="128">
        <v>8.0875711606173279</v>
      </c>
      <c r="F8" s="129">
        <f t="shared" ref="F8:F19" si="1">E8/E21-1</f>
        <v>9.6842897150222207E-3</v>
      </c>
      <c r="G8" s="126">
        <v>8.7977978317896657</v>
      </c>
      <c r="H8" s="127">
        <f t="shared" ref="H8:H19" si="2">G8/G21-1</f>
        <v>6.3820777725473565E-2</v>
      </c>
      <c r="I8" s="128">
        <v>8.3189847715736036</v>
      </c>
      <c r="J8" s="129">
        <f t="shared" ref="J8:J19" si="3">I8/I21-1</f>
        <v>7.4792158466266523E-2</v>
      </c>
      <c r="K8" s="126">
        <v>2.3118366034094566</v>
      </c>
      <c r="L8" s="127">
        <f t="shared" ref="L8:L19" si="4">K8/K21-1</f>
        <v>9.0488963872385142E-2</v>
      </c>
    </row>
    <row r="9" spans="2:16">
      <c r="B9" s="82" t="s">
        <v>34</v>
      </c>
      <c r="C9" s="126">
        <v>8.3879635243615542</v>
      </c>
      <c r="D9" s="127">
        <f t="shared" si="0"/>
        <v>3.2957354437717745E-2</v>
      </c>
      <c r="E9" s="128">
        <v>8.9700000000000006</v>
      </c>
      <c r="F9" s="129">
        <f t="shared" si="1"/>
        <v>1.5855039637599155E-2</v>
      </c>
      <c r="G9" s="126">
        <v>8.9</v>
      </c>
      <c r="H9" s="127">
        <f t="shared" si="2"/>
        <v>3.7296037296037365E-2</v>
      </c>
      <c r="I9" s="128">
        <v>8.35</v>
      </c>
      <c r="J9" s="129">
        <f t="shared" si="3"/>
        <v>5.1637279596977281E-2</v>
      </c>
      <c r="K9" s="126">
        <v>1.98</v>
      </c>
      <c r="L9" s="127">
        <f t="shared" si="4"/>
        <v>-1.980198019801982E-2</v>
      </c>
    </row>
    <row r="10" spans="2:16">
      <c r="B10" s="82" t="s">
        <v>35</v>
      </c>
      <c r="C10" s="126">
        <v>7.29</v>
      </c>
      <c r="D10" s="127">
        <f t="shared" si="0"/>
        <v>3.2613800851246211E-2</v>
      </c>
      <c r="E10" s="128">
        <v>7.89</v>
      </c>
      <c r="F10" s="129">
        <f t="shared" si="1"/>
        <v>4.503311258278142E-2</v>
      </c>
      <c r="G10" s="126">
        <v>7.84</v>
      </c>
      <c r="H10" s="127">
        <f t="shared" si="2"/>
        <v>3.8412291933418441E-3</v>
      </c>
      <c r="I10" s="128">
        <v>6.08</v>
      </c>
      <c r="J10" s="129">
        <f t="shared" si="3"/>
        <v>-2.7200000000000002E-2</v>
      </c>
      <c r="K10" s="126">
        <v>2.0499999999999998</v>
      </c>
      <c r="L10" s="127">
        <f t="shared" si="4"/>
        <v>1.4851485148514865E-2</v>
      </c>
    </row>
    <row r="11" spans="2:16">
      <c r="B11" s="82" t="s">
        <v>36</v>
      </c>
      <c r="C11" s="126">
        <v>7.5729801462855297</v>
      </c>
      <c r="D11" s="127">
        <f t="shared" si="0"/>
        <v>-5.9556257748452079E-3</v>
      </c>
      <c r="E11" s="128">
        <v>8.3101120767314924</v>
      </c>
      <c r="F11" s="129">
        <f t="shared" si="1"/>
        <v>1.8656367748736358E-2</v>
      </c>
      <c r="G11" s="126">
        <v>8.3865096448040113</v>
      </c>
      <c r="H11" s="127">
        <f t="shared" si="2"/>
        <v>-3.4019750627445777E-2</v>
      </c>
      <c r="I11" s="128">
        <v>6.922908492152466</v>
      </c>
      <c r="J11" s="129">
        <f t="shared" si="3"/>
        <v>0.12249654940521726</v>
      </c>
      <c r="K11" s="126">
        <v>2.025505184288201</v>
      </c>
      <c r="L11" s="127">
        <f t="shared" si="4"/>
        <v>-6.2392323051291387E-2</v>
      </c>
    </row>
    <row r="12" spans="2:16">
      <c r="B12" s="82" t="s">
        <v>37</v>
      </c>
      <c r="C12" s="126">
        <v>7.9261312519256446</v>
      </c>
      <c r="D12" s="127">
        <f t="shared" si="0"/>
        <v>2.316578766244759E-2</v>
      </c>
      <c r="E12" s="128">
        <v>8.65</v>
      </c>
      <c r="F12" s="129">
        <f t="shared" si="1"/>
        <v>2.9066938711449497E-2</v>
      </c>
      <c r="G12" s="126">
        <v>8.5299999999999994</v>
      </c>
      <c r="H12" s="127">
        <f t="shared" si="2"/>
        <v>1.3148130186951157E-2</v>
      </c>
      <c r="I12" s="128">
        <v>6.6</v>
      </c>
      <c r="J12" s="129">
        <f t="shared" si="3"/>
        <v>6.5819598710139537E-2</v>
      </c>
      <c r="K12" s="126">
        <v>2.23</v>
      </c>
      <c r="L12" s="127">
        <f t="shared" si="4"/>
        <v>-3.4632034632034681E-2</v>
      </c>
    </row>
    <row r="13" spans="2:16">
      <c r="B13" s="82" t="s">
        <v>38</v>
      </c>
      <c r="C13" s="126">
        <v>7.2500219251282365</v>
      </c>
      <c r="D13" s="127">
        <f t="shared" si="0"/>
        <v>5.589645678326427E-3</v>
      </c>
      <c r="E13" s="128">
        <v>7.83</v>
      </c>
      <c r="F13" s="129">
        <f t="shared" si="1"/>
        <v>-2.0784730243955107E-2</v>
      </c>
      <c r="G13" s="126">
        <v>8.06</v>
      </c>
      <c r="H13" s="127">
        <f t="shared" si="2"/>
        <v>2.1586392015431777E-2</v>
      </c>
      <c r="I13" s="128">
        <v>5.96</v>
      </c>
      <c r="J13" s="129">
        <f t="shared" si="3"/>
        <v>-5.3040035290446985E-3</v>
      </c>
      <c r="K13" s="126">
        <v>1.9950980392156863</v>
      </c>
      <c r="L13" s="127">
        <f t="shared" si="4"/>
        <v>-7.6343500363108219E-2</v>
      </c>
    </row>
    <row r="14" spans="2:16">
      <c r="B14" s="82" t="s">
        <v>39</v>
      </c>
      <c r="C14" s="126">
        <v>7.51</v>
      </c>
      <c r="D14" s="127">
        <f t="shared" si="0"/>
        <v>5.8073706858975616E-2</v>
      </c>
      <c r="E14" s="128">
        <v>8.06</v>
      </c>
      <c r="F14" s="129">
        <f t="shared" si="1"/>
        <v>4.2411279487799547E-2</v>
      </c>
      <c r="G14" s="126">
        <v>8.1</v>
      </c>
      <c r="H14" s="127">
        <f t="shared" si="2"/>
        <v>3.3344222723266093E-2</v>
      </c>
      <c r="I14" s="128">
        <v>6.61</v>
      </c>
      <c r="J14" s="129">
        <f t="shared" si="3"/>
        <v>3.9658066241914369E-2</v>
      </c>
      <c r="K14" s="126">
        <v>2.09</v>
      </c>
      <c r="L14" s="127">
        <f t="shared" si="4"/>
        <v>1.4482336280476016E-2</v>
      </c>
      <c r="N14" s="87"/>
      <c r="O14" s="87"/>
      <c r="P14" s="87"/>
    </row>
    <row r="15" spans="2:16">
      <c r="B15" s="82" t="s">
        <v>40</v>
      </c>
      <c r="C15" s="126">
        <v>7.3181305488860353</v>
      </c>
      <c r="D15" s="127">
        <f t="shared" si="0"/>
        <v>7.5415464935307819E-2</v>
      </c>
      <c r="E15" s="128">
        <v>7.9582544892836458</v>
      </c>
      <c r="F15" s="129">
        <f t="shared" si="1"/>
        <v>0.10715440309209967</v>
      </c>
      <c r="G15" s="126">
        <v>8.0125650040642835</v>
      </c>
      <c r="H15" s="127">
        <f t="shared" si="2"/>
        <v>7.4625693801092519E-2</v>
      </c>
      <c r="I15" s="128">
        <v>6.5705836575875489</v>
      </c>
      <c r="J15" s="129">
        <f t="shared" si="3"/>
        <v>-1.0218417147906167E-2</v>
      </c>
      <c r="K15" s="126">
        <v>2.0243198054415563</v>
      </c>
      <c r="L15" s="127">
        <f t="shared" si="4"/>
        <v>-7.9105772589118661E-3</v>
      </c>
    </row>
    <row r="16" spans="2:16">
      <c r="B16" s="82" t="s">
        <v>41</v>
      </c>
      <c r="C16" s="126">
        <v>7.1377246896853972</v>
      </c>
      <c r="D16" s="127">
        <f t="shared" si="0"/>
        <v>0.11513241655354345</v>
      </c>
      <c r="E16" s="128">
        <v>7.4778147901399068</v>
      </c>
      <c r="F16" s="129">
        <f t="shared" si="1"/>
        <v>0.10348640518864105</v>
      </c>
      <c r="G16" s="126">
        <v>7.5776976319028009</v>
      </c>
      <c r="H16" s="127">
        <f t="shared" si="2"/>
        <v>0.16119547365297238</v>
      </c>
      <c r="I16" s="128">
        <v>6.9952208544532946</v>
      </c>
      <c r="J16" s="129">
        <f t="shared" si="3"/>
        <v>0.11324540624574397</v>
      </c>
      <c r="K16" s="126">
        <v>2.1224684298308314</v>
      </c>
      <c r="L16" s="127">
        <f t="shared" si="4"/>
        <v>-2.9673688867651982E-2</v>
      </c>
    </row>
    <row r="17" spans="2:18">
      <c r="B17" s="82" t="s">
        <v>42</v>
      </c>
      <c r="C17" s="126">
        <v>8.0508114510135425</v>
      </c>
      <c r="D17" s="127">
        <f t="shared" si="0"/>
        <v>2.429832938717591E-2</v>
      </c>
      <c r="E17" s="128">
        <v>8.4030626571733453</v>
      </c>
      <c r="F17" s="129">
        <f t="shared" si="1"/>
        <v>3.5985935760497467E-2</v>
      </c>
      <c r="G17" s="126">
        <v>8.8313833028641078</v>
      </c>
      <c r="H17" s="127">
        <f t="shared" si="2"/>
        <v>4.6276287078209188E-2</v>
      </c>
      <c r="I17" s="128">
        <v>8.3000000000000007</v>
      </c>
      <c r="J17" s="129">
        <f t="shared" si="3"/>
        <v>8.7396806118598125E-3</v>
      </c>
      <c r="K17" s="126">
        <v>2.1524711490215753</v>
      </c>
      <c r="L17" s="127">
        <f t="shared" si="4"/>
        <v>0.10205917884561533</v>
      </c>
    </row>
    <row r="18" spans="2:18">
      <c r="B18" s="82" t="s">
        <v>43</v>
      </c>
      <c r="C18" s="126">
        <v>8.57</v>
      </c>
      <c r="D18" s="127">
        <f>C18/C31-1</f>
        <v>3.848634006285323E-2</v>
      </c>
      <c r="E18" s="128">
        <v>9.0399999999999991</v>
      </c>
      <c r="F18" s="129">
        <f t="shared" si="1"/>
        <v>4.8723897911832958E-2</v>
      </c>
      <c r="G18" s="126">
        <v>9.2100000000000009</v>
      </c>
      <c r="H18" s="127">
        <f t="shared" si="2"/>
        <v>7.0930232558139572E-2</v>
      </c>
      <c r="I18" s="128">
        <v>9.42</v>
      </c>
      <c r="J18" s="129">
        <f t="shared" si="3"/>
        <v>-1.0504201680672232E-2</v>
      </c>
      <c r="K18" s="126">
        <v>2.3199999999999998</v>
      </c>
      <c r="L18" s="127">
        <f t="shared" si="4"/>
        <v>0.12077294685990347</v>
      </c>
    </row>
    <row r="19" spans="2:18">
      <c r="B19" s="82" t="s">
        <v>44</v>
      </c>
      <c r="C19" s="126">
        <v>8.859663865546219</v>
      </c>
      <c r="D19" s="127">
        <f t="shared" si="0"/>
        <v>4.9216915339237444E-2</v>
      </c>
      <c r="E19" s="128">
        <v>9.39</v>
      </c>
      <c r="F19" s="129">
        <f t="shared" si="1"/>
        <v>6.2217194570135748E-2</v>
      </c>
      <c r="G19" s="126">
        <v>9.4700000000000006</v>
      </c>
      <c r="H19" s="127">
        <f t="shared" si="2"/>
        <v>8.7256027554534876E-2</v>
      </c>
      <c r="I19" s="128">
        <v>9.33</v>
      </c>
      <c r="J19" s="129">
        <f t="shared" si="3"/>
        <v>-1.2698412698412653E-2</v>
      </c>
      <c r="K19" s="126">
        <v>2.2799999999999998</v>
      </c>
      <c r="L19" s="127">
        <f t="shared" si="4"/>
        <v>5.0691244239631228E-2</v>
      </c>
    </row>
    <row r="20" spans="2:18">
      <c r="B20" s="30" t="str">
        <f>actualizaciones!$A$2</f>
        <v xml:space="preserve">Año 2011 </v>
      </c>
      <c r="C20" s="130">
        <v>7.7962992928766566</v>
      </c>
      <c r="D20" s="131">
        <v>3.9665685837546372E-2</v>
      </c>
      <c r="E20" s="132">
        <v>8.3114347092569165</v>
      </c>
      <c r="F20" s="133">
        <v>3.8689078806758648E-2</v>
      </c>
      <c r="G20" s="132">
        <v>8.460157940571067</v>
      </c>
      <c r="H20" s="133">
        <v>4.5247557838667296E-2</v>
      </c>
      <c r="I20" s="132">
        <v>7.4170280535127349</v>
      </c>
      <c r="J20" s="133">
        <v>3.1613255194842038E-2</v>
      </c>
      <c r="K20" s="132">
        <v>2.1283825248864687</v>
      </c>
      <c r="L20" s="133">
        <v>1.5433573504666454E-2</v>
      </c>
      <c r="O20" s="81"/>
      <c r="P20" s="81"/>
      <c r="Q20" s="81"/>
      <c r="R20" s="81"/>
    </row>
    <row r="21" spans="2:18" hidden="1" outlineLevel="1">
      <c r="B21" s="82" t="s">
        <v>33</v>
      </c>
      <c r="C21" s="126">
        <v>7.4864179894831473</v>
      </c>
      <c r="D21" s="127">
        <f>C21/C34-1</f>
        <v>-5.6742507769950601E-2</v>
      </c>
      <c r="E21" s="128">
        <v>8.01</v>
      </c>
      <c r="F21" s="129">
        <f>E21/E34-1</f>
        <v>-5.0509091431284459E-2</v>
      </c>
      <c r="G21" s="126">
        <v>8.27</v>
      </c>
      <c r="H21" s="127">
        <f>G21/G34-1</f>
        <v>-2.0601013876686558E-3</v>
      </c>
      <c r="I21" s="128">
        <v>7.7400869610407605</v>
      </c>
      <c r="J21" s="129">
        <f>I21/I34-1</f>
        <v>-3.8805256241661201E-2</v>
      </c>
      <c r="K21" s="126">
        <v>2.12</v>
      </c>
      <c r="L21" s="127">
        <f>K21/K34-1</f>
        <v>-0.23100343718815819</v>
      </c>
    </row>
    <row r="22" spans="2:18" hidden="1" outlineLevel="1">
      <c r="B22" s="82" t="s">
        <v>34</v>
      </c>
      <c r="C22" s="126">
        <v>8.12033864546855</v>
      </c>
      <c r="D22" s="127">
        <f t="shared" ref="D22:F72" si="5">C22/C35-1</f>
        <v>7.1676117542205375E-3</v>
      </c>
      <c r="E22" s="128">
        <v>8.83</v>
      </c>
      <c r="F22" s="129">
        <f t="shared" si="5"/>
        <v>1.3316884628803871E-2</v>
      </c>
      <c r="G22" s="126">
        <v>8.58</v>
      </c>
      <c r="H22" s="127">
        <f t="shared" ref="H22:H32" si="6">G22/G35-1</f>
        <v>2.2717016978689442E-2</v>
      </c>
      <c r="I22" s="128">
        <v>7.94</v>
      </c>
      <c r="J22" s="129">
        <f t="shared" ref="J22:J32" si="7">I22/I35-1</f>
        <v>-5.2055294699249188E-3</v>
      </c>
      <c r="K22" s="126">
        <v>2.02</v>
      </c>
      <c r="L22" s="127">
        <f t="shared" ref="L22:L32" si="8">K22/K35-1</f>
        <v>2.0062084897487731E-2</v>
      </c>
    </row>
    <row r="23" spans="2:18" hidden="1" outlineLevel="1">
      <c r="B23" s="82" t="s">
        <v>35</v>
      </c>
      <c r="C23" s="126">
        <v>7.0597545703828581</v>
      </c>
      <c r="D23" s="127">
        <f t="shared" si="5"/>
        <v>-6.661817712961926E-3</v>
      </c>
      <c r="E23" s="128">
        <v>7.55</v>
      </c>
      <c r="F23" s="129">
        <f t="shared" si="5"/>
        <v>-8.6862155831124443E-4</v>
      </c>
      <c r="G23" s="126">
        <v>7.81</v>
      </c>
      <c r="H23" s="127">
        <f t="shared" si="6"/>
        <v>1.7172011536862541E-2</v>
      </c>
      <c r="I23" s="128">
        <v>6.25</v>
      </c>
      <c r="J23" s="129">
        <f t="shared" si="7"/>
        <v>-2.3406230988440857E-2</v>
      </c>
      <c r="K23" s="126">
        <v>2.02</v>
      </c>
      <c r="L23" s="127">
        <f t="shared" si="8"/>
        <v>-0.10686296168450116</v>
      </c>
    </row>
    <row r="24" spans="2:18" hidden="1" outlineLevel="1">
      <c r="B24" s="82" t="s">
        <v>36</v>
      </c>
      <c r="C24" s="126">
        <v>7.6183522010157478</v>
      </c>
      <c r="D24" s="127">
        <f t="shared" si="5"/>
        <v>-6.956202540417844E-3</v>
      </c>
      <c r="E24" s="128">
        <v>8.1579150141643062</v>
      </c>
      <c r="F24" s="129">
        <f t="shared" si="5"/>
        <v>-3.9114839321047534E-2</v>
      </c>
      <c r="G24" s="126">
        <v>8.6818645104301151</v>
      </c>
      <c r="H24" s="127">
        <f t="shared" si="6"/>
        <v>7.5819641936817117E-2</v>
      </c>
      <c r="I24" s="128">
        <v>6.1674207335610438</v>
      </c>
      <c r="J24" s="129">
        <f t="shared" si="7"/>
        <v>-0.10095907674037263</v>
      </c>
      <c r="K24" s="126">
        <v>2.160290742157613</v>
      </c>
      <c r="L24" s="127">
        <f t="shared" si="8"/>
        <v>-7.2836591348663937E-2</v>
      </c>
    </row>
    <row r="25" spans="2:18" hidden="1" outlineLevel="1">
      <c r="B25" s="82" t="s">
        <v>37</v>
      </c>
      <c r="C25" s="126">
        <v>7.746673459473171</v>
      </c>
      <c r="D25" s="127">
        <f t="shared" si="5"/>
        <v>1.5090239408137363E-2</v>
      </c>
      <c r="E25" s="128">
        <v>8.4056728232189979</v>
      </c>
      <c r="F25" s="129">
        <f t="shared" si="5"/>
        <v>2.5082051612073109E-2</v>
      </c>
      <c r="G25" s="126">
        <v>8.4193019222430987</v>
      </c>
      <c r="H25" s="127">
        <f t="shared" si="6"/>
        <v>3.6859842640775797E-2</v>
      </c>
      <c r="I25" s="128">
        <v>6.1924175610838397</v>
      </c>
      <c r="J25" s="129">
        <f t="shared" si="7"/>
        <v>-4.2903004469267425E-2</v>
      </c>
      <c r="K25" s="126">
        <v>2.31</v>
      </c>
      <c r="L25" s="127">
        <f t="shared" si="8"/>
        <v>-0.16000000000000003</v>
      </c>
    </row>
    <row r="26" spans="2:18" hidden="1" outlineLevel="1">
      <c r="B26" s="82" t="s">
        <v>38</v>
      </c>
      <c r="C26" s="126">
        <v>7.2097221329657692</v>
      </c>
      <c r="D26" s="127">
        <f t="shared" si="5"/>
        <v>-1.53210634713703E-2</v>
      </c>
      <c r="E26" s="128">
        <v>7.9961988357786877</v>
      </c>
      <c r="F26" s="129">
        <f t="shared" si="5"/>
        <v>-9.145125677981758E-3</v>
      </c>
      <c r="G26" s="126">
        <v>7.8896900575377362</v>
      </c>
      <c r="H26" s="127">
        <f t="shared" si="6"/>
        <v>-2.5676286298690343E-3</v>
      </c>
      <c r="I26" s="128">
        <v>5.9917804245168984</v>
      </c>
      <c r="J26" s="129">
        <f t="shared" si="7"/>
        <v>-3.8237492051862332E-2</v>
      </c>
      <c r="K26" s="126">
        <v>2.16</v>
      </c>
      <c r="L26" s="127">
        <f t="shared" si="8"/>
        <v>-5.6768558951964976E-2</v>
      </c>
    </row>
    <row r="27" spans="2:18" hidden="1" outlineLevel="1">
      <c r="B27" s="82" t="s">
        <v>39</v>
      </c>
      <c r="C27" s="126">
        <v>7.0978041995716685</v>
      </c>
      <c r="D27" s="127">
        <f t="shared" si="5"/>
        <v>-3.3241513826265168E-2</v>
      </c>
      <c r="E27" s="128">
        <v>7.7320728954126166</v>
      </c>
      <c r="F27" s="129">
        <f t="shared" si="5"/>
        <v>-3.1593157858701759E-2</v>
      </c>
      <c r="G27" s="126">
        <v>7.8386270730321908</v>
      </c>
      <c r="H27" s="127">
        <f t="shared" si="6"/>
        <v>-2.0412479793293414E-2</v>
      </c>
      <c r="I27" s="128">
        <v>6.3578595834815008</v>
      </c>
      <c r="J27" s="129">
        <f t="shared" si="7"/>
        <v>-2.3214425449739617E-2</v>
      </c>
      <c r="K27" s="126">
        <v>2.0601640119854912</v>
      </c>
      <c r="L27" s="127">
        <f t="shared" si="8"/>
        <v>-6.5294599928296559E-2</v>
      </c>
      <c r="N27" s="87"/>
      <c r="O27" s="87"/>
      <c r="P27" s="87"/>
    </row>
    <row r="28" spans="2:18" hidden="1" outlineLevel="1">
      <c r="B28" s="82" t="s">
        <v>40</v>
      </c>
      <c r="C28" s="126">
        <v>6.8049333373927823</v>
      </c>
      <c r="D28" s="127">
        <f t="shared" si="5"/>
        <v>-1.6254944659779946E-2</v>
      </c>
      <c r="E28" s="128">
        <v>7.188025867988741</v>
      </c>
      <c r="F28" s="129">
        <f t="shared" si="5"/>
        <v>-1.2633809342205926E-2</v>
      </c>
      <c r="G28" s="126">
        <v>7.4561450096384592</v>
      </c>
      <c r="H28" s="127">
        <f t="shared" si="6"/>
        <v>2.1700281772121244E-3</v>
      </c>
      <c r="I28" s="128">
        <v>6.6384177796622144</v>
      </c>
      <c r="J28" s="129">
        <f t="shared" si="7"/>
        <v>-1.5071546044181927E-2</v>
      </c>
      <c r="K28" s="126">
        <v>2.0404610300636739</v>
      </c>
      <c r="L28" s="127">
        <f t="shared" si="8"/>
        <v>-8.9079897293002808E-2</v>
      </c>
    </row>
    <row r="29" spans="2:18" hidden="1" outlineLevel="1">
      <c r="B29" s="82" t="s">
        <v>41</v>
      </c>
      <c r="C29" s="126">
        <v>6.4007866543288472</v>
      </c>
      <c r="D29" s="127">
        <f t="shared" si="5"/>
        <v>-8.2291084742508458E-2</v>
      </c>
      <c r="E29" s="128">
        <v>6.7765354923983629</v>
      </c>
      <c r="F29" s="129">
        <f t="shared" si="5"/>
        <v>-0.11985141615146566</v>
      </c>
      <c r="G29" s="126">
        <v>6.5257726229885602</v>
      </c>
      <c r="H29" s="127">
        <f t="shared" si="6"/>
        <v>-0.10113324752223685</v>
      </c>
      <c r="I29" s="128">
        <v>6.2836287625418059</v>
      </c>
      <c r="J29" s="129">
        <f t="shared" si="7"/>
        <v>-1.8183005852842826E-2</v>
      </c>
      <c r="K29" s="126">
        <v>2.1873759430000002</v>
      </c>
      <c r="L29" s="127">
        <f t="shared" si="8"/>
        <v>-4.0624586403508633E-2</v>
      </c>
    </row>
    <row r="30" spans="2:18" hidden="1" outlineLevel="1">
      <c r="B30" s="82" t="s">
        <v>42</v>
      </c>
      <c r="C30" s="126">
        <v>7.8598306958386193</v>
      </c>
      <c r="D30" s="127">
        <f t="shared" si="5"/>
        <v>-2.0334208218096728E-2</v>
      </c>
      <c r="E30" s="128">
        <v>8.1111744543180677</v>
      </c>
      <c r="F30" s="129">
        <f t="shared" si="5"/>
        <v>-5.3538570091240634E-2</v>
      </c>
      <c r="G30" s="126">
        <v>8.4407755503341164</v>
      </c>
      <c r="H30" s="127">
        <f t="shared" si="6"/>
        <v>2.065000608635037E-2</v>
      </c>
      <c r="I30" s="128">
        <v>8.2280891289669142</v>
      </c>
      <c r="J30" s="129">
        <f t="shared" si="7"/>
        <v>-2.0465579884891172E-2</v>
      </c>
      <c r="K30" s="126">
        <v>1.9531357211472484</v>
      </c>
      <c r="L30" s="127">
        <f t="shared" si="8"/>
        <v>-0.1653266148943382</v>
      </c>
    </row>
    <row r="31" spans="2:18" hidden="1" outlineLevel="1">
      <c r="B31" s="82" t="s">
        <v>43</v>
      </c>
      <c r="C31" s="126">
        <v>8.2523955004370215</v>
      </c>
      <c r="D31" s="127">
        <f t="shared" si="5"/>
        <v>1.1151403420307515E-2</v>
      </c>
      <c r="E31" s="128">
        <v>8.6199999999999992</v>
      </c>
      <c r="F31" s="129">
        <f t="shared" si="5"/>
        <v>3.9806996381182236E-2</v>
      </c>
      <c r="G31" s="126">
        <v>8.6</v>
      </c>
      <c r="H31" s="127">
        <f t="shared" si="6"/>
        <v>-1.3761467889908396E-2</v>
      </c>
      <c r="I31" s="128">
        <v>9.52</v>
      </c>
      <c r="J31" s="129">
        <f t="shared" si="7"/>
        <v>5.8954393770856539E-2</v>
      </c>
      <c r="K31" s="126">
        <v>2.0699999999999998</v>
      </c>
      <c r="L31" s="127">
        <f t="shared" si="8"/>
        <v>-0.20077220077220082</v>
      </c>
    </row>
    <row r="32" spans="2:18" hidden="1" outlineLevel="1">
      <c r="B32" s="82" t="s">
        <v>44</v>
      </c>
      <c r="C32" s="126">
        <v>8.4440726564932227</v>
      </c>
      <c r="D32" s="127">
        <f t="shared" si="5"/>
        <v>-6.0115443061264817E-2</v>
      </c>
      <c r="E32" s="128">
        <v>8.84</v>
      </c>
      <c r="F32" s="129">
        <f t="shared" si="5"/>
        <v>-3.0701754385964897E-2</v>
      </c>
      <c r="G32" s="126">
        <v>8.7100000000000009</v>
      </c>
      <c r="H32" s="127">
        <f t="shared" si="6"/>
        <v>-7.7330508474576121E-2</v>
      </c>
      <c r="I32" s="128">
        <v>9.4499999999999993</v>
      </c>
      <c r="J32" s="129">
        <f t="shared" si="7"/>
        <v>-8.252427184466038E-2</v>
      </c>
      <c r="K32" s="126">
        <v>2.17</v>
      </c>
      <c r="L32" s="127">
        <f t="shared" si="8"/>
        <v>-0.10699588477366262</v>
      </c>
    </row>
    <row r="33" spans="2:18" ht="15" customHeight="1" collapsed="1">
      <c r="B33" s="35">
        <v>2010</v>
      </c>
      <c r="C33" s="134">
        <v>7.4988521782326796</v>
      </c>
      <c r="D33" s="135">
        <f>C33/C46-1</f>
        <v>-2.2747443111520327E-2</v>
      </c>
      <c r="E33" s="134">
        <v>8.0018504852338062</v>
      </c>
      <c r="F33" s="135">
        <f>E33/E46-1</f>
        <v>-2.3979058112307605E-2</v>
      </c>
      <c r="G33" s="134">
        <v>8.0939274883978083</v>
      </c>
      <c r="H33" s="135">
        <f>G33/G46-1</f>
        <v>-4.3738920378029178E-3</v>
      </c>
      <c r="I33" s="134">
        <v>7.1897370610189304</v>
      </c>
      <c r="J33" s="135">
        <f>I33/I46-1</f>
        <v>-2.5714724382263077E-2</v>
      </c>
      <c r="K33" s="134">
        <v>2.096033241781214</v>
      </c>
      <c r="L33" s="135">
        <f>K33/K46-1</f>
        <v>-0.11168139652741826</v>
      </c>
      <c r="O33" s="81"/>
      <c r="P33" s="81"/>
      <c r="Q33" s="81"/>
      <c r="R33" s="81"/>
    </row>
    <row r="34" spans="2:18" ht="15" hidden="1" customHeight="1" outlineLevel="1">
      <c r="B34" s="82" t="s">
        <v>33</v>
      </c>
      <c r="C34" s="126">
        <v>7.9367702362837926</v>
      </c>
      <c r="D34" s="127">
        <f t="shared" si="5"/>
        <v>-3.0459494642648299E-2</v>
      </c>
      <c r="E34" s="128">
        <v>8.4360997327235694</v>
      </c>
      <c r="F34" s="129">
        <f t="shared" si="5"/>
        <v>-2.4728354598431368E-2</v>
      </c>
      <c r="G34" s="126">
        <v>8.2870722089573832</v>
      </c>
      <c r="H34" s="127">
        <f t="shared" ref="H34:H71" si="9">G34/G47-1</f>
        <v>-5.7215903417817571E-2</v>
      </c>
      <c r="I34" s="128">
        <v>8.0525689630557888</v>
      </c>
      <c r="J34" s="129">
        <f t="shared" ref="J34:J71" si="10">I34/I47-1</f>
        <v>-3.6774047481364924E-2</v>
      </c>
      <c r="K34" s="126">
        <v>2.7568393703194252</v>
      </c>
      <c r="L34" s="127">
        <f t="shared" ref="L34:L71" si="11">K34/K47-1</f>
        <v>0.16322336300397677</v>
      </c>
      <c r="N34" s="87"/>
      <c r="O34" s="87"/>
      <c r="P34" s="87"/>
    </row>
    <row r="35" spans="2:18" ht="15" hidden="1" customHeight="1" outlineLevel="1">
      <c r="B35" s="82" t="s">
        <v>34</v>
      </c>
      <c r="C35" s="126">
        <v>8.0625494214662652</v>
      </c>
      <c r="D35" s="127">
        <f t="shared" si="5"/>
        <v>2.3196004959372685E-2</v>
      </c>
      <c r="E35" s="128">
        <v>8.7139572368169773</v>
      </c>
      <c r="F35" s="129">
        <f t="shared" si="5"/>
        <v>3.3684132481254681E-2</v>
      </c>
      <c r="G35" s="126">
        <v>8.3894174610949914</v>
      </c>
      <c r="H35" s="127">
        <f t="shared" si="9"/>
        <v>3.3179490282634561E-2</v>
      </c>
      <c r="I35" s="128">
        <v>7.9815481842889424</v>
      </c>
      <c r="J35" s="129">
        <f t="shared" si="10"/>
        <v>-3.5520369177349798E-3</v>
      </c>
      <c r="K35" s="126">
        <v>1.9802716225875625</v>
      </c>
      <c r="L35" s="127">
        <f t="shared" si="11"/>
        <v>-0.167953099753125</v>
      </c>
      <c r="O35" s="87"/>
      <c r="P35" s="87"/>
      <c r="Q35" s="87"/>
    </row>
    <row r="36" spans="2:18" ht="15" hidden="1" customHeight="1" outlineLevel="1">
      <c r="B36" s="82" t="s">
        <v>35</v>
      </c>
      <c r="C36" s="126">
        <v>7.1071007802485235</v>
      </c>
      <c r="D36" s="127">
        <f t="shared" si="5"/>
        <v>-4.5850611501949912E-2</v>
      </c>
      <c r="E36" s="128">
        <v>7.5565637942184125</v>
      </c>
      <c r="F36" s="129">
        <f t="shared" si="5"/>
        <v>-5.7785063065035835E-2</v>
      </c>
      <c r="G36" s="126">
        <v>7.6781507074695625</v>
      </c>
      <c r="H36" s="127">
        <f t="shared" si="9"/>
        <v>-2.6850353932881821E-2</v>
      </c>
      <c r="I36" s="128">
        <v>6.3997950819672127</v>
      </c>
      <c r="J36" s="129">
        <f t="shared" si="10"/>
        <v>-0.10866363760902331</v>
      </c>
      <c r="K36" s="126">
        <v>2.2616909985166678</v>
      </c>
      <c r="L36" s="127">
        <f t="shared" si="11"/>
        <v>-1.6656087601448766E-2</v>
      </c>
    </row>
    <row r="37" spans="2:18" ht="15" hidden="1" customHeight="1" outlineLevel="1">
      <c r="B37" s="82" t="s">
        <v>36</v>
      </c>
      <c r="C37" s="126">
        <v>7.6717182268346251</v>
      </c>
      <c r="D37" s="127">
        <f t="shared" si="5"/>
        <v>-2.7510196180655866E-2</v>
      </c>
      <c r="E37" s="128">
        <v>8.49</v>
      </c>
      <c r="F37" s="129">
        <f t="shared" si="5"/>
        <v>-2.1889400921658919E-2</v>
      </c>
      <c r="G37" s="126">
        <v>8.07</v>
      </c>
      <c r="H37" s="127">
        <f t="shared" si="9"/>
        <v>-6.380510440835252E-2</v>
      </c>
      <c r="I37" s="128">
        <v>6.86</v>
      </c>
      <c r="J37" s="129">
        <f t="shared" si="10"/>
        <v>-4.9861495844875314E-2</v>
      </c>
      <c r="K37" s="126">
        <v>2.33</v>
      </c>
      <c r="L37" s="127">
        <f t="shared" si="11"/>
        <v>3.0973451327433787E-2</v>
      </c>
    </row>
    <row r="38" spans="2:18" ht="15" hidden="1" customHeight="1" outlineLevel="1">
      <c r="B38" s="82" t="s">
        <v>37</v>
      </c>
      <c r="C38" s="126">
        <v>7.6315121146174931</v>
      </c>
      <c r="D38" s="127">
        <f t="shared" si="5"/>
        <v>-2.3677343140679041E-2</v>
      </c>
      <c r="E38" s="128">
        <v>8.1999999999999993</v>
      </c>
      <c r="F38" s="129">
        <f t="shared" si="5"/>
        <v>-3.6427732079906017E-2</v>
      </c>
      <c r="G38" s="126">
        <v>8.1199999999999992</v>
      </c>
      <c r="H38" s="127">
        <f t="shared" si="9"/>
        <v>-4.4705882352941262E-2</v>
      </c>
      <c r="I38" s="128">
        <v>6.47</v>
      </c>
      <c r="J38" s="129">
        <f t="shared" si="10"/>
        <v>-7.0402298850574696E-2</v>
      </c>
      <c r="K38" s="126">
        <v>2.75</v>
      </c>
      <c r="L38" s="127">
        <f t="shared" si="11"/>
        <v>6.1776061776061875E-2</v>
      </c>
    </row>
    <row r="39" spans="2:18" ht="15" hidden="1" customHeight="1" outlineLevel="1">
      <c r="B39" s="82" t="s">
        <v>38</v>
      </c>
      <c r="C39" s="126">
        <v>7.3219014498094177</v>
      </c>
      <c r="D39" s="127">
        <f t="shared" si="5"/>
        <v>-9.9666139594407621E-2</v>
      </c>
      <c r="E39" s="128">
        <v>8.07</v>
      </c>
      <c r="F39" s="129">
        <f t="shared" si="5"/>
        <v>-0.12944983818770217</v>
      </c>
      <c r="G39" s="126">
        <v>7.91</v>
      </c>
      <c r="H39" s="127">
        <f t="shared" si="9"/>
        <v>-0.10419026047565116</v>
      </c>
      <c r="I39" s="128">
        <v>6.23</v>
      </c>
      <c r="J39" s="129">
        <f t="shared" si="10"/>
        <v>-8.247422680412364E-2</v>
      </c>
      <c r="K39" s="126">
        <v>2.29</v>
      </c>
      <c r="L39" s="127">
        <f t="shared" si="11"/>
        <v>-0.11583011583011582</v>
      </c>
      <c r="O39" s="81"/>
      <c r="P39" s="81"/>
      <c r="Q39" s="81"/>
    </row>
    <row r="40" spans="2:18" ht="15" hidden="1" customHeight="1" outlineLevel="1">
      <c r="B40" s="82" t="s">
        <v>39</v>
      </c>
      <c r="C40" s="126">
        <v>7.3418586969570514</v>
      </c>
      <c r="D40" s="127">
        <f t="shared" si="5"/>
        <v>-4.3003571248072192E-2</v>
      </c>
      <c r="E40" s="128">
        <v>7.9843228681819305</v>
      </c>
      <c r="F40" s="129">
        <f t="shared" si="5"/>
        <v>-3.9190990591825514E-2</v>
      </c>
      <c r="G40" s="126">
        <v>8.0019670640333711</v>
      </c>
      <c r="H40" s="127">
        <f t="shared" si="9"/>
        <v>-2.1764417599832386E-2</v>
      </c>
      <c r="I40" s="128">
        <v>6.5089613822448582</v>
      </c>
      <c r="J40" s="129">
        <f t="shared" si="10"/>
        <v>-6.075593329800022E-2</v>
      </c>
      <c r="K40" s="126">
        <v>2.2040784313725492</v>
      </c>
      <c r="L40" s="127">
        <f t="shared" si="11"/>
        <v>-0.12882275439820179</v>
      </c>
    </row>
    <row r="41" spans="2:18" ht="15" hidden="1" customHeight="1" outlineLevel="1">
      <c r="B41" s="82" t="s">
        <v>40</v>
      </c>
      <c r="C41" s="126">
        <v>6.9173748833119699</v>
      </c>
      <c r="D41" s="127">
        <f t="shared" si="5"/>
        <v>-3.7277840318329036E-2</v>
      </c>
      <c r="E41" s="128">
        <v>7.28</v>
      </c>
      <c r="F41" s="129">
        <f t="shared" si="5"/>
        <v>-6.9053708439897665E-2</v>
      </c>
      <c r="G41" s="126">
        <v>7.44</v>
      </c>
      <c r="H41" s="127">
        <f t="shared" si="9"/>
        <v>-3.8759689922480578E-2</v>
      </c>
      <c r="I41" s="128">
        <v>6.74</v>
      </c>
      <c r="J41" s="129">
        <f t="shared" si="10"/>
        <v>-1.6058394160583855E-2</v>
      </c>
      <c r="K41" s="126">
        <v>2.2400000000000002</v>
      </c>
      <c r="L41" s="127">
        <f t="shared" si="11"/>
        <v>-0.17647058823529405</v>
      </c>
    </row>
    <row r="42" spans="2:18" ht="15" hidden="1" customHeight="1" outlineLevel="1">
      <c r="B42" s="82" t="s">
        <v>41</v>
      </c>
      <c r="C42" s="126">
        <v>6.9747460746122414</v>
      </c>
      <c r="D42" s="127">
        <f t="shared" si="5"/>
        <v>-0.12327190501039598</v>
      </c>
      <c r="E42" s="128">
        <v>7.6993085221671436</v>
      </c>
      <c r="F42" s="129">
        <f t="shared" si="5"/>
        <v>-9.9496079278696747E-2</v>
      </c>
      <c r="G42" s="126">
        <v>7.26</v>
      </c>
      <c r="H42" s="127">
        <f t="shared" si="9"/>
        <v>-0.12</v>
      </c>
      <c r="I42" s="128">
        <v>6.4</v>
      </c>
      <c r="J42" s="129">
        <f t="shared" si="10"/>
        <v>-0.19799498746867172</v>
      </c>
      <c r="K42" s="126">
        <v>2.2799999999999998</v>
      </c>
      <c r="L42" s="127">
        <f t="shared" si="11"/>
        <v>-5.0000000000000044E-2</v>
      </c>
    </row>
    <row r="43" spans="2:18" ht="15" hidden="1" customHeight="1" outlineLevel="1">
      <c r="B43" s="82" t="s">
        <v>42</v>
      </c>
      <c r="C43" s="126">
        <v>8.0229714682008648</v>
      </c>
      <c r="D43" s="127">
        <f t="shared" si="5"/>
        <v>2.3368184021882454E-2</v>
      </c>
      <c r="E43" s="128">
        <v>8.57</v>
      </c>
      <c r="F43" s="129">
        <f t="shared" si="5"/>
        <v>4.1312272174969689E-2</v>
      </c>
      <c r="G43" s="126">
        <v>8.27</v>
      </c>
      <c r="H43" s="127">
        <f t="shared" si="9"/>
        <v>-1.4302741358760529E-2</v>
      </c>
      <c r="I43" s="128">
        <v>8.4</v>
      </c>
      <c r="J43" s="129">
        <f t="shared" si="10"/>
        <v>0.12299465240641716</v>
      </c>
      <c r="K43" s="126">
        <v>2.34</v>
      </c>
      <c r="L43" s="127">
        <f t="shared" si="11"/>
        <v>-0.19310344827586212</v>
      </c>
    </row>
    <row r="44" spans="2:18" ht="15" hidden="1" customHeight="1" outlineLevel="1">
      <c r="B44" s="82" t="s">
        <v>43</v>
      </c>
      <c r="C44" s="126">
        <v>8.1613846082026651</v>
      </c>
      <c r="D44" s="127">
        <f t="shared" si="5"/>
        <v>1.3770349944357552E-3</v>
      </c>
      <c r="E44" s="128">
        <v>8.2899999999999991</v>
      </c>
      <c r="F44" s="129">
        <f t="shared" si="5"/>
        <v>-1.2048192771085819E-3</v>
      </c>
      <c r="G44" s="126">
        <v>8.7200000000000006</v>
      </c>
      <c r="H44" s="127">
        <f t="shared" si="9"/>
        <v>-4.5662100456620447E-3</v>
      </c>
      <c r="I44" s="128">
        <v>8.99</v>
      </c>
      <c r="J44" s="129">
        <f t="shared" si="10"/>
        <v>-2.4945770065075923E-2</v>
      </c>
      <c r="K44" s="126">
        <v>2.59</v>
      </c>
      <c r="L44" s="127">
        <f t="shared" si="11"/>
        <v>3.1872509960159334E-2</v>
      </c>
    </row>
    <row r="45" spans="2:18" ht="15" hidden="1" customHeight="1" outlineLevel="1">
      <c r="B45" s="82" t="s">
        <v>44</v>
      </c>
      <c r="C45" s="126">
        <v>8.9841593780369298</v>
      </c>
      <c r="D45" s="127">
        <f t="shared" si="5"/>
        <v>-3.1204164671607137E-2</v>
      </c>
      <c r="E45" s="128">
        <v>9.1199999999999992</v>
      </c>
      <c r="F45" s="129">
        <f t="shared" si="5"/>
        <v>-7.5050709939148086E-2</v>
      </c>
      <c r="G45" s="126">
        <v>9.44</v>
      </c>
      <c r="H45" s="127">
        <f t="shared" si="9"/>
        <v>-1.8711018711018657E-2</v>
      </c>
      <c r="I45" s="128">
        <v>10.3</v>
      </c>
      <c r="J45" s="129">
        <f t="shared" si="10"/>
        <v>6.4049586776859568E-2</v>
      </c>
      <c r="K45" s="126">
        <v>2.4300000000000002</v>
      </c>
      <c r="L45" s="127">
        <f t="shared" si="11"/>
        <v>-4.0854871699516515E-2</v>
      </c>
    </row>
    <row r="46" spans="2:18" collapsed="1">
      <c r="B46" s="38">
        <v>2009</v>
      </c>
      <c r="C46" s="136">
        <v>7.6734024642602394</v>
      </c>
      <c r="D46" s="137">
        <f t="shared" si="5"/>
        <v>-3.4518551153073118E-2</v>
      </c>
      <c r="E46" s="136">
        <v>8.1984413876998072</v>
      </c>
      <c r="F46" s="137">
        <f>E46/E59-1</f>
        <v>-4.0012751276043534E-2</v>
      </c>
      <c r="G46" s="136">
        <v>8.1294849780145846</v>
      </c>
      <c r="H46" s="137">
        <f>G46/G59-1</f>
        <v>-4.120265966729908E-2</v>
      </c>
      <c r="I46" s="136">
        <v>7.3794988397626575</v>
      </c>
      <c r="J46" s="137">
        <f>I46/I59-1</f>
        <v>-3.5646521201894044E-2</v>
      </c>
      <c r="K46" s="136">
        <v>2.3595512168578701</v>
      </c>
      <c r="L46" s="137">
        <f>K46/K59-1</f>
        <v>-5.7876879477053667E-2</v>
      </c>
    </row>
    <row r="47" spans="2:18" ht="15" hidden="1" customHeight="1" outlineLevel="1">
      <c r="B47" s="82" t="s">
        <v>33</v>
      </c>
      <c r="C47" s="126">
        <v>8.1861151673683512</v>
      </c>
      <c r="D47" s="127">
        <f t="shared" si="5"/>
        <v>-9.5168201128168484E-3</v>
      </c>
      <c r="E47" s="128">
        <v>8.65</v>
      </c>
      <c r="F47" s="129">
        <f t="shared" si="5"/>
        <v>-4.8404840484048361E-2</v>
      </c>
      <c r="G47" s="126">
        <v>8.7899999999999991</v>
      </c>
      <c r="H47" s="127">
        <f t="shared" si="9"/>
        <v>1.0344827586206806E-2</v>
      </c>
      <c r="I47" s="128">
        <v>8.36</v>
      </c>
      <c r="J47" s="129">
        <f t="shared" si="10"/>
        <v>4.761904761904745E-2</v>
      </c>
      <c r="K47" s="126">
        <v>2.37</v>
      </c>
      <c r="L47" s="127">
        <f t="shared" si="11"/>
        <v>-4.0485829959514219E-2</v>
      </c>
    </row>
    <row r="48" spans="2:18" ht="15" hidden="1" customHeight="1" outlineLevel="1">
      <c r="B48" s="82" t="s">
        <v>34</v>
      </c>
      <c r="C48" s="126">
        <v>7.879770232084125</v>
      </c>
      <c r="D48" s="127">
        <f t="shared" si="5"/>
        <v>-1.2075668700906816E-2</v>
      </c>
      <c r="E48" s="128">
        <v>8.43</v>
      </c>
      <c r="F48" s="129">
        <f t="shared" si="5"/>
        <v>9.5808383233533245E-3</v>
      </c>
      <c r="G48" s="126">
        <v>8.1199999999999992</v>
      </c>
      <c r="H48" s="127">
        <f t="shared" si="9"/>
        <v>-5.2508751458576586E-2</v>
      </c>
      <c r="I48" s="128">
        <v>8.01</v>
      </c>
      <c r="J48" s="129">
        <f t="shared" si="10"/>
        <v>3.759398496240518E-3</v>
      </c>
      <c r="K48" s="126">
        <v>2.38</v>
      </c>
      <c r="L48" s="127">
        <f t="shared" si="11"/>
        <v>3.9301310043668103E-2</v>
      </c>
    </row>
    <row r="49" spans="2:12" ht="15" hidden="1" customHeight="1" outlineLevel="1">
      <c r="B49" s="82" t="s">
        <v>35</v>
      </c>
      <c r="C49" s="126">
        <v>7.4486247813206532</v>
      </c>
      <c r="D49" s="127">
        <f t="shared" si="5"/>
        <v>9.8106738963672502E-3</v>
      </c>
      <c r="E49" s="128">
        <v>8.02</v>
      </c>
      <c r="F49" s="129">
        <f t="shared" si="5"/>
        <v>-3.7267080745343462E-3</v>
      </c>
      <c r="G49" s="126">
        <v>7.89</v>
      </c>
      <c r="H49" s="127">
        <f t="shared" si="9"/>
        <v>1.1538461538461497E-2</v>
      </c>
      <c r="I49" s="128">
        <v>7.18</v>
      </c>
      <c r="J49" s="129">
        <f t="shared" si="10"/>
        <v>9.4512195121951192E-2</v>
      </c>
      <c r="K49" s="126">
        <v>2.2999999999999998</v>
      </c>
      <c r="L49" s="127">
        <f t="shared" si="11"/>
        <v>-8.7301587301587324E-2</v>
      </c>
    </row>
    <row r="50" spans="2:12" ht="15" hidden="1" customHeight="1" outlineLevel="1">
      <c r="B50" s="82" t="s">
        <v>36</v>
      </c>
      <c r="C50" s="126">
        <v>7.8887389838996933</v>
      </c>
      <c r="D50" s="127">
        <f t="shared" si="5"/>
        <v>3.8379578828873218E-3</v>
      </c>
      <c r="E50" s="128">
        <v>8.68</v>
      </c>
      <c r="F50" s="129">
        <f t="shared" si="5"/>
        <v>-5.7273768613975706E-3</v>
      </c>
      <c r="G50" s="126">
        <v>8.6199999999999992</v>
      </c>
      <c r="H50" s="127">
        <f t="shared" si="9"/>
        <v>0</v>
      </c>
      <c r="I50" s="128">
        <v>7.22</v>
      </c>
      <c r="J50" s="129">
        <f t="shared" si="10"/>
        <v>5.0946142649199277E-2</v>
      </c>
      <c r="K50" s="126">
        <v>2.2599999999999998</v>
      </c>
      <c r="L50" s="127">
        <f t="shared" si="11"/>
        <v>-0.13740458015267187</v>
      </c>
    </row>
    <row r="51" spans="2:12" ht="13.5" hidden="1" customHeight="1" outlineLevel="1">
      <c r="B51" s="82" t="s">
        <v>37</v>
      </c>
      <c r="C51" s="126">
        <v>7.8165881545419502</v>
      </c>
      <c r="D51" s="127">
        <f t="shared" si="5"/>
        <v>-2.3302494587785327E-2</v>
      </c>
      <c r="E51" s="128">
        <v>8.51</v>
      </c>
      <c r="F51" s="129">
        <f t="shared" si="5"/>
        <v>-3.5147392290249435E-2</v>
      </c>
      <c r="G51" s="126">
        <v>8.5</v>
      </c>
      <c r="H51" s="127">
        <f t="shared" si="9"/>
        <v>-3.0786773090079822E-2</v>
      </c>
      <c r="I51" s="128">
        <v>6.96</v>
      </c>
      <c r="J51" s="129">
        <f t="shared" si="10"/>
        <v>2.9585798816567976E-2</v>
      </c>
      <c r="K51" s="126">
        <v>2.59</v>
      </c>
      <c r="L51" s="127">
        <f t="shared" si="11"/>
        <v>-4.7794117647058987E-2</v>
      </c>
    </row>
    <row r="52" spans="2:12" ht="13.5" hidden="1" customHeight="1" outlineLevel="1">
      <c r="B52" s="82" t="s">
        <v>38</v>
      </c>
      <c r="C52" s="126">
        <v>8.1324292818565844</v>
      </c>
      <c r="D52" s="127">
        <f t="shared" si="5"/>
        <v>2.9442140956630336E-2</v>
      </c>
      <c r="E52" s="128">
        <v>9.27</v>
      </c>
      <c r="F52" s="129">
        <f t="shared" si="5"/>
        <v>5.2213393870601532E-2</v>
      </c>
      <c r="G52" s="126">
        <v>8.83</v>
      </c>
      <c r="H52" s="127">
        <f t="shared" si="9"/>
        <v>-2.2598870056497189E-3</v>
      </c>
      <c r="I52" s="128">
        <v>6.79</v>
      </c>
      <c r="J52" s="129">
        <f t="shared" si="10"/>
        <v>3.348554033485529E-2</v>
      </c>
      <c r="K52" s="126">
        <v>2.59</v>
      </c>
      <c r="L52" s="127">
        <f t="shared" si="11"/>
        <v>-0.11301369863013699</v>
      </c>
    </row>
    <row r="53" spans="2:12" ht="15" hidden="1" customHeight="1" outlineLevel="1">
      <c r="B53" s="82" t="s">
        <v>39</v>
      </c>
      <c r="C53" s="126">
        <v>7.6717723038235128</v>
      </c>
      <c r="D53" s="127">
        <f t="shared" si="5"/>
        <v>7.688078932529252E-2</v>
      </c>
      <c r="E53" s="128">
        <v>8.31</v>
      </c>
      <c r="F53" s="129">
        <f t="shared" si="5"/>
        <v>9.3421052631579071E-2</v>
      </c>
      <c r="G53" s="126">
        <v>8.18</v>
      </c>
      <c r="H53" s="127">
        <f t="shared" si="9"/>
        <v>4.7375160051216447E-2</v>
      </c>
      <c r="I53" s="128">
        <v>6.93</v>
      </c>
      <c r="J53" s="129">
        <f t="shared" si="10"/>
        <v>0.10000000000000009</v>
      </c>
      <c r="K53" s="126">
        <v>2.5299999999999998</v>
      </c>
      <c r="L53" s="127">
        <f t="shared" si="11"/>
        <v>-0.21183800623052962</v>
      </c>
    </row>
    <row r="54" spans="2:12" ht="15" hidden="1" customHeight="1" outlineLevel="1">
      <c r="B54" s="82" t="s">
        <v>40</v>
      </c>
      <c r="C54" s="126">
        <v>7.1852245362246938</v>
      </c>
      <c r="D54" s="127">
        <f t="shared" si="5"/>
        <v>-9.4261389010255381E-2</v>
      </c>
      <c r="E54" s="128">
        <v>7.82</v>
      </c>
      <c r="F54" s="129">
        <f t="shared" si="5"/>
        <v>-9.6997690531177794E-2</v>
      </c>
      <c r="G54" s="126">
        <v>7.74</v>
      </c>
      <c r="H54" s="127">
        <f t="shared" si="9"/>
        <v>-0.10623556581986138</v>
      </c>
      <c r="I54" s="128">
        <v>6.85</v>
      </c>
      <c r="J54" s="129">
        <f t="shared" si="10"/>
        <v>-1.1544011544011523E-2</v>
      </c>
      <c r="K54" s="126">
        <v>2.72</v>
      </c>
      <c r="L54" s="127">
        <f t="shared" si="11"/>
        <v>-8.7248322147650881E-2</v>
      </c>
    </row>
    <row r="55" spans="2:12" ht="15" hidden="1" customHeight="1" outlineLevel="1">
      <c r="B55" s="82" t="s">
        <v>41</v>
      </c>
      <c r="C55" s="126">
        <v>7.9554266761520234</v>
      </c>
      <c r="D55" s="127">
        <f t="shared" si="5"/>
        <v>5.6064765324701282E-2</v>
      </c>
      <c r="E55" s="128">
        <v>8.5500000000000007</v>
      </c>
      <c r="F55" s="129">
        <f t="shared" si="5"/>
        <v>6.079404466501237E-2</v>
      </c>
      <c r="G55" s="126">
        <v>8.25</v>
      </c>
      <c r="H55" s="127">
        <f t="shared" si="9"/>
        <v>1.977750309023496E-2</v>
      </c>
      <c r="I55" s="128">
        <v>7.98</v>
      </c>
      <c r="J55" s="129">
        <f t="shared" si="10"/>
        <v>0.16157205240174677</v>
      </c>
      <c r="K55" s="126">
        <v>2.4</v>
      </c>
      <c r="L55" s="127">
        <f t="shared" si="11"/>
        <v>-0.16376306620209069</v>
      </c>
    </row>
    <row r="56" spans="2:12" ht="15" hidden="1" customHeight="1" outlineLevel="1">
      <c r="B56" s="82" t="s">
        <v>42</v>
      </c>
      <c r="C56" s="126">
        <v>7.8397702737544854</v>
      </c>
      <c r="D56" s="127">
        <f t="shared" si="5"/>
        <v>-7.7829677822055521E-3</v>
      </c>
      <c r="E56" s="128">
        <v>8.23</v>
      </c>
      <c r="F56" s="129">
        <f t="shared" si="5"/>
        <v>1.2300123001230068E-2</v>
      </c>
      <c r="G56" s="126">
        <v>8.39</v>
      </c>
      <c r="H56" s="127">
        <f t="shared" si="9"/>
        <v>-1.1904761904761862E-3</v>
      </c>
      <c r="I56" s="128">
        <v>7.48</v>
      </c>
      <c r="J56" s="129">
        <f t="shared" si="10"/>
        <v>-0.12</v>
      </c>
      <c r="K56" s="126">
        <v>2.9</v>
      </c>
      <c r="L56" s="127">
        <f t="shared" si="11"/>
        <v>0.11111111111111116</v>
      </c>
    </row>
    <row r="57" spans="2:12" ht="15" hidden="1" customHeight="1" outlineLevel="1">
      <c r="B57" s="82" t="s">
        <v>43</v>
      </c>
      <c r="C57" s="126">
        <v>8.1501615505372698</v>
      </c>
      <c r="D57" s="127">
        <f t="shared" si="5"/>
        <v>-2.3749576405047379E-2</v>
      </c>
      <c r="E57" s="128">
        <v>8.3000000000000007</v>
      </c>
      <c r="F57" s="129">
        <f t="shared" si="5"/>
        <v>-2.4676850763807212E-2</v>
      </c>
      <c r="G57" s="126">
        <v>8.76</v>
      </c>
      <c r="H57" s="127">
        <f t="shared" si="9"/>
        <v>4.5871559633026138E-3</v>
      </c>
      <c r="I57" s="128">
        <v>9.2200000000000006</v>
      </c>
      <c r="J57" s="129">
        <f t="shared" si="10"/>
        <v>9.8576122672509037E-3</v>
      </c>
      <c r="K57" s="126">
        <v>2.5099999999999998</v>
      </c>
      <c r="L57" s="127">
        <f t="shared" si="11"/>
        <v>-4.9242424242424421E-2</v>
      </c>
    </row>
    <row r="58" spans="2:12" ht="15" hidden="1" customHeight="1" outlineLevel="1">
      <c r="B58" s="82" t="s">
        <v>44</v>
      </c>
      <c r="C58" s="126">
        <v>9.2735322040185775</v>
      </c>
      <c r="D58" s="127">
        <f t="shared" si="5"/>
        <v>8.5139641714102599E-3</v>
      </c>
      <c r="E58" s="128">
        <v>9.86</v>
      </c>
      <c r="F58" s="129">
        <f t="shared" si="5"/>
        <v>2.7083333333333348E-2</v>
      </c>
      <c r="G58" s="126">
        <v>9.6199999999999992</v>
      </c>
      <c r="H58" s="127">
        <f t="shared" si="9"/>
        <v>2.4494142705005162E-2</v>
      </c>
      <c r="I58" s="128">
        <v>9.68</v>
      </c>
      <c r="J58" s="129">
        <f t="shared" si="10"/>
        <v>-2.0618556701030855E-3</v>
      </c>
      <c r="K58" s="126">
        <v>2.5335060652455543</v>
      </c>
      <c r="L58" s="127">
        <f t="shared" si="11"/>
        <v>-5.4661915953151397E-2</v>
      </c>
    </row>
    <row r="59" spans="2:12" collapsed="1">
      <c r="B59" s="38">
        <v>2008</v>
      </c>
      <c r="C59" s="136">
        <v>7.9477471819107173</v>
      </c>
      <c r="D59" s="137">
        <f t="shared" si="5"/>
        <v>3.6573648895443789E-4</v>
      </c>
      <c r="E59" s="136">
        <v>8.5401565474931243</v>
      </c>
      <c r="F59" s="137">
        <f>E59/E72-1</f>
        <v>1.9839720419601026E-3</v>
      </c>
      <c r="G59" s="136">
        <v>8.4788355537090538</v>
      </c>
      <c r="H59" s="137">
        <f>G59/G72-1</f>
        <v>-6.5037628434604366E-3</v>
      </c>
      <c r="I59" s="136">
        <v>7.6522758532067332</v>
      </c>
      <c r="J59" s="137">
        <f>I59/I72-1</f>
        <v>3.1317011287776308E-2</v>
      </c>
      <c r="K59" s="136">
        <v>2.5045040987298441</v>
      </c>
      <c r="L59" s="137">
        <f>K59/K72-1</f>
        <v>-6.835066990479377E-2</v>
      </c>
    </row>
    <row r="60" spans="2:12" ht="15" hidden="1" customHeight="1" outlineLevel="1">
      <c r="B60" s="82" t="s">
        <v>33</v>
      </c>
      <c r="C60" s="126">
        <v>8.2647694918966277</v>
      </c>
      <c r="D60" s="127">
        <f t="shared" si="5"/>
        <v>5.235609236052241E-2</v>
      </c>
      <c r="E60" s="128">
        <v>9.09</v>
      </c>
      <c r="F60" s="129">
        <f t="shared" si="5"/>
        <v>0.10853658536585375</v>
      </c>
      <c r="G60" s="126">
        <v>8.6999999999999993</v>
      </c>
      <c r="H60" s="127">
        <f t="shared" si="9"/>
        <v>3.2028469750889688E-2</v>
      </c>
      <c r="I60" s="128">
        <v>7.98</v>
      </c>
      <c r="J60" s="129">
        <f t="shared" si="10"/>
        <v>-3.7453183520598232E-3</v>
      </c>
      <c r="K60" s="126">
        <v>2.4700000000000002</v>
      </c>
      <c r="L60" s="127">
        <f t="shared" si="11"/>
        <v>-9.1911764705882359E-2</v>
      </c>
    </row>
    <row r="61" spans="2:12" ht="15" hidden="1" customHeight="1" outlineLevel="1">
      <c r="B61" s="82" t="s">
        <v>34</v>
      </c>
      <c r="C61" s="126">
        <v>7.9760868139794114</v>
      </c>
      <c r="D61" s="127">
        <f t="shared" si="5"/>
        <v>-3.7922636691955391E-2</v>
      </c>
      <c r="E61" s="128">
        <v>8.35</v>
      </c>
      <c r="F61" s="129">
        <f t="shared" si="5"/>
        <v>-4.0229885057471271E-2</v>
      </c>
      <c r="G61" s="126">
        <v>8.57</v>
      </c>
      <c r="H61" s="127">
        <f t="shared" si="9"/>
        <v>-3.8159371492704763E-2</v>
      </c>
      <c r="I61" s="128">
        <v>7.98</v>
      </c>
      <c r="J61" s="129">
        <f t="shared" si="10"/>
        <v>-2.682926829268284E-2</v>
      </c>
      <c r="K61" s="126">
        <v>2.29</v>
      </c>
      <c r="L61" s="127">
        <f t="shared" si="11"/>
        <v>-9.486166007905128E-2</v>
      </c>
    </row>
    <row r="62" spans="2:12" ht="15" hidden="1" customHeight="1" outlineLevel="1">
      <c r="B62" s="82" t="s">
        <v>35</v>
      </c>
      <c r="C62" s="126">
        <v>7.3762587125169112</v>
      </c>
      <c r="D62" s="127">
        <f t="shared" si="5"/>
        <v>-2.4500567326496414E-2</v>
      </c>
      <c r="E62" s="128">
        <v>8.0500000000000007</v>
      </c>
      <c r="F62" s="129">
        <f t="shared" si="5"/>
        <v>1.1306532663316604E-2</v>
      </c>
      <c r="G62" s="126">
        <v>7.8</v>
      </c>
      <c r="H62" s="127">
        <f t="shared" si="9"/>
        <v>-2.3779724655819789E-2</v>
      </c>
      <c r="I62" s="128">
        <v>6.56</v>
      </c>
      <c r="J62" s="129">
        <f t="shared" si="10"/>
        <v>-7.9943899018232845E-2</v>
      </c>
      <c r="K62" s="126">
        <v>2.52</v>
      </c>
      <c r="L62" s="127">
        <f t="shared" si="11"/>
        <v>-2.3255813953488413E-2</v>
      </c>
    </row>
    <row r="63" spans="2:12" ht="15" hidden="1" customHeight="1" outlineLevel="1">
      <c r="B63" s="82" t="s">
        <v>36</v>
      </c>
      <c r="C63" s="126">
        <v>7.8585780921625918</v>
      </c>
      <c r="D63" s="127">
        <f t="shared" si="5"/>
        <v>4.5474545758274143E-2</v>
      </c>
      <c r="E63" s="128">
        <v>8.73</v>
      </c>
      <c r="F63" s="129">
        <f t="shared" si="5"/>
        <v>8.4472049689440887E-2</v>
      </c>
      <c r="G63" s="126">
        <v>8.6199999999999992</v>
      </c>
      <c r="H63" s="127">
        <f t="shared" si="9"/>
        <v>4.106280193236711E-2</v>
      </c>
      <c r="I63" s="128">
        <v>6.87</v>
      </c>
      <c r="J63" s="129">
        <f t="shared" si="10"/>
        <v>1.178203240058906E-2</v>
      </c>
      <c r="K63" s="126">
        <v>2.62</v>
      </c>
      <c r="L63" s="127">
        <f t="shared" si="11"/>
        <v>-1.1320754716981019E-2</v>
      </c>
    </row>
    <row r="64" spans="2:12" ht="15" hidden="1" customHeight="1" outlineLevel="1">
      <c r="B64" s="82" t="s">
        <v>37</v>
      </c>
      <c r="C64" s="126">
        <v>8.0030798801343952</v>
      </c>
      <c r="D64" s="127">
        <f t="shared" si="5"/>
        <v>-6.2029130382388442E-2</v>
      </c>
      <c r="E64" s="128">
        <v>8.82</v>
      </c>
      <c r="F64" s="129">
        <f t="shared" si="5"/>
        <v>-7.3529411764705843E-2</v>
      </c>
      <c r="G64" s="126">
        <v>8.77</v>
      </c>
      <c r="H64" s="127">
        <f t="shared" si="9"/>
        <v>-6.4034151547491924E-2</v>
      </c>
      <c r="I64" s="128">
        <v>6.76</v>
      </c>
      <c r="J64" s="129">
        <f t="shared" si="10"/>
        <v>-2.7338129496402908E-2</v>
      </c>
      <c r="K64" s="126">
        <v>2.72</v>
      </c>
      <c r="L64" s="127">
        <f t="shared" si="11"/>
        <v>-7.1672354948805417E-2</v>
      </c>
    </row>
    <row r="65" spans="2:14" ht="15" hidden="1" customHeight="1" outlineLevel="1">
      <c r="B65" s="82" t="s">
        <v>38</v>
      </c>
      <c r="C65" s="126">
        <v>7.8998410481810639</v>
      </c>
      <c r="D65" s="127">
        <f t="shared" si="5"/>
        <v>-4.6571415184538445E-2</v>
      </c>
      <c r="E65" s="128">
        <v>8.81</v>
      </c>
      <c r="F65" s="129">
        <f t="shared" si="5"/>
        <v>-3.0803080308030695E-2</v>
      </c>
      <c r="G65" s="126">
        <v>8.85</v>
      </c>
      <c r="H65" s="127">
        <f t="shared" si="9"/>
        <v>-6.25E-2</v>
      </c>
      <c r="I65" s="128">
        <v>6.57</v>
      </c>
      <c r="J65" s="129">
        <f t="shared" si="10"/>
        <v>-4.6444121915819925E-2</v>
      </c>
      <c r="K65" s="126">
        <v>2.92</v>
      </c>
      <c r="L65" s="127">
        <f t="shared" si="11"/>
        <v>0.1821862348178136</v>
      </c>
    </row>
    <row r="66" spans="2:14" ht="15" hidden="1" customHeight="1" outlineLevel="1" thickBot="1">
      <c r="B66" s="82" t="s">
        <v>39</v>
      </c>
      <c r="C66" s="126">
        <v>7.1240683090188419</v>
      </c>
      <c r="D66" s="127">
        <f t="shared" si="5"/>
        <v>-4.9419278342255346E-2</v>
      </c>
      <c r="E66" s="128">
        <v>7.6</v>
      </c>
      <c r="F66" s="129">
        <f t="shared" si="5"/>
        <v>-4.4025157232704504E-2</v>
      </c>
      <c r="G66" s="126">
        <v>7.81</v>
      </c>
      <c r="H66" s="127">
        <f t="shared" si="9"/>
        <v>-7.1343638525564912E-2</v>
      </c>
      <c r="I66" s="128">
        <v>6.3</v>
      </c>
      <c r="J66" s="129">
        <f t="shared" si="10"/>
        <v>-8.4302325581395388E-2</v>
      </c>
      <c r="K66" s="126">
        <v>3.21</v>
      </c>
      <c r="L66" s="127">
        <f t="shared" si="11"/>
        <v>0.43946188340807169</v>
      </c>
    </row>
    <row r="67" spans="2:14" ht="16.5" hidden="1" customHeight="1" outlineLevel="1" thickBot="1">
      <c r="B67" s="82" t="s">
        <v>40</v>
      </c>
      <c r="C67" s="126">
        <v>7.9330001493179685</v>
      </c>
      <c r="D67" s="127">
        <f t="shared" si="5"/>
        <v>-1.1920305161834399E-3</v>
      </c>
      <c r="E67" s="128">
        <v>8.66</v>
      </c>
      <c r="F67" s="129">
        <f t="shared" si="5"/>
        <v>1.4051522248243575E-2</v>
      </c>
      <c r="G67" s="126">
        <v>8.66</v>
      </c>
      <c r="H67" s="127">
        <f t="shared" si="9"/>
        <v>-2.3041474654377225E-3</v>
      </c>
      <c r="I67" s="128">
        <v>6.93</v>
      </c>
      <c r="J67" s="129">
        <f t="shared" si="10"/>
        <v>-5.7142857142857162E-2</v>
      </c>
      <c r="K67" s="126">
        <v>2.98</v>
      </c>
      <c r="L67" s="127">
        <f t="shared" si="11"/>
        <v>0.27350427350427364</v>
      </c>
      <c r="N67" s="41" t="s">
        <v>45</v>
      </c>
    </row>
    <row r="68" spans="2:14" ht="15" hidden="1" customHeight="1" outlineLevel="1">
      <c r="B68" s="82" t="s">
        <v>41</v>
      </c>
      <c r="C68" s="126">
        <v>7.533085978591493</v>
      </c>
      <c r="D68" s="127">
        <f t="shared" si="5"/>
        <v>1.7731958630031741E-3</v>
      </c>
      <c r="E68" s="128">
        <v>8.06</v>
      </c>
      <c r="F68" s="129">
        <f t="shared" si="5"/>
        <v>-2.4752475247524774E-3</v>
      </c>
      <c r="G68" s="126">
        <v>8.09</v>
      </c>
      <c r="H68" s="127">
        <f t="shared" si="9"/>
        <v>1.8891687657430767E-2</v>
      </c>
      <c r="I68" s="128">
        <v>6.87</v>
      </c>
      <c r="J68" s="129">
        <f t="shared" si="10"/>
        <v>-1.151079136690647E-2</v>
      </c>
      <c r="K68" s="126">
        <v>2.87</v>
      </c>
      <c r="L68" s="127">
        <f t="shared" si="11"/>
        <v>6.6914498141263934E-2</v>
      </c>
    </row>
    <row r="69" spans="2:14" ht="15" hidden="1" customHeight="1" outlineLevel="1">
      <c r="B69" s="82" t="s">
        <v>42</v>
      </c>
      <c r="C69" s="126">
        <v>7.9012655691175775</v>
      </c>
      <c r="D69" s="127">
        <f t="shared" si="5"/>
        <v>-4.093494255313157E-2</v>
      </c>
      <c r="E69" s="128">
        <v>8.1300000000000008</v>
      </c>
      <c r="F69" s="129">
        <f t="shared" si="5"/>
        <v>-5.2447552447552392E-2</v>
      </c>
      <c r="G69" s="126">
        <v>8.4</v>
      </c>
      <c r="H69" s="127">
        <f t="shared" si="9"/>
        <v>-3.4482758620689502E-2</v>
      </c>
      <c r="I69" s="128">
        <v>8.5</v>
      </c>
      <c r="J69" s="129">
        <f t="shared" si="10"/>
        <v>-3.0786773090079822E-2</v>
      </c>
      <c r="K69" s="126">
        <v>2.61</v>
      </c>
      <c r="L69" s="127">
        <f t="shared" si="11"/>
        <v>3.5714285714285587E-2</v>
      </c>
    </row>
    <row r="70" spans="2:14" ht="15" hidden="1" customHeight="1" outlineLevel="1">
      <c r="B70" s="82" t="s">
        <v>43</v>
      </c>
      <c r="C70" s="126">
        <v>8.3484333051811106</v>
      </c>
      <c r="D70" s="127">
        <f t="shared" si="5"/>
        <v>-1.53466012086374E-2</v>
      </c>
      <c r="E70" s="128">
        <v>8.51</v>
      </c>
      <c r="F70" s="129">
        <f t="shared" si="5"/>
        <v>-3.0751708428245927E-2</v>
      </c>
      <c r="G70" s="126">
        <v>8.7200000000000006</v>
      </c>
      <c r="H70" s="127">
        <f t="shared" si="9"/>
        <v>-4.8034934497816484E-2</v>
      </c>
      <c r="I70" s="128">
        <v>9.1300000000000008</v>
      </c>
      <c r="J70" s="129">
        <f t="shared" si="10"/>
        <v>2.2396416573348343E-2</v>
      </c>
      <c r="K70" s="126">
        <v>2.64</v>
      </c>
      <c r="L70" s="127">
        <f t="shared" si="11"/>
        <v>-3.9999999999999925E-2</v>
      </c>
    </row>
    <row r="71" spans="2:14" ht="15" hidden="1" customHeight="1" outlineLevel="1">
      <c r="B71" s="82" t="s">
        <v>44</v>
      </c>
      <c r="C71" s="126">
        <v>9.1952442241468244</v>
      </c>
      <c r="D71" s="127">
        <f t="shared" si="5"/>
        <v>3.0641762933970806E-2</v>
      </c>
      <c r="E71" s="128">
        <v>9.6</v>
      </c>
      <c r="F71" s="129">
        <f t="shared" si="5"/>
        <v>1.0427528675702735E-3</v>
      </c>
      <c r="G71" s="126">
        <v>9.39</v>
      </c>
      <c r="H71" s="127">
        <f t="shared" si="9"/>
        <v>5.3872053872053849E-2</v>
      </c>
      <c r="I71" s="128">
        <v>9.6999999999999993</v>
      </c>
      <c r="J71" s="129">
        <f t="shared" si="10"/>
        <v>2.5369978858350795E-2</v>
      </c>
      <c r="K71" s="126">
        <v>2.68</v>
      </c>
      <c r="L71" s="127">
        <f t="shared" si="11"/>
        <v>0.13080168776371304</v>
      </c>
    </row>
    <row r="72" spans="2:14" collapsed="1">
      <c r="B72" s="38">
        <v>2007</v>
      </c>
      <c r="C72" s="136">
        <v>7.9448414634885607</v>
      </c>
      <c r="D72" s="137">
        <f t="shared" si="5"/>
        <v>-1.3241054921363515E-2</v>
      </c>
      <c r="E72" s="136">
        <v>8.5232466644042173</v>
      </c>
      <c r="F72" s="137">
        <f>E72/E85-1</f>
        <v>-7.4418794498477547E-3</v>
      </c>
      <c r="G72" s="136">
        <v>8.5343408828362701</v>
      </c>
      <c r="H72" s="137">
        <f>G72/G85-1</f>
        <v>-1.6957846730931703E-2</v>
      </c>
      <c r="I72" s="136">
        <v>7.4199065558431485</v>
      </c>
      <c r="J72" s="137">
        <f>I72/I85-1</f>
        <v>-2.3120630858002311E-2</v>
      </c>
      <c r="K72" s="136">
        <v>2.6882476247515856</v>
      </c>
      <c r="L72" s="137">
        <f>K72/K85-1</f>
        <v>5.1332265862816806E-2</v>
      </c>
    </row>
    <row r="73" spans="2:14" ht="15" hidden="1" customHeight="1" outlineLevel="1">
      <c r="B73" s="82" t="s">
        <v>33</v>
      </c>
      <c r="C73" s="126">
        <v>7.8535863971272892</v>
      </c>
      <c r="D73" s="138"/>
      <c r="E73" s="128">
        <v>8.1999999999999993</v>
      </c>
      <c r="F73" s="129"/>
      <c r="G73" s="126">
        <v>8.43</v>
      </c>
      <c r="H73" s="138"/>
      <c r="I73" s="128">
        <v>8.01</v>
      </c>
      <c r="J73" s="129"/>
      <c r="K73" s="126">
        <v>2.72</v>
      </c>
      <c r="L73" s="138"/>
    </row>
    <row r="74" spans="2:14" ht="15" hidden="1" customHeight="1" outlineLevel="1">
      <c r="B74" s="82" t="s">
        <v>34</v>
      </c>
      <c r="C74" s="126">
        <v>8.2904838198813042</v>
      </c>
      <c r="D74" s="138"/>
      <c r="E74" s="128">
        <v>8.6999999999999993</v>
      </c>
      <c r="F74" s="129"/>
      <c r="G74" s="126">
        <v>8.91</v>
      </c>
      <c r="H74" s="138"/>
      <c r="I74" s="128">
        <v>8.1999999999999993</v>
      </c>
      <c r="J74" s="129"/>
      <c r="K74" s="126">
        <v>2.5299999999999998</v>
      </c>
      <c r="L74" s="138"/>
    </row>
    <row r="75" spans="2:14" ht="15" hidden="1" customHeight="1" outlineLevel="1">
      <c r="B75" s="82" t="s">
        <v>35</v>
      </c>
      <c r="C75" s="126">
        <v>7.5615202484548449</v>
      </c>
      <c r="D75" s="138"/>
      <c r="E75" s="128">
        <v>7.96</v>
      </c>
      <c r="F75" s="129"/>
      <c r="G75" s="126">
        <v>7.99</v>
      </c>
      <c r="H75" s="138"/>
      <c r="I75" s="128">
        <v>7.13</v>
      </c>
      <c r="J75" s="129"/>
      <c r="K75" s="126">
        <v>2.58</v>
      </c>
      <c r="L75" s="138"/>
    </row>
    <row r="76" spans="2:14" ht="15" hidden="1" customHeight="1" outlineLevel="1">
      <c r="B76" s="82" t="s">
        <v>36</v>
      </c>
      <c r="C76" s="126">
        <v>7.5167569827946696</v>
      </c>
      <c r="D76" s="138"/>
      <c r="E76" s="128">
        <v>8.0500000000000007</v>
      </c>
      <c r="F76" s="129"/>
      <c r="G76" s="126">
        <v>8.2799999999999994</v>
      </c>
      <c r="H76" s="138"/>
      <c r="I76" s="128">
        <v>6.79</v>
      </c>
      <c r="J76" s="129"/>
      <c r="K76" s="126">
        <v>2.65</v>
      </c>
      <c r="L76" s="138"/>
    </row>
    <row r="77" spans="2:14" ht="15" hidden="1" customHeight="1" outlineLevel="1">
      <c r="B77" s="82" t="s">
        <v>37</v>
      </c>
      <c r="C77" s="126">
        <v>8.5323330813003402</v>
      </c>
      <c r="D77" s="138"/>
      <c r="E77" s="128">
        <v>9.52</v>
      </c>
      <c r="F77" s="129"/>
      <c r="G77" s="126">
        <v>9.3699999999999992</v>
      </c>
      <c r="H77" s="138"/>
      <c r="I77" s="128">
        <v>6.95</v>
      </c>
      <c r="J77" s="129"/>
      <c r="K77" s="126">
        <v>2.93</v>
      </c>
      <c r="L77" s="138"/>
    </row>
    <row r="78" spans="2:14" ht="15" hidden="1" customHeight="1" outlineLevel="1">
      <c r="B78" s="82" t="s">
        <v>38</v>
      </c>
      <c r="C78" s="126">
        <v>8.2857186935611935</v>
      </c>
      <c r="D78" s="138"/>
      <c r="E78" s="128">
        <v>9.09</v>
      </c>
      <c r="F78" s="129"/>
      <c r="G78" s="126">
        <v>9.44</v>
      </c>
      <c r="H78" s="138"/>
      <c r="I78" s="128">
        <v>6.89</v>
      </c>
      <c r="J78" s="129"/>
      <c r="K78" s="126">
        <v>2.4700000000000002</v>
      </c>
      <c r="L78" s="138"/>
    </row>
    <row r="79" spans="2:14" ht="15" hidden="1" customHeight="1" outlineLevel="1">
      <c r="B79" s="82" t="s">
        <v>39</v>
      </c>
      <c r="C79" s="126">
        <v>7.4944380279404124</v>
      </c>
      <c r="D79" s="138"/>
      <c r="E79" s="128">
        <v>7.95</v>
      </c>
      <c r="F79" s="129"/>
      <c r="G79" s="126">
        <v>8.41</v>
      </c>
      <c r="H79" s="138"/>
      <c r="I79" s="128">
        <v>6.88</v>
      </c>
      <c r="J79" s="129"/>
      <c r="K79" s="126">
        <v>2.23</v>
      </c>
      <c r="L79" s="138"/>
    </row>
    <row r="80" spans="2:14" ht="15" hidden="1" customHeight="1" outlineLevel="1">
      <c r="B80" s="82" t="s">
        <v>40</v>
      </c>
      <c r="C80" s="126">
        <v>7.9424678133252566</v>
      </c>
      <c r="D80" s="138"/>
      <c r="E80" s="128">
        <v>8.5399999999999991</v>
      </c>
      <c r="F80" s="129"/>
      <c r="G80" s="126">
        <v>8.68</v>
      </c>
      <c r="H80" s="138"/>
      <c r="I80" s="128">
        <v>7.35</v>
      </c>
      <c r="J80" s="129"/>
      <c r="K80" s="126">
        <v>2.34</v>
      </c>
      <c r="L80" s="138"/>
    </row>
    <row r="81" spans="2:12" ht="15" hidden="1" customHeight="1" outlineLevel="1">
      <c r="B81" s="82" t="s">
        <v>41</v>
      </c>
      <c r="C81" s="126">
        <v>7.5197519854800294</v>
      </c>
      <c r="D81" s="138"/>
      <c r="E81" s="128">
        <v>8.08</v>
      </c>
      <c r="F81" s="129"/>
      <c r="G81" s="126">
        <v>7.94</v>
      </c>
      <c r="H81" s="138"/>
      <c r="I81" s="128">
        <v>6.95</v>
      </c>
      <c r="J81" s="129"/>
      <c r="K81" s="126">
        <v>2.69</v>
      </c>
      <c r="L81" s="138"/>
    </row>
    <row r="82" spans="2:12" ht="15" hidden="1" customHeight="1" outlineLevel="1">
      <c r="B82" s="82" t="s">
        <v>42</v>
      </c>
      <c r="C82" s="126">
        <v>8.2385084387826346</v>
      </c>
      <c r="D82" s="138"/>
      <c r="E82" s="128">
        <v>8.58</v>
      </c>
      <c r="F82" s="129"/>
      <c r="G82" s="126">
        <v>8.6999999999999993</v>
      </c>
      <c r="H82" s="138"/>
      <c r="I82" s="128">
        <v>8.77</v>
      </c>
      <c r="J82" s="129"/>
      <c r="K82" s="126">
        <v>2.52</v>
      </c>
      <c r="L82" s="138"/>
    </row>
    <row r="83" spans="2:12" ht="15" hidden="1" customHeight="1" outlineLevel="1">
      <c r="B83" s="82" t="s">
        <v>43</v>
      </c>
      <c r="C83" s="126">
        <v>8.4785502344567174</v>
      </c>
      <c r="D83" s="138"/>
      <c r="E83" s="128">
        <v>8.7799999999999994</v>
      </c>
      <c r="F83" s="129"/>
      <c r="G83" s="126">
        <v>9.16</v>
      </c>
      <c r="H83" s="138"/>
      <c r="I83" s="128">
        <v>8.93</v>
      </c>
      <c r="J83" s="129"/>
      <c r="K83" s="126">
        <v>2.75</v>
      </c>
      <c r="L83" s="138"/>
    </row>
    <row r="84" spans="2:12" ht="15" hidden="1" customHeight="1" outlineLevel="1">
      <c r="B84" s="82" t="s">
        <v>44</v>
      </c>
      <c r="C84" s="126">
        <v>8.9218626246721655</v>
      </c>
      <c r="D84" s="138"/>
      <c r="E84" s="128">
        <v>9.59</v>
      </c>
      <c r="F84" s="129"/>
      <c r="G84" s="126">
        <v>8.91</v>
      </c>
      <c r="H84" s="138"/>
      <c r="I84" s="128">
        <v>9.4600000000000009</v>
      </c>
      <c r="J84" s="129"/>
      <c r="K84" s="126">
        <v>2.37</v>
      </c>
      <c r="L84" s="138"/>
    </row>
    <row r="85" spans="2:12" collapsed="1">
      <c r="B85" s="38">
        <v>2006</v>
      </c>
      <c r="C85" s="136">
        <v>8.0514511706356231</v>
      </c>
      <c r="D85" s="139"/>
      <c r="E85" s="136">
        <v>8.5871512085156052</v>
      </c>
      <c r="F85" s="137"/>
      <c r="G85" s="136">
        <v>8.6815614716578047</v>
      </c>
      <c r="H85" s="137"/>
      <c r="I85" s="136">
        <v>7.5955197644926438</v>
      </c>
      <c r="J85" s="137"/>
      <c r="K85" s="136">
        <v>2.5569914593512171</v>
      </c>
      <c r="L85" s="137"/>
    </row>
    <row r="86" spans="2:12" ht="15" customHeight="1">
      <c r="B86" s="42" t="s">
        <v>46</v>
      </c>
      <c r="C86" s="42"/>
      <c r="D86" s="42"/>
      <c r="E86" s="42"/>
      <c r="F86" s="42"/>
      <c r="G86" s="42"/>
      <c r="H86" s="42"/>
      <c r="I86" s="43"/>
      <c r="J86" s="43"/>
      <c r="K86" s="43"/>
      <c r="L86" s="43"/>
    </row>
  </sheetData>
  <mergeCells count="7">
    <mergeCell ref="B86:H86"/>
    <mergeCell ref="B5:L5"/>
    <mergeCell ref="C6:D6"/>
    <mergeCell ref="E6:F6"/>
    <mergeCell ref="G6:H6"/>
    <mergeCell ref="I6:J6"/>
    <mergeCell ref="K6:L6"/>
  </mergeCells>
  <hyperlinks>
    <hyperlink ref="N6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Año 2010</v>
      </c>
      <c r="D6" s="47" t="str">
        <f>actualizaciones!A2</f>
        <v xml:space="preserve">Año 2011 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7.4988521782326796</v>
      </c>
      <c r="D8" s="108">
        <v>7.7962992928766566</v>
      </c>
      <c r="E8" s="140">
        <f>D8-C8</f>
        <v>0.297447114643977</v>
      </c>
    </row>
    <row r="9" spans="2:5" ht="15" customHeight="1">
      <c r="B9" s="110" t="s">
        <v>107</v>
      </c>
      <c r="C9" s="111">
        <v>6.9921693793736255</v>
      </c>
      <c r="D9" s="111">
        <v>7.3810275574593103</v>
      </c>
      <c r="E9" s="141">
        <f>D9-C9</f>
        <v>0.38885817808568479</v>
      </c>
    </row>
    <row r="10" spans="2:5" ht="15" customHeight="1">
      <c r="B10" s="110" t="s">
        <v>108</v>
      </c>
      <c r="C10" s="111">
        <v>8.2852487644708503</v>
      </c>
      <c r="D10" s="111">
        <v>8.4686491561984525</v>
      </c>
      <c r="E10" s="141">
        <f>D10-C10</f>
        <v>0.18340039172760214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8.0018504852338062</v>
      </c>
      <c r="D12" s="108">
        <v>8.3114347092569165</v>
      </c>
      <c r="E12" s="140">
        <f>D12-C12</f>
        <v>0.30958422402311037</v>
      </c>
    </row>
    <row r="13" spans="2:5" ht="15" customHeight="1">
      <c r="B13" s="110" t="s">
        <v>107</v>
      </c>
      <c r="C13" s="111">
        <v>7.6557738201246659</v>
      </c>
      <c r="D13" s="111">
        <v>8.0192761344252492</v>
      </c>
      <c r="E13" s="141">
        <f>D13-C13</f>
        <v>0.36350231430058333</v>
      </c>
    </row>
    <row r="14" spans="2:5" ht="15" customHeight="1">
      <c r="B14" s="110" t="s">
        <v>108</v>
      </c>
      <c r="C14" s="111">
        <v>8.662312237548921</v>
      </c>
      <c r="D14" s="111">
        <v>8.903308117244169</v>
      </c>
      <c r="E14" s="141">
        <f>D14-C14</f>
        <v>0.24099587969524805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8.0939274883978083</v>
      </c>
      <c r="D16" s="108">
        <v>8.460157940571067</v>
      </c>
      <c r="E16" s="140">
        <f>D16-C16</f>
        <v>0.36623045217325867</v>
      </c>
    </row>
    <row r="17" spans="2:12" ht="15" customHeight="1">
      <c r="B17" s="110" t="s">
        <v>107</v>
      </c>
      <c r="C17" s="111">
        <v>7.8799714814826007</v>
      </c>
      <c r="D17" s="111">
        <v>8.4002701453909463</v>
      </c>
      <c r="E17" s="141">
        <f>D17-C17</f>
        <v>0.52029866390834556</v>
      </c>
    </row>
    <row r="18" spans="2:12" ht="15" customHeight="1">
      <c r="B18" s="110" t="s">
        <v>108</v>
      </c>
      <c r="C18" s="111">
        <v>8.2777709997378199</v>
      </c>
      <c r="D18" s="111">
        <v>8.5123090936468628</v>
      </c>
      <c r="E18" s="141">
        <f>D18-C18</f>
        <v>0.2345380939090429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7.1897370610189304</v>
      </c>
      <c r="D20" s="108">
        <v>7.4170280535127349</v>
      </c>
      <c r="E20" s="140">
        <f>D20-C20</f>
        <v>0.22729099249380447</v>
      </c>
    </row>
    <row r="21" spans="2:12" ht="15" customHeight="1">
      <c r="B21" s="110" t="s">
        <v>107</v>
      </c>
      <c r="C21" s="111">
        <v>7.013000863338581</v>
      </c>
      <c r="D21" s="111">
        <v>7.2667445968509012</v>
      </c>
      <c r="E21" s="141">
        <f>D21-C21</f>
        <v>0.25374373351232027</v>
      </c>
    </row>
    <row r="22" spans="2:12" ht="15" customHeight="1">
      <c r="B22" s="110" t="s">
        <v>108</v>
      </c>
      <c r="C22" s="111">
        <v>7.5863346902307942</v>
      </c>
      <c r="D22" s="111">
        <v>7.840803279462941</v>
      </c>
      <c r="E22" s="141">
        <f>D22-C22</f>
        <v>0.25446858923214677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2.096033241781214</v>
      </c>
      <c r="D24" s="108">
        <v>2.1283825248864687</v>
      </c>
      <c r="E24" s="140">
        <f>D24-C24</f>
        <v>3.2349283105254756E-2</v>
      </c>
    </row>
    <row r="25" spans="2:12" ht="15" customHeight="1">
      <c r="B25" s="110" t="s">
        <v>107</v>
      </c>
      <c r="C25" s="111">
        <v>2.096033241781214</v>
      </c>
      <c r="D25" s="111">
        <v>2.1283825248864687</v>
      </c>
      <c r="E25" s="141">
        <f>D25-C25</f>
        <v>3.2349283105254756E-2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33</v>
      </c>
      <c r="C8" s="25">
        <v>416333</v>
      </c>
      <c r="D8" s="26">
        <f t="shared" ref="D8:D19" si="0">C8/C21-1</f>
        <v>2.541285420489392E-2</v>
      </c>
      <c r="E8" s="27">
        <v>151945</v>
      </c>
      <c r="F8" s="28">
        <f t="shared" ref="F8:F19" si="1">E8/E21-1</f>
        <v>7.0910039186941498E-2</v>
      </c>
      <c r="G8" s="25">
        <v>117793</v>
      </c>
      <c r="H8" s="26">
        <f t="shared" ref="H8:H19" si="2">G8/G21-1</f>
        <v>2.3912451494314535E-3</v>
      </c>
      <c r="I8" s="27">
        <v>59100</v>
      </c>
      <c r="J8" s="28">
        <f t="shared" ref="J8:J19" si="3">I8/I21-1</f>
        <v>2.3784364335579511E-2</v>
      </c>
      <c r="K8" s="25">
        <v>12436</v>
      </c>
      <c r="L8" s="26">
        <f t="shared" ref="L8:L19" si="4">K8/K21-1</f>
        <v>-7.5252825698988723E-2</v>
      </c>
    </row>
    <row r="9" spans="2:16">
      <c r="B9" s="24" t="s">
        <v>34</v>
      </c>
      <c r="C9" s="25">
        <v>412330</v>
      </c>
      <c r="D9" s="26">
        <f t="shared" si="0"/>
        <v>3.9559902077203724E-2</v>
      </c>
      <c r="E9" s="27">
        <v>144379</v>
      </c>
      <c r="F9" s="28">
        <f t="shared" si="1"/>
        <v>4.6679715818471745E-2</v>
      </c>
      <c r="G9" s="25">
        <v>123611</v>
      </c>
      <c r="H9" s="26">
        <f t="shared" si="2"/>
        <v>2.5289892337552411E-2</v>
      </c>
      <c r="I9" s="27">
        <v>57998</v>
      </c>
      <c r="J9" s="28">
        <f t="shared" si="3"/>
        <v>3.4533195390817228E-2</v>
      </c>
      <c r="K9" s="25">
        <v>15187</v>
      </c>
      <c r="L9" s="26">
        <f t="shared" si="4"/>
        <v>7.5631924633450254E-3</v>
      </c>
    </row>
    <row r="10" spans="2:16">
      <c r="B10" s="24" t="s">
        <v>35</v>
      </c>
      <c r="C10" s="25">
        <v>458855</v>
      </c>
      <c r="D10" s="26">
        <f t="shared" si="0"/>
        <v>5.8227842262694063E-2</v>
      </c>
      <c r="E10" s="27">
        <v>169918</v>
      </c>
      <c r="F10" s="28">
        <f t="shared" si="1"/>
        <v>9.4007739011183533E-2</v>
      </c>
      <c r="G10" s="25">
        <v>137339</v>
      </c>
      <c r="H10" s="26">
        <f t="shared" si="2"/>
        <v>2.0455322247484808E-2</v>
      </c>
      <c r="I10" s="27">
        <v>59640</v>
      </c>
      <c r="J10" s="28">
        <f t="shared" si="3"/>
        <v>8.8182166511576954E-2</v>
      </c>
      <c r="K10" s="25">
        <v>13432</v>
      </c>
      <c r="L10" s="26">
        <f t="shared" si="4"/>
        <v>-3.2625135037810615E-2</v>
      </c>
    </row>
    <row r="11" spans="2:16">
      <c r="B11" s="24" t="s">
        <v>36</v>
      </c>
      <c r="C11" s="25">
        <v>421231</v>
      </c>
      <c r="D11" s="26">
        <f t="shared" si="0"/>
        <v>0.15826855444313992</v>
      </c>
      <c r="E11" s="27">
        <v>150968</v>
      </c>
      <c r="F11" s="28">
        <f t="shared" si="1"/>
        <v>0.14045703493862138</v>
      </c>
      <c r="G11" s="25">
        <v>121257</v>
      </c>
      <c r="H11" s="26">
        <f t="shared" si="2"/>
        <v>0.17703530416719238</v>
      </c>
      <c r="I11" s="27">
        <v>57088</v>
      </c>
      <c r="J11" s="28">
        <f t="shared" si="3"/>
        <v>2.0905237933439347E-2</v>
      </c>
      <c r="K11" s="25">
        <v>13213</v>
      </c>
      <c r="L11" s="26">
        <f t="shared" si="4"/>
        <v>0.26367635807192036</v>
      </c>
    </row>
    <row r="12" spans="2:16">
      <c r="B12" s="24" t="s">
        <v>37</v>
      </c>
      <c r="C12" s="25">
        <v>486850</v>
      </c>
      <c r="D12" s="26">
        <f t="shared" si="0"/>
        <v>4.6543622285564412E-2</v>
      </c>
      <c r="E12" s="27">
        <v>168963</v>
      </c>
      <c r="F12" s="28">
        <f t="shared" si="1"/>
        <v>2.250611217351306E-2</v>
      </c>
      <c r="G12" s="25">
        <v>143128</v>
      </c>
      <c r="H12" s="26">
        <f t="shared" si="2"/>
        <v>3.4311316664257907E-2</v>
      </c>
      <c r="I12" s="27">
        <v>75240</v>
      </c>
      <c r="J12" s="28">
        <f t="shared" si="3"/>
        <v>4.3348032282219728E-2</v>
      </c>
      <c r="K12" s="25">
        <v>8432</v>
      </c>
      <c r="L12" s="26">
        <f t="shared" si="4"/>
        <v>-0.13862498723056493</v>
      </c>
    </row>
    <row r="13" spans="2:16">
      <c r="B13" s="24" t="s">
        <v>38</v>
      </c>
      <c r="C13" s="25">
        <v>490305</v>
      </c>
      <c r="D13" s="26">
        <f t="shared" si="0"/>
        <v>8.6526806113562227E-2</v>
      </c>
      <c r="E13" s="27">
        <v>178465</v>
      </c>
      <c r="F13" s="28">
        <f t="shared" si="1"/>
        <v>9.2390938416242685E-2</v>
      </c>
      <c r="G13" s="25">
        <v>142281</v>
      </c>
      <c r="H13" s="26">
        <f t="shared" si="2"/>
        <v>4.1542831207999731E-2</v>
      </c>
      <c r="I13" s="27">
        <v>69370</v>
      </c>
      <c r="J13" s="28">
        <f t="shared" si="3"/>
        <v>0.1180234338485342</v>
      </c>
      <c r="K13" s="25">
        <v>12036</v>
      </c>
      <c r="L13" s="26">
        <f t="shared" si="4"/>
        <v>0.13429459994345483</v>
      </c>
    </row>
    <row r="14" spans="2:16">
      <c r="B14" s="24" t="s">
        <v>39</v>
      </c>
      <c r="C14" s="25">
        <v>384083</v>
      </c>
      <c r="D14" s="26">
        <f t="shared" si="0"/>
        <v>2.4377038643207172E-2</v>
      </c>
      <c r="E14" s="27">
        <v>140106</v>
      </c>
      <c r="F14" s="28">
        <f t="shared" si="1"/>
        <v>8.6960906770522151E-2</v>
      </c>
      <c r="G14" s="25">
        <v>116545</v>
      </c>
      <c r="H14" s="26">
        <f t="shared" si="2"/>
        <v>8.5239917683977318E-2</v>
      </c>
      <c r="I14" s="27">
        <v>56759</v>
      </c>
      <c r="J14" s="28">
        <f t="shared" si="3"/>
        <v>-0.12245087277168787</v>
      </c>
      <c r="K14" s="25">
        <v>12067</v>
      </c>
      <c r="L14" s="26">
        <f t="shared" si="4"/>
        <v>-4.849392840246014E-2</v>
      </c>
      <c r="N14" s="29"/>
      <c r="O14" s="29"/>
      <c r="P14" s="29"/>
    </row>
    <row r="15" spans="2:16">
      <c r="B15" s="24" t="s">
        <v>40</v>
      </c>
      <c r="C15" s="25">
        <v>358180</v>
      </c>
      <c r="D15" s="26">
        <f t="shared" si="0"/>
        <v>-8.6272512641953902E-3</v>
      </c>
      <c r="E15" s="27">
        <v>129475</v>
      </c>
      <c r="F15" s="28">
        <f t="shared" si="1"/>
        <v>-2.2970291052603731E-2</v>
      </c>
      <c r="G15" s="25">
        <v>102109</v>
      </c>
      <c r="H15" s="26">
        <f t="shared" si="2"/>
        <v>4.2586254376646426E-3</v>
      </c>
      <c r="I15" s="27">
        <v>51400</v>
      </c>
      <c r="J15" s="28">
        <f t="shared" si="3"/>
        <v>-9.1936965585471042E-2</v>
      </c>
      <c r="K15" s="25">
        <v>13158</v>
      </c>
      <c r="L15" s="26">
        <f t="shared" si="4"/>
        <v>6.0530345772547678E-2</v>
      </c>
    </row>
    <row r="16" spans="2:16">
      <c r="B16" s="24" t="s">
        <v>41</v>
      </c>
      <c r="C16" s="25">
        <v>474599</v>
      </c>
      <c r="D16" s="26">
        <f t="shared" si="0"/>
        <v>0.12318098019401291</v>
      </c>
      <c r="E16" s="27">
        <v>172615</v>
      </c>
      <c r="F16" s="28">
        <f t="shared" si="1"/>
        <v>0.10218950137602079</v>
      </c>
      <c r="G16" s="25">
        <v>140577</v>
      </c>
      <c r="H16" s="26">
        <f t="shared" si="2"/>
        <v>0.1159827573888399</v>
      </c>
      <c r="I16" s="27">
        <v>62145</v>
      </c>
      <c r="J16" s="28">
        <f t="shared" si="3"/>
        <v>3.9214046822742432E-2</v>
      </c>
      <c r="K16" s="25">
        <v>12591</v>
      </c>
      <c r="L16" s="26">
        <f t="shared" si="4"/>
        <v>-3.1758634378720174E-4</v>
      </c>
    </row>
    <row r="17" spans="2:18">
      <c r="B17" s="24" t="s">
        <v>42</v>
      </c>
      <c r="C17" s="25">
        <v>454248</v>
      </c>
      <c r="D17" s="26">
        <f t="shared" si="0"/>
        <v>0.12337243205947157</v>
      </c>
      <c r="E17" s="27">
        <v>160253</v>
      </c>
      <c r="F17" s="28">
        <f t="shared" si="1"/>
        <v>0.14198063123089311</v>
      </c>
      <c r="G17" s="25">
        <v>131280</v>
      </c>
      <c r="H17" s="26">
        <f t="shared" si="2"/>
        <v>9.3835924611308297E-2</v>
      </c>
      <c r="I17" s="27">
        <v>66608</v>
      </c>
      <c r="J17" s="28">
        <f t="shared" si="3"/>
        <v>0.12437542201215401</v>
      </c>
      <c r="K17" s="25">
        <v>15944</v>
      </c>
      <c r="L17" s="26">
        <f t="shared" si="4"/>
        <v>9.4003019075065142E-2</v>
      </c>
    </row>
    <row r="18" spans="2:18">
      <c r="B18" s="24" t="s">
        <v>43</v>
      </c>
      <c r="C18" s="25">
        <v>417629</v>
      </c>
      <c r="D18" s="26">
        <f>C18/C31-1</f>
        <v>0.13011064898375579</v>
      </c>
      <c r="E18" s="27">
        <v>145544</v>
      </c>
      <c r="F18" s="28">
        <f t="shared" si="1"/>
        <v>0.16046213093709882</v>
      </c>
      <c r="G18" s="25">
        <v>121950</v>
      </c>
      <c r="H18" s="26">
        <f t="shared" si="2"/>
        <v>0.11483892200241352</v>
      </c>
      <c r="I18" s="27">
        <v>56682</v>
      </c>
      <c r="J18" s="28">
        <f t="shared" si="3"/>
        <v>3.2665925777478177E-2</v>
      </c>
      <c r="K18" s="25">
        <v>13699</v>
      </c>
      <c r="L18" s="26">
        <f t="shared" si="4"/>
        <v>-0.18258845993197681</v>
      </c>
    </row>
    <row r="19" spans="2:18">
      <c r="B19" s="24" t="s">
        <v>44</v>
      </c>
      <c r="C19" s="25">
        <v>385560</v>
      </c>
      <c r="D19" s="26">
        <f t="shared" si="0"/>
        <v>8.69355923157622E-3</v>
      </c>
      <c r="E19" s="27">
        <v>134928</v>
      </c>
      <c r="F19" s="28">
        <f t="shared" si="1"/>
        <v>2.5779818606171734E-2</v>
      </c>
      <c r="G19" s="25">
        <v>117890</v>
      </c>
      <c r="H19" s="26">
        <f t="shared" si="2"/>
        <v>4.3191944319023179E-3</v>
      </c>
      <c r="I19" s="27">
        <v>55722</v>
      </c>
      <c r="J19" s="28">
        <f t="shared" si="3"/>
        <v>-3.5283933518005517E-2</v>
      </c>
      <c r="K19" s="25">
        <v>12608</v>
      </c>
      <c r="L19" s="26">
        <f t="shared" si="4"/>
        <v>-4.3979375189566294E-2</v>
      </c>
    </row>
    <row r="20" spans="2:18">
      <c r="B20" s="30" t="str">
        <f>actualizaciones!A2</f>
        <v xml:space="preserve">Año 2011 </v>
      </c>
      <c r="C20" s="31">
        <v>5160203</v>
      </c>
      <c r="D20" s="32">
        <v>6.8072009231421982E-2</v>
      </c>
      <c r="E20" s="33">
        <v>1847559</v>
      </c>
      <c r="F20" s="34">
        <v>7.9532885407226583E-2</v>
      </c>
      <c r="G20" s="31">
        <v>1515760</v>
      </c>
      <c r="H20" s="32">
        <v>5.8131027973707283E-2</v>
      </c>
      <c r="I20" s="33">
        <v>727752</v>
      </c>
      <c r="J20" s="34">
        <v>2.2629164980439764E-2</v>
      </c>
      <c r="K20" s="31">
        <v>154803</v>
      </c>
      <c r="L20" s="32">
        <v>-4.2710028494793439E-3</v>
      </c>
      <c r="O20" s="21"/>
      <c r="P20" s="21"/>
      <c r="Q20" s="21"/>
      <c r="R20" s="21"/>
    </row>
    <row r="21" spans="2:18" hidden="1" outlineLevel="1">
      <c r="B21" s="24" t="s">
        <v>33</v>
      </c>
      <c r="C21" s="25">
        <v>406015</v>
      </c>
      <c r="D21" s="26">
        <f>C21/C34-1</f>
        <v>6.7008832719694489E-2</v>
      </c>
      <c r="E21" s="27">
        <v>141884</v>
      </c>
      <c r="F21" s="28">
        <f>E21/E34-1</f>
        <v>7.4284675898934616E-2</v>
      </c>
      <c r="G21" s="25">
        <v>117512</v>
      </c>
      <c r="H21" s="26">
        <f>G21/G34-1</f>
        <v>6.2802980970986244E-2</v>
      </c>
      <c r="I21" s="27">
        <v>57727</v>
      </c>
      <c r="J21" s="28">
        <f>I21/I34-1</f>
        <v>-8.4294348122650353E-2</v>
      </c>
      <c r="K21" s="25">
        <v>13448</v>
      </c>
      <c r="L21" s="26">
        <f>K21/K34-1</f>
        <v>2.7663151459575097E-2</v>
      </c>
    </row>
    <row r="22" spans="2:18" hidden="1" outlineLevel="1">
      <c r="B22" s="24" t="s">
        <v>34</v>
      </c>
      <c r="C22" s="25">
        <v>396639</v>
      </c>
      <c r="D22" s="26">
        <f t="shared" ref="D22:F72" si="5">C22/C35-1</f>
        <v>6.6801684767698877E-2</v>
      </c>
      <c r="E22" s="27">
        <v>137940</v>
      </c>
      <c r="F22" s="28">
        <f t="shared" si="5"/>
        <v>5.3725163665808484E-2</v>
      </c>
      <c r="G22" s="25">
        <v>120562</v>
      </c>
      <c r="H22" s="26">
        <f t="shared" ref="H22:H32" si="6">G22/G35-1</f>
        <v>0.13570594219827425</v>
      </c>
      <c r="I22" s="27">
        <v>56062</v>
      </c>
      <c r="J22" s="28">
        <f t="shared" ref="J22:J32" si="7">I22/I35-1</f>
        <v>-8.2124496545400993E-2</v>
      </c>
      <c r="K22" s="25">
        <v>15073</v>
      </c>
      <c r="L22" s="26">
        <f t="shared" ref="L22:L32" si="8">K22/K35-1</f>
        <v>7.7412437455325334E-2</v>
      </c>
    </row>
    <row r="23" spans="2:18" hidden="1" outlineLevel="1">
      <c r="B23" s="24" t="s">
        <v>35</v>
      </c>
      <c r="C23" s="25">
        <v>433607</v>
      </c>
      <c r="D23" s="26">
        <f t="shared" si="5"/>
        <v>7.0975693492495218E-2</v>
      </c>
      <c r="E23" s="27">
        <v>155317</v>
      </c>
      <c r="F23" s="28">
        <f t="shared" si="5"/>
        <v>6.8513600902599059E-2</v>
      </c>
      <c r="G23" s="25">
        <v>134586</v>
      </c>
      <c r="H23" s="26">
        <f t="shared" si="6"/>
        <v>0.10715695952615989</v>
      </c>
      <c r="I23" s="27">
        <v>54807</v>
      </c>
      <c r="J23" s="28">
        <f t="shared" si="7"/>
        <v>-6.4088114754098369E-2</v>
      </c>
      <c r="K23" s="25">
        <v>13885</v>
      </c>
      <c r="L23" s="26">
        <f t="shared" si="8"/>
        <v>8.4003435084706091E-2</v>
      </c>
    </row>
    <row r="24" spans="2:18" hidden="1" outlineLevel="1">
      <c r="B24" s="24" t="s">
        <v>36</v>
      </c>
      <c r="C24" s="25">
        <v>363673</v>
      </c>
      <c r="D24" s="26">
        <f t="shared" si="5"/>
        <v>2.6704195768659567E-2</v>
      </c>
      <c r="E24" s="27">
        <v>132375</v>
      </c>
      <c r="F24" s="28">
        <f t="shared" si="5"/>
        <v>6.244231309442605E-2</v>
      </c>
      <c r="G24" s="25">
        <v>103019</v>
      </c>
      <c r="H24" s="26">
        <f t="shared" si="6"/>
        <v>-1.918426414303942E-2</v>
      </c>
      <c r="I24" s="27">
        <v>55919</v>
      </c>
      <c r="J24" s="28">
        <f t="shared" si="7"/>
        <v>-2.0408520776399652E-2</v>
      </c>
      <c r="K24" s="25">
        <v>10456</v>
      </c>
      <c r="L24" s="26">
        <f t="shared" si="8"/>
        <v>-5.9965836554886298E-2</v>
      </c>
    </row>
    <row r="25" spans="2:18" hidden="1" outlineLevel="1">
      <c r="B25" s="24" t="s">
        <v>37</v>
      </c>
      <c r="C25" s="25">
        <v>465198</v>
      </c>
      <c r="D25" s="26">
        <f t="shared" si="5"/>
        <v>-5.5239406390156232E-3</v>
      </c>
      <c r="E25" s="27">
        <v>165244</v>
      </c>
      <c r="F25" s="28">
        <f t="shared" si="5"/>
        <v>-2.9460824621167614E-2</v>
      </c>
      <c r="G25" s="25">
        <v>138380</v>
      </c>
      <c r="H25" s="26">
        <f t="shared" si="6"/>
        <v>2.8083209509658147E-2</v>
      </c>
      <c r="I25" s="27">
        <v>72114</v>
      </c>
      <c r="J25" s="28">
        <f t="shared" si="7"/>
        <v>-0.17295716497505587</v>
      </c>
      <c r="K25" s="25">
        <v>9789</v>
      </c>
      <c r="L25" s="26">
        <f t="shared" si="8"/>
        <v>0.25871158544425876</v>
      </c>
    </row>
    <row r="26" spans="2:18" hidden="1" outlineLevel="1">
      <c r="B26" s="24" t="s">
        <v>38</v>
      </c>
      <c r="C26" s="25">
        <v>451259</v>
      </c>
      <c r="D26" s="26">
        <f t="shared" si="5"/>
        <v>3.9300314374877576E-2</v>
      </c>
      <c r="E26" s="27">
        <v>163371</v>
      </c>
      <c r="F26" s="28">
        <f t="shared" si="5"/>
        <v>7.2466717432975392E-2</v>
      </c>
      <c r="G26" s="25">
        <v>136606</v>
      </c>
      <c r="H26" s="26">
        <f t="shared" si="6"/>
        <v>6.2263314644748435E-2</v>
      </c>
      <c r="I26" s="27">
        <v>62047</v>
      </c>
      <c r="J26" s="28">
        <f t="shared" si="7"/>
        <v>-0.14973826294296599</v>
      </c>
      <c r="K26" s="25">
        <v>10611</v>
      </c>
      <c r="L26" s="26">
        <f t="shared" si="8"/>
        <v>-0.10756938603868793</v>
      </c>
    </row>
    <row r="27" spans="2:18" hidden="1" outlineLevel="1">
      <c r="B27" s="24" t="s">
        <v>39</v>
      </c>
      <c r="C27" s="25">
        <v>374943</v>
      </c>
      <c r="D27" s="26">
        <f t="shared" si="5"/>
        <v>7.1700518496075505E-2</v>
      </c>
      <c r="E27" s="27">
        <v>128897</v>
      </c>
      <c r="F27" s="28">
        <f t="shared" si="5"/>
        <v>6.1868239597320906E-2</v>
      </c>
      <c r="G27" s="25">
        <v>107391</v>
      </c>
      <c r="H27" s="26">
        <f t="shared" si="6"/>
        <v>6.1532530692129717E-2</v>
      </c>
      <c r="I27" s="27">
        <v>64679</v>
      </c>
      <c r="J27" s="28">
        <f t="shared" si="7"/>
        <v>4.2469860099284329E-2</v>
      </c>
      <c r="K27" s="25">
        <v>12682</v>
      </c>
      <c r="L27" s="26">
        <f t="shared" si="8"/>
        <v>-5.3333333333333011E-3</v>
      </c>
      <c r="N27" s="29"/>
      <c r="O27" s="29"/>
      <c r="P27" s="29"/>
    </row>
    <row r="28" spans="2:18" hidden="1" outlineLevel="1">
      <c r="B28" s="24" t="s">
        <v>40</v>
      </c>
      <c r="C28" s="25">
        <v>361297</v>
      </c>
      <c r="D28" s="26">
        <f t="shared" si="5"/>
        <v>3.1413702243550334E-2</v>
      </c>
      <c r="E28" s="27">
        <v>132519</v>
      </c>
      <c r="F28" s="28">
        <f t="shared" si="5"/>
        <v>6.9693667514227009E-2</v>
      </c>
      <c r="G28" s="25">
        <v>101676</v>
      </c>
      <c r="H28" s="26">
        <f t="shared" si="6"/>
        <v>1.1520324717960939E-2</v>
      </c>
      <c r="I28" s="27">
        <v>56604</v>
      </c>
      <c r="J28" s="28">
        <f t="shared" si="7"/>
        <v>8.6423492934657453E-3</v>
      </c>
      <c r="K28" s="25">
        <v>12407</v>
      </c>
      <c r="L28" s="26">
        <f t="shared" si="8"/>
        <v>-7.918955024491614E-2</v>
      </c>
    </row>
    <row r="29" spans="2:18" hidden="1" outlineLevel="1">
      <c r="B29" s="24" t="s">
        <v>41</v>
      </c>
      <c r="C29" s="25">
        <v>422549</v>
      </c>
      <c r="D29" s="26">
        <f t="shared" si="5"/>
        <v>9.8439404440409106E-3</v>
      </c>
      <c r="E29" s="27">
        <v>156611</v>
      </c>
      <c r="F29" s="28">
        <f t="shared" si="5"/>
        <v>9.4975074636257428E-2</v>
      </c>
      <c r="G29" s="25">
        <v>125967</v>
      </c>
      <c r="H29" s="26">
        <f t="shared" si="6"/>
        <v>1.8548915284662071E-2</v>
      </c>
      <c r="I29" s="27">
        <v>59800</v>
      </c>
      <c r="J29" s="28">
        <f t="shared" si="7"/>
        <v>-0.15080942913944906</v>
      </c>
      <c r="K29" s="25">
        <v>12595</v>
      </c>
      <c r="L29" s="26">
        <f t="shared" si="8"/>
        <v>-3.7005887300252338E-2</v>
      </c>
    </row>
    <row r="30" spans="2:18" hidden="1" outlineLevel="1">
      <c r="B30" s="24" t="s">
        <v>42</v>
      </c>
      <c r="C30" s="25">
        <v>404361</v>
      </c>
      <c r="D30" s="26">
        <f t="shared" si="5"/>
        <v>-1.2568741025816399E-2</v>
      </c>
      <c r="E30" s="27">
        <v>140329</v>
      </c>
      <c r="F30" s="28">
        <f t="shared" si="5"/>
        <v>3.8927675074590384E-2</v>
      </c>
      <c r="G30" s="25">
        <v>120018</v>
      </c>
      <c r="H30" s="26">
        <f t="shared" si="6"/>
        <v>-4.1397432927852029E-2</v>
      </c>
      <c r="I30" s="27">
        <v>59240</v>
      </c>
      <c r="J30" s="28">
        <f t="shared" si="7"/>
        <v>-9.1257727530718369E-2</v>
      </c>
      <c r="K30" s="25">
        <v>14574</v>
      </c>
      <c r="L30" s="26">
        <f t="shared" si="8"/>
        <v>-6.8932473008369022E-2</v>
      </c>
    </row>
    <row r="31" spans="2:18" hidden="1" outlineLevel="1">
      <c r="B31" s="24" t="s">
        <v>43</v>
      </c>
      <c r="C31" s="25">
        <v>369547</v>
      </c>
      <c r="D31" s="26">
        <f t="shared" si="5"/>
        <v>-4.1586484846284355E-2</v>
      </c>
      <c r="E31" s="27">
        <v>125419</v>
      </c>
      <c r="F31" s="28">
        <f t="shared" si="5"/>
        <v>-6.2582217172925114E-2</v>
      </c>
      <c r="G31" s="25">
        <v>109388</v>
      </c>
      <c r="H31" s="26">
        <f t="shared" si="6"/>
        <v>-4.6960218857272307E-2</v>
      </c>
      <c r="I31" s="27">
        <v>54889</v>
      </c>
      <c r="J31" s="28">
        <f t="shared" si="7"/>
        <v>-7.1534896309076723E-2</v>
      </c>
      <c r="K31" s="25">
        <v>16759</v>
      </c>
      <c r="L31" s="26">
        <f t="shared" si="8"/>
        <v>0.10460058001581851</v>
      </c>
    </row>
    <row r="32" spans="2:18" hidden="1" outlineLevel="1">
      <c r="B32" s="24" t="s">
        <v>44</v>
      </c>
      <c r="C32" s="25">
        <v>382237</v>
      </c>
      <c r="D32" s="26">
        <f t="shared" si="5"/>
        <v>3.9581855908386032E-3</v>
      </c>
      <c r="E32" s="27">
        <v>131537</v>
      </c>
      <c r="F32" s="28">
        <f t="shared" si="5"/>
        <v>-3.5256410256410242E-2</v>
      </c>
      <c r="G32" s="25">
        <v>117383</v>
      </c>
      <c r="H32" s="26">
        <f t="shared" si="6"/>
        <v>2.2963363195872777E-2</v>
      </c>
      <c r="I32" s="27">
        <v>57760</v>
      </c>
      <c r="J32" s="28">
        <f t="shared" si="7"/>
        <v>8.664009703691633E-4</v>
      </c>
      <c r="K32" s="25">
        <v>13188</v>
      </c>
      <c r="L32" s="26">
        <f t="shared" si="8"/>
        <v>-2.8150331613854052E-2</v>
      </c>
    </row>
    <row r="33" spans="2:18" ht="15" customHeight="1" collapsed="1">
      <c r="B33" s="35">
        <v>2010</v>
      </c>
      <c r="C33" s="36">
        <v>4831325</v>
      </c>
      <c r="D33" s="37">
        <f>C33/C46-1</f>
        <v>2.6242294141912259E-2</v>
      </c>
      <c r="E33" s="36">
        <v>1711443</v>
      </c>
      <c r="F33" s="37">
        <f>E33/E46-1</f>
        <v>3.7847681456564475E-2</v>
      </c>
      <c r="G33" s="36">
        <v>1432488</v>
      </c>
      <c r="H33" s="37">
        <f>G33/G46-1</f>
        <v>3.3093153690210819E-2</v>
      </c>
      <c r="I33" s="36">
        <v>711648</v>
      </c>
      <c r="J33" s="37">
        <f>I33/I46-1</f>
        <v>-7.6419928049711094E-2</v>
      </c>
      <c r="K33" s="36">
        <v>155467</v>
      </c>
      <c r="L33" s="37">
        <f>K33/K46-1</f>
        <v>7.0867314880191934E-3</v>
      </c>
      <c r="O33" s="21"/>
      <c r="P33" s="21"/>
      <c r="Q33" s="21"/>
      <c r="R33" s="21"/>
    </row>
    <row r="34" spans="2:18" ht="15" hidden="1" customHeight="1" outlineLevel="1">
      <c r="B34" s="24" t="s">
        <v>33</v>
      </c>
      <c r="C34" s="25">
        <v>380517</v>
      </c>
      <c r="D34" s="26">
        <f t="shared" si="5"/>
        <v>-7.2369046545247118E-2</v>
      </c>
      <c r="E34" s="27">
        <v>132073</v>
      </c>
      <c r="F34" s="28">
        <f t="shared" si="5"/>
        <v>-6.8806757290315268E-2</v>
      </c>
      <c r="G34" s="25">
        <v>110568</v>
      </c>
      <c r="H34" s="26">
        <f t="shared" ref="H34:H72" si="9">G34/G47-1</f>
        <v>-6.6692552482083944E-2</v>
      </c>
      <c r="I34" s="27">
        <v>63041</v>
      </c>
      <c r="J34" s="28">
        <f t="shared" ref="J34:J72" si="10">I34/I47-1</f>
        <v>-9.4056275687638302E-2</v>
      </c>
      <c r="K34" s="25">
        <v>13086</v>
      </c>
      <c r="L34" s="26">
        <f t="shared" ref="L34:L72" si="11">K34/K47-1</f>
        <v>-0.18881725762459711</v>
      </c>
      <c r="N34" s="29"/>
      <c r="O34" s="29"/>
      <c r="P34" s="29"/>
    </row>
    <row r="35" spans="2:18" ht="15" hidden="1" customHeight="1" outlineLevel="1">
      <c r="B35" s="24" t="s">
        <v>34</v>
      </c>
      <c r="C35" s="25">
        <v>371802</v>
      </c>
      <c r="D35" s="26">
        <f t="shared" si="5"/>
        <v>-0.1388289248158614</v>
      </c>
      <c r="E35" s="27">
        <v>130907</v>
      </c>
      <c r="F35" s="28">
        <f t="shared" si="5"/>
        <v>-0.12197166849998664</v>
      </c>
      <c r="G35" s="25">
        <v>106156</v>
      </c>
      <c r="H35" s="26">
        <f t="shared" si="9"/>
        <v>-0.18952511833867769</v>
      </c>
      <c r="I35" s="27">
        <v>61078</v>
      </c>
      <c r="J35" s="28">
        <f t="shared" si="10"/>
        <v>-0.10979289035285889</v>
      </c>
      <c r="K35" s="25">
        <v>13990</v>
      </c>
      <c r="L35" s="26">
        <f t="shared" si="11"/>
        <v>-0.21593902370677576</v>
      </c>
      <c r="O35" s="29"/>
      <c r="P35" s="29"/>
      <c r="Q35" s="29"/>
    </row>
    <row r="36" spans="2:18" ht="15" hidden="1" customHeight="1" outlineLevel="1">
      <c r="B36" s="24" t="s">
        <v>35</v>
      </c>
      <c r="C36" s="25">
        <v>404871</v>
      </c>
      <c r="D36" s="26">
        <f t="shared" si="5"/>
        <v>-8.3705814324543937E-2</v>
      </c>
      <c r="E36" s="27">
        <v>145358</v>
      </c>
      <c r="F36" s="28">
        <f t="shared" si="5"/>
        <v>-9.402092955130481E-2</v>
      </c>
      <c r="G36" s="25">
        <v>121560</v>
      </c>
      <c r="H36" s="26">
        <f t="shared" si="9"/>
        <v>-6.9176225554007043E-2</v>
      </c>
      <c r="I36" s="27">
        <v>58560</v>
      </c>
      <c r="J36" s="28">
        <f t="shared" si="10"/>
        <v>-0.12160439197804007</v>
      </c>
      <c r="K36" s="25">
        <v>12809</v>
      </c>
      <c r="L36" s="26">
        <f t="shared" si="11"/>
        <v>-0.31524644499091203</v>
      </c>
    </row>
    <row r="37" spans="2:18" ht="15" hidden="1" customHeight="1" outlineLevel="1">
      <c r="B37" s="24" t="s">
        <v>36</v>
      </c>
      <c r="C37" s="25">
        <v>354214</v>
      </c>
      <c r="D37" s="26">
        <f t="shared" si="5"/>
        <v>-9.4912854949036563E-2</v>
      </c>
      <c r="E37" s="27">
        <v>124595</v>
      </c>
      <c r="F37" s="28">
        <f t="shared" si="5"/>
        <v>-9.3458963911525084E-2</v>
      </c>
      <c r="G37" s="25">
        <v>105034</v>
      </c>
      <c r="H37" s="26">
        <f t="shared" si="9"/>
        <v>-3.8475974257806467E-2</v>
      </c>
      <c r="I37" s="27">
        <v>57084</v>
      </c>
      <c r="J37" s="28">
        <f t="shared" si="10"/>
        <v>-0.18748576634024139</v>
      </c>
      <c r="K37" s="25">
        <v>11123</v>
      </c>
      <c r="L37" s="26">
        <f t="shared" si="11"/>
        <v>-0.2650323774283071</v>
      </c>
    </row>
    <row r="38" spans="2:18" ht="15" hidden="1" customHeight="1" outlineLevel="1">
      <c r="B38" s="24" t="s">
        <v>37</v>
      </c>
      <c r="C38" s="25">
        <v>467782</v>
      </c>
      <c r="D38" s="26">
        <f t="shared" si="5"/>
        <v>-0.12032194672458696</v>
      </c>
      <c r="E38" s="27">
        <v>170260</v>
      </c>
      <c r="F38" s="28">
        <f t="shared" si="5"/>
        <v>-9.4352067575186993E-2</v>
      </c>
      <c r="G38" s="25">
        <v>134600</v>
      </c>
      <c r="H38" s="26">
        <f t="shared" si="9"/>
        <v>-7.405496508788223E-2</v>
      </c>
      <c r="I38" s="27">
        <v>87195</v>
      </c>
      <c r="J38" s="28">
        <f t="shared" si="10"/>
        <v>-0.18687170113956397</v>
      </c>
      <c r="K38" s="25">
        <v>7777</v>
      </c>
      <c r="L38" s="26">
        <f t="shared" si="11"/>
        <v>-0.36813454663633405</v>
      </c>
    </row>
    <row r="39" spans="2:18" ht="15" hidden="1" customHeight="1" outlineLevel="1">
      <c r="B39" s="24" t="s">
        <v>38</v>
      </c>
      <c r="C39" s="25">
        <v>434195</v>
      </c>
      <c r="D39" s="26">
        <f t="shared" si="5"/>
        <v>-7.129030533126568E-2</v>
      </c>
      <c r="E39" s="27">
        <v>152332</v>
      </c>
      <c r="F39" s="28">
        <f t="shared" si="5"/>
        <v>-5.5440154272568876E-2</v>
      </c>
      <c r="G39" s="25">
        <v>128599</v>
      </c>
      <c r="H39" s="26">
        <f t="shared" si="9"/>
        <v>-3.1969347966818717E-2</v>
      </c>
      <c r="I39" s="27">
        <v>72974</v>
      </c>
      <c r="J39" s="28">
        <f t="shared" si="10"/>
        <v>-0.17509947549285587</v>
      </c>
      <c r="K39" s="25">
        <v>11890</v>
      </c>
      <c r="L39" s="26">
        <f t="shared" si="11"/>
        <v>-0.27220419905735449</v>
      </c>
      <c r="O39" s="21"/>
      <c r="P39" s="21"/>
      <c r="Q39" s="21"/>
    </row>
    <row r="40" spans="2:18" ht="15" hidden="1" customHeight="1" outlineLevel="1">
      <c r="B40" s="24" t="s">
        <v>39</v>
      </c>
      <c r="C40" s="25">
        <v>349858</v>
      </c>
      <c r="D40" s="26">
        <f t="shared" si="5"/>
        <v>-0.13063854424733679</v>
      </c>
      <c r="E40" s="27">
        <v>121387</v>
      </c>
      <c r="F40" s="28">
        <f t="shared" si="5"/>
        <v>-0.17064422019226166</v>
      </c>
      <c r="G40" s="25">
        <v>101166</v>
      </c>
      <c r="H40" s="26">
        <f t="shared" si="9"/>
        <v>-0.16294194060847766</v>
      </c>
      <c r="I40" s="27">
        <v>62044</v>
      </c>
      <c r="J40" s="28">
        <f t="shared" si="10"/>
        <v>-0.1513029204568771</v>
      </c>
      <c r="K40" s="25">
        <v>12750</v>
      </c>
      <c r="L40" s="26">
        <f t="shared" si="11"/>
        <v>-0.17422279792746109</v>
      </c>
    </row>
    <row r="41" spans="2:18" ht="15" hidden="1" customHeight="1" outlineLevel="1">
      <c r="B41" s="24" t="s">
        <v>40</v>
      </c>
      <c r="C41" s="25">
        <v>350293</v>
      </c>
      <c r="D41" s="26">
        <f t="shared" si="5"/>
        <v>-0.152212689231216</v>
      </c>
      <c r="E41" s="27">
        <v>123885</v>
      </c>
      <c r="F41" s="28">
        <f t="shared" si="5"/>
        <v>-0.19295788410800951</v>
      </c>
      <c r="G41" s="25">
        <v>100518</v>
      </c>
      <c r="H41" s="26">
        <f t="shared" si="9"/>
        <v>-0.11585891459231246</v>
      </c>
      <c r="I41" s="27">
        <v>56119</v>
      </c>
      <c r="J41" s="28">
        <f t="shared" si="10"/>
        <v>-0.2458340052679675</v>
      </c>
      <c r="K41" s="25">
        <v>13474</v>
      </c>
      <c r="L41" s="26">
        <f t="shared" si="11"/>
        <v>-0.22727533405975797</v>
      </c>
    </row>
    <row r="42" spans="2:18" ht="15" hidden="1" customHeight="1" outlineLevel="1">
      <c r="B42" s="24" t="s">
        <v>41</v>
      </c>
      <c r="C42" s="25">
        <v>418430</v>
      </c>
      <c r="D42" s="26">
        <f t="shared" si="5"/>
        <v>-1.4331682818470082E-2</v>
      </c>
      <c r="E42" s="27">
        <v>143027</v>
      </c>
      <c r="F42" s="28">
        <f t="shared" si="5"/>
        <v>-7.1385905909545411E-2</v>
      </c>
      <c r="G42" s="25">
        <v>123673</v>
      </c>
      <c r="H42" s="26">
        <f t="shared" si="9"/>
        <v>4.0475509414278799E-2</v>
      </c>
      <c r="I42" s="27">
        <v>70420</v>
      </c>
      <c r="J42" s="28">
        <f t="shared" si="10"/>
        <v>-8.3955563649608433E-2</v>
      </c>
      <c r="K42" s="25">
        <v>13079</v>
      </c>
      <c r="L42" s="26">
        <f t="shared" si="11"/>
        <v>-0.25657932132097994</v>
      </c>
    </row>
    <row r="43" spans="2:18" ht="15" hidden="1" customHeight="1" outlineLevel="1">
      <c r="B43" s="24" t="s">
        <v>42</v>
      </c>
      <c r="C43" s="25">
        <v>409508</v>
      </c>
      <c r="D43" s="26">
        <f t="shared" si="5"/>
        <v>-0.19401357652194617</v>
      </c>
      <c r="E43" s="27">
        <v>135071</v>
      </c>
      <c r="F43" s="28">
        <f t="shared" si="5"/>
        <v>-0.2637055934411574</v>
      </c>
      <c r="G43" s="25">
        <v>125201</v>
      </c>
      <c r="H43" s="26">
        <f t="shared" si="9"/>
        <v>-0.15002138507389728</v>
      </c>
      <c r="I43" s="27">
        <v>65189</v>
      </c>
      <c r="J43" s="28">
        <f t="shared" si="10"/>
        <v>-0.26371727393887368</v>
      </c>
      <c r="K43" s="25">
        <v>15653</v>
      </c>
      <c r="L43" s="26">
        <f t="shared" si="11"/>
        <v>-5.4256540390308694E-2</v>
      </c>
    </row>
    <row r="44" spans="2:18" ht="15" hidden="1" customHeight="1" outlineLevel="1">
      <c r="B44" s="24" t="s">
        <v>43</v>
      </c>
      <c r="C44" s="25">
        <v>385582</v>
      </c>
      <c r="D44" s="26">
        <f t="shared" si="5"/>
        <v>-0.16162881209259039</v>
      </c>
      <c r="E44" s="27">
        <v>133792</v>
      </c>
      <c r="F44" s="28">
        <f t="shared" si="5"/>
        <v>-0.20482128210919204</v>
      </c>
      <c r="G44" s="25">
        <v>114778</v>
      </c>
      <c r="H44" s="26">
        <f t="shared" si="9"/>
        <v>-0.16227775669284439</v>
      </c>
      <c r="I44" s="27">
        <v>59118</v>
      </c>
      <c r="J44" s="28">
        <f t="shared" si="10"/>
        <v>-0.13854807215923992</v>
      </c>
      <c r="K44" s="25">
        <v>15172</v>
      </c>
      <c r="L44" s="26">
        <f t="shared" si="11"/>
        <v>-0.21611986566778607</v>
      </c>
    </row>
    <row r="45" spans="2:18" ht="15" hidden="1" customHeight="1" outlineLevel="1">
      <c r="B45" s="24" t="s">
        <v>44</v>
      </c>
      <c r="C45" s="25">
        <v>380730</v>
      </c>
      <c r="D45" s="26">
        <f t="shared" si="5"/>
        <v>-7.081686992217151E-2</v>
      </c>
      <c r="E45" s="27">
        <v>136344</v>
      </c>
      <c r="F45" s="28">
        <f t="shared" si="5"/>
        <v>-7.3315616695325936E-2</v>
      </c>
      <c r="G45" s="25">
        <v>114748</v>
      </c>
      <c r="H45" s="26">
        <f t="shared" si="9"/>
        <v>-8.6466734071603102E-2</v>
      </c>
      <c r="I45" s="27">
        <v>57710</v>
      </c>
      <c r="J45" s="28">
        <f t="shared" si="10"/>
        <v>-0.12425263285683941</v>
      </c>
      <c r="K45" s="25">
        <v>13570</v>
      </c>
      <c r="L45" s="26">
        <f t="shared" si="11"/>
        <v>-0.20091861971499236</v>
      </c>
    </row>
    <row r="46" spans="2:18" collapsed="1">
      <c r="B46" s="38">
        <v>2009</v>
      </c>
      <c r="C46" s="39">
        <v>4707782</v>
      </c>
      <c r="D46" s="40">
        <f t="shared" si="5"/>
        <v>-0.11045141390545221</v>
      </c>
      <c r="E46" s="39">
        <v>1649031</v>
      </c>
      <c r="F46" s="40">
        <f t="shared" si="5"/>
        <v>-0.12786598265284532</v>
      </c>
      <c r="G46" s="39">
        <v>1386601</v>
      </c>
      <c r="H46" s="40">
        <f t="shared" si="9"/>
        <v>-9.4211475926005761E-2</v>
      </c>
      <c r="I46" s="39">
        <v>770532</v>
      </c>
      <c r="J46" s="40">
        <f t="shared" si="10"/>
        <v>-0.16088823451900369</v>
      </c>
      <c r="K46" s="39">
        <v>154373</v>
      </c>
      <c r="L46" s="40">
        <f t="shared" si="11"/>
        <v>-0.22743196308640867</v>
      </c>
    </row>
    <row r="47" spans="2:18" ht="15" hidden="1" customHeight="1" outlineLevel="1">
      <c r="B47" s="24" t="s">
        <v>33</v>
      </c>
      <c r="C47" s="25">
        <v>410203</v>
      </c>
      <c r="D47" s="26">
        <f t="shared" si="5"/>
        <v>-6.4181358592495297E-2</v>
      </c>
      <c r="E47" s="27">
        <v>141832</v>
      </c>
      <c r="F47" s="28">
        <f t="shared" si="5"/>
        <v>-5.1887107771702023E-2</v>
      </c>
      <c r="G47" s="25">
        <v>118469</v>
      </c>
      <c r="H47" s="26">
        <f t="shared" si="9"/>
        <v>-8.6831516795905506E-2</v>
      </c>
      <c r="I47" s="27">
        <v>69586</v>
      </c>
      <c r="J47" s="28">
        <f t="shared" si="10"/>
        <v>-0.11733218326652795</v>
      </c>
      <c r="K47" s="25">
        <v>16132</v>
      </c>
      <c r="L47" s="26">
        <f t="shared" si="11"/>
        <v>-4.5104770924588644E-2</v>
      </c>
    </row>
    <row r="48" spans="2:18" ht="15" hidden="1" customHeight="1" outlineLevel="1">
      <c r="B48" s="24" t="s">
        <v>34</v>
      </c>
      <c r="C48" s="25">
        <v>431740</v>
      </c>
      <c r="D48" s="26">
        <f t="shared" si="5"/>
        <v>-5.6367888444473602E-2</v>
      </c>
      <c r="E48" s="27">
        <v>149092</v>
      </c>
      <c r="F48" s="28">
        <f t="shared" si="5"/>
        <v>-0.10064182993919502</v>
      </c>
      <c r="G48" s="25">
        <v>130980</v>
      </c>
      <c r="H48" s="26">
        <f t="shared" si="9"/>
        <v>-5.6934639034388335E-3</v>
      </c>
      <c r="I48" s="27">
        <v>68611</v>
      </c>
      <c r="J48" s="28">
        <f t="shared" si="10"/>
        <v>-9.9096614932114857E-2</v>
      </c>
      <c r="K48" s="25">
        <v>17843</v>
      </c>
      <c r="L48" s="26">
        <f t="shared" si="11"/>
        <v>-5.6375271034956875E-2</v>
      </c>
    </row>
    <row r="49" spans="2:12" ht="15" hidden="1" customHeight="1" outlineLevel="1">
      <c r="B49" s="24" t="s">
        <v>35</v>
      </c>
      <c r="C49" s="25">
        <v>441857</v>
      </c>
      <c r="D49" s="26">
        <f t="shared" si="5"/>
        <v>-5.4131060229822059E-2</v>
      </c>
      <c r="E49" s="27">
        <v>160443</v>
      </c>
      <c r="F49" s="28">
        <f t="shared" si="5"/>
        <v>-6.0896591687299217E-2</v>
      </c>
      <c r="G49" s="25">
        <v>130594</v>
      </c>
      <c r="H49" s="26">
        <f t="shared" si="9"/>
        <v>-1.7691393498111996E-2</v>
      </c>
      <c r="I49" s="27">
        <v>66667</v>
      </c>
      <c r="J49" s="28">
        <f t="shared" si="10"/>
        <v>-0.15801106367930484</v>
      </c>
      <c r="K49" s="25">
        <v>18706</v>
      </c>
      <c r="L49" s="26">
        <f t="shared" si="11"/>
        <v>7.8404243053153522E-2</v>
      </c>
    </row>
    <row r="50" spans="2:12" ht="15" hidden="1" customHeight="1" outlineLevel="1">
      <c r="B50" s="24" t="s">
        <v>36</v>
      </c>
      <c r="C50" s="25">
        <v>391359</v>
      </c>
      <c r="D50" s="26">
        <f t="shared" si="5"/>
        <v>-4.4741254951926934E-2</v>
      </c>
      <c r="E50" s="27">
        <v>137440</v>
      </c>
      <c r="F50" s="28">
        <f t="shared" si="5"/>
        <v>-3.4648423507266157E-2</v>
      </c>
      <c r="G50" s="25">
        <v>109237</v>
      </c>
      <c r="H50" s="26">
        <f t="shared" si="9"/>
        <v>-6.2497725701393669E-3</v>
      </c>
      <c r="I50" s="27">
        <v>70256</v>
      </c>
      <c r="J50" s="28">
        <f t="shared" si="10"/>
        <v>-0.13965221650746995</v>
      </c>
      <c r="K50" s="25">
        <v>15134</v>
      </c>
      <c r="L50" s="26">
        <f t="shared" si="11"/>
        <v>7.6004265908282909E-2</v>
      </c>
    </row>
    <row r="51" spans="2:12" ht="13.5" hidden="1" customHeight="1" outlineLevel="1">
      <c r="B51" s="24" t="s">
        <v>37</v>
      </c>
      <c r="C51" s="25">
        <v>531765</v>
      </c>
      <c r="D51" s="26">
        <f t="shared" si="5"/>
        <v>6.0027393528467865E-3</v>
      </c>
      <c r="E51" s="27">
        <v>187998</v>
      </c>
      <c r="F51" s="28">
        <f t="shared" si="5"/>
        <v>1.26910936102822E-2</v>
      </c>
      <c r="G51" s="25">
        <v>145365</v>
      </c>
      <c r="H51" s="26">
        <f t="shared" si="9"/>
        <v>4.7388823241202305E-2</v>
      </c>
      <c r="I51" s="27">
        <v>107234</v>
      </c>
      <c r="J51" s="28">
        <f t="shared" si="10"/>
        <v>-6.2992057181304184E-2</v>
      </c>
      <c r="K51" s="25">
        <v>12308</v>
      </c>
      <c r="L51" s="26">
        <f t="shared" si="11"/>
        <v>0.23487508778970612</v>
      </c>
    </row>
    <row r="52" spans="2:12" ht="13.5" hidden="1" customHeight="1" outlineLevel="1">
      <c r="B52" s="24" t="s">
        <v>38</v>
      </c>
      <c r="C52" s="25">
        <v>467525</v>
      </c>
      <c r="D52" s="26">
        <f t="shared" si="5"/>
        <v>2.8873029458640342E-3</v>
      </c>
      <c r="E52" s="27">
        <v>161273</v>
      </c>
      <c r="F52" s="28">
        <f t="shared" si="5"/>
        <v>5.9506359196352943E-3</v>
      </c>
      <c r="G52" s="25">
        <v>132846</v>
      </c>
      <c r="H52" s="26">
        <f t="shared" si="9"/>
        <v>6.1799638729478801E-2</v>
      </c>
      <c r="I52" s="27">
        <v>88464</v>
      </c>
      <c r="J52" s="28">
        <f t="shared" si="10"/>
        <v>-0.11488203629960181</v>
      </c>
      <c r="K52" s="25">
        <v>16337</v>
      </c>
      <c r="L52" s="26">
        <f t="shared" si="11"/>
        <v>0.13767409470752079</v>
      </c>
    </row>
    <row r="53" spans="2:12" ht="15" hidden="1" customHeight="1" outlineLevel="1">
      <c r="B53" s="24" t="s">
        <v>39</v>
      </c>
      <c r="C53" s="25">
        <v>402431</v>
      </c>
      <c r="D53" s="26">
        <f t="shared" si="5"/>
        <v>-2.1998478673481037E-2</v>
      </c>
      <c r="E53" s="27">
        <v>146363</v>
      </c>
      <c r="F53" s="28">
        <f t="shared" si="5"/>
        <v>1.2850677480519934E-2</v>
      </c>
      <c r="G53" s="25">
        <v>120859</v>
      </c>
      <c r="H53" s="26">
        <f t="shared" si="9"/>
        <v>8.3237729896389778E-2</v>
      </c>
      <c r="I53" s="27">
        <v>73105</v>
      </c>
      <c r="J53" s="28">
        <f t="shared" si="10"/>
        <v>-0.11287876029948907</v>
      </c>
      <c r="K53" s="25">
        <v>15440</v>
      </c>
      <c r="L53" s="26">
        <f t="shared" si="11"/>
        <v>0.17227241667299364</v>
      </c>
    </row>
    <row r="54" spans="2:12" ht="15" hidden="1" customHeight="1" outlineLevel="1">
      <c r="B54" s="24" t="s">
        <v>40</v>
      </c>
      <c r="C54" s="25">
        <v>413185</v>
      </c>
      <c r="D54" s="26">
        <f t="shared" si="5"/>
        <v>0.20972440587551566</v>
      </c>
      <c r="E54" s="27">
        <v>153505</v>
      </c>
      <c r="F54" s="28">
        <f t="shared" si="5"/>
        <v>0.32186036098098647</v>
      </c>
      <c r="G54" s="25">
        <v>113690</v>
      </c>
      <c r="H54" s="26">
        <f t="shared" si="9"/>
        <v>0.16663759222583652</v>
      </c>
      <c r="I54" s="27">
        <v>74412</v>
      </c>
      <c r="J54" s="28">
        <f t="shared" si="10"/>
        <v>0.20277369195209083</v>
      </c>
      <c r="K54" s="25">
        <v>17437</v>
      </c>
      <c r="L54" s="26">
        <f t="shared" si="11"/>
        <v>0.18409615645796551</v>
      </c>
    </row>
    <row r="55" spans="2:12" ht="15" hidden="1" customHeight="1" outlineLevel="1">
      <c r="B55" s="24" t="s">
        <v>41</v>
      </c>
      <c r="C55" s="25">
        <v>424514</v>
      </c>
      <c r="D55" s="26">
        <f t="shared" si="5"/>
        <v>-3.1314106294082933E-2</v>
      </c>
      <c r="E55" s="27">
        <v>154022</v>
      </c>
      <c r="F55" s="28">
        <f t="shared" si="5"/>
        <v>-4.3288134119298549E-2</v>
      </c>
      <c r="G55" s="25">
        <v>118862</v>
      </c>
      <c r="H55" s="26">
        <f t="shared" si="9"/>
        <v>4.3509560514810364E-2</v>
      </c>
      <c r="I55" s="27">
        <v>76874</v>
      </c>
      <c r="J55" s="28">
        <f t="shared" si="10"/>
        <v>-4.4972296071756901E-2</v>
      </c>
      <c r="K55" s="25">
        <v>17593</v>
      </c>
      <c r="L55" s="26">
        <f t="shared" si="11"/>
        <v>0.13561838368190027</v>
      </c>
    </row>
    <row r="56" spans="2:12" ht="15" hidden="1" customHeight="1" outlineLevel="1">
      <c r="B56" s="24" t="s">
        <v>42</v>
      </c>
      <c r="C56" s="25">
        <v>508083</v>
      </c>
      <c r="D56" s="26">
        <f t="shared" si="5"/>
        <v>3.8962924489140738E-2</v>
      </c>
      <c r="E56" s="27">
        <v>183447</v>
      </c>
      <c r="F56" s="28">
        <f t="shared" si="5"/>
        <v>5.2170621332828571E-2</v>
      </c>
      <c r="G56" s="25">
        <v>147299</v>
      </c>
      <c r="H56" s="26">
        <f t="shared" si="9"/>
        <v>6.5538668537822087E-2</v>
      </c>
      <c r="I56" s="27">
        <v>88538</v>
      </c>
      <c r="J56" s="28">
        <f t="shared" si="10"/>
        <v>0.10897066559783553</v>
      </c>
      <c r="K56" s="25">
        <v>16551</v>
      </c>
      <c r="L56" s="26">
        <f t="shared" si="11"/>
        <v>-0.12916973587288227</v>
      </c>
    </row>
    <row r="57" spans="2:12" ht="15" hidden="1" customHeight="1" outlineLevel="1">
      <c r="B57" s="24" t="s">
        <v>43</v>
      </c>
      <c r="C57" s="25">
        <v>459918</v>
      </c>
      <c r="D57" s="26">
        <f t="shared" si="5"/>
        <v>8.5003986921011743E-2</v>
      </c>
      <c r="E57" s="27">
        <v>168254</v>
      </c>
      <c r="F57" s="28">
        <f t="shared" si="5"/>
        <v>0.11124026655923291</v>
      </c>
      <c r="G57" s="25">
        <v>137012</v>
      </c>
      <c r="H57" s="26">
        <f t="shared" si="9"/>
        <v>9.899735301195145E-2</v>
      </c>
      <c r="I57" s="27">
        <v>68626</v>
      </c>
      <c r="J57" s="28">
        <f t="shared" si="10"/>
        <v>6.2020732225855912E-3</v>
      </c>
      <c r="K57" s="25">
        <v>19355</v>
      </c>
      <c r="L57" s="26">
        <f t="shared" si="11"/>
        <v>0.27151491262646177</v>
      </c>
    </row>
    <row r="58" spans="2:12" ht="15" hidden="1" customHeight="1" outlineLevel="1">
      <c r="B58" s="24" t="s">
        <v>44</v>
      </c>
      <c r="C58" s="25">
        <v>409747</v>
      </c>
      <c r="D58" s="26">
        <f t="shared" si="5"/>
        <v>6.4378104075888398E-3</v>
      </c>
      <c r="E58" s="27">
        <v>147131</v>
      </c>
      <c r="F58" s="28">
        <f t="shared" si="5"/>
        <v>6.0652060939252461E-3</v>
      </c>
      <c r="G58" s="25">
        <v>125609</v>
      </c>
      <c r="H58" s="26">
        <f t="shared" si="9"/>
        <v>3.8176708818910665E-2</v>
      </c>
      <c r="I58" s="27">
        <v>65898</v>
      </c>
      <c r="J58" s="28">
        <f t="shared" si="10"/>
        <v>-6.3481053695019218E-3</v>
      </c>
      <c r="K58" s="25">
        <v>16982</v>
      </c>
      <c r="L58" s="26">
        <f t="shared" si="11"/>
        <v>0.17060729303095057</v>
      </c>
    </row>
    <row r="59" spans="2:12" collapsed="1">
      <c r="B59" s="38">
        <v>2008</v>
      </c>
      <c r="C59" s="39">
        <v>5292327</v>
      </c>
      <c r="D59" s="40">
        <f t="shared" si="5"/>
        <v>2.5655529758368267E-3</v>
      </c>
      <c r="E59" s="39">
        <v>1890800</v>
      </c>
      <c r="F59" s="40">
        <f t="shared" si="5"/>
        <v>1.2106957459176781E-2</v>
      </c>
      <c r="G59" s="39">
        <v>1530822</v>
      </c>
      <c r="H59" s="40">
        <f t="shared" si="9"/>
        <v>3.780039374562727E-2</v>
      </c>
      <c r="I59" s="39">
        <v>918271</v>
      </c>
      <c r="J59" s="40">
        <f t="shared" si="10"/>
        <v>-5.2693096088199387E-2</v>
      </c>
      <c r="K59" s="39">
        <v>199818</v>
      </c>
      <c r="L59" s="40">
        <f t="shared" si="11"/>
        <v>8.7948166498788449E-2</v>
      </c>
    </row>
    <row r="60" spans="2:12" ht="15" hidden="1" customHeight="1" outlineLevel="1">
      <c r="B60" s="24" t="s">
        <v>33</v>
      </c>
      <c r="C60" s="25">
        <v>438336</v>
      </c>
      <c r="D60" s="26">
        <f t="shared" si="5"/>
        <v>-3.96487545817239E-2</v>
      </c>
      <c r="E60" s="27">
        <v>149594</v>
      </c>
      <c r="F60" s="28">
        <f t="shared" si="5"/>
        <v>-6.4154295616488111E-2</v>
      </c>
      <c r="G60" s="25">
        <v>129734</v>
      </c>
      <c r="H60" s="26">
        <f t="shared" si="9"/>
        <v>-2.2218537555960816E-2</v>
      </c>
      <c r="I60" s="27">
        <v>78836</v>
      </c>
      <c r="J60" s="28">
        <f t="shared" si="10"/>
        <v>3.436241258511874E-2</v>
      </c>
      <c r="K60" s="25">
        <v>16894</v>
      </c>
      <c r="L60" s="26">
        <f t="shared" si="11"/>
        <v>3.8623804147601692E-3</v>
      </c>
    </row>
    <row r="61" spans="2:12" ht="15" hidden="1" customHeight="1" outlineLevel="1">
      <c r="B61" s="24" t="s">
        <v>34</v>
      </c>
      <c r="C61" s="25">
        <v>457530</v>
      </c>
      <c r="D61" s="26">
        <f t="shared" si="5"/>
        <v>5.778234000790694E-2</v>
      </c>
      <c r="E61" s="27">
        <v>165776</v>
      </c>
      <c r="F61" s="28">
        <f t="shared" si="5"/>
        <v>8.8654811001076972E-2</v>
      </c>
      <c r="G61" s="25">
        <v>131730</v>
      </c>
      <c r="H61" s="26">
        <f t="shared" si="9"/>
        <v>7.21000073247553E-2</v>
      </c>
      <c r="I61" s="27">
        <v>76158</v>
      </c>
      <c r="J61" s="28">
        <f t="shared" si="10"/>
        <v>3.5895482800364586E-2</v>
      </c>
      <c r="K61" s="25">
        <v>18909</v>
      </c>
      <c r="L61" s="26">
        <f t="shared" si="11"/>
        <v>4.5447006137004475E-2</v>
      </c>
    </row>
    <row r="62" spans="2:12" ht="15" hidden="1" customHeight="1" outlineLevel="1">
      <c r="B62" s="24" t="s">
        <v>35</v>
      </c>
      <c r="C62" s="25">
        <v>467144</v>
      </c>
      <c r="D62" s="26">
        <f t="shared" si="5"/>
        <v>-4.2374670725582431E-2</v>
      </c>
      <c r="E62" s="27">
        <v>170847</v>
      </c>
      <c r="F62" s="28">
        <f t="shared" si="5"/>
        <v>-3.4004104918551881E-2</v>
      </c>
      <c r="G62" s="25">
        <v>132946</v>
      </c>
      <c r="H62" s="26">
        <f t="shared" si="9"/>
        <v>-8.5439511302505378E-2</v>
      </c>
      <c r="I62" s="27">
        <v>79178</v>
      </c>
      <c r="J62" s="28">
        <f t="shared" si="10"/>
        <v>1.6699137211244608E-3</v>
      </c>
      <c r="K62" s="25">
        <v>17346</v>
      </c>
      <c r="L62" s="26">
        <f t="shared" si="11"/>
        <v>0.10266353060835298</v>
      </c>
    </row>
    <row r="63" spans="2:12" ht="15" hidden="1" customHeight="1" outlineLevel="1">
      <c r="B63" s="24" t="s">
        <v>36</v>
      </c>
      <c r="C63" s="25">
        <v>409689</v>
      </c>
      <c r="D63" s="26">
        <f t="shared" si="5"/>
        <v>-0.11690873113384459</v>
      </c>
      <c r="E63" s="27">
        <v>142373</v>
      </c>
      <c r="F63" s="28">
        <f t="shared" si="5"/>
        <v>-0.12996211195306773</v>
      </c>
      <c r="G63" s="25">
        <v>109924</v>
      </c>
      <c r="H63" s="26">
        <f t="shared" si="9"/>
        <v>-0.12626977187822908</v>
      </c>
      <c r="I63" s="27">
        <v>81660</v>
      </c>
      <c r="J63" s="28">
        <f t="shared" si="10"/>
        <v>-0.10450707314398511</v>
      </c>
      <c r="K63" s="25">
        <v>14065</v>
      </c>
      <c r="L63" s="26">
        <f t="shared" si="11"/>
        <v>-2.3467333194473361E-2</v>
      </c>
    </row>
    <row r="64" spans="2:12" ht="15" hidden="1" customHeight="1" outlineLevel="1">
      <c r="B64" s="24" t="s">
        <v>37</v>
      </c>
      <c r="C64" s="25">
        <v>528592</v>
      </c>
      <c r="D64" s="26">
        <f t="shared" si="5"/>
        <v>-8.2683081957001248E-3</v>
      </c>
      <c r="E64" s="27">
        <v>185642</v>
      </c>
      <c r="F64" s="28">
        <f t="shared" si="5"/>
        <v>1.8695640244738909E-2</v>
      </c>
      <c r="G64" s="25">
        <v>138788</v>
      </c>
      <c r="H64" s="26">
        <f t="shared" si="9"/>
        <v>-3.8484720422881646E-2</v>
      </c>
      <c r="I64" s="27">
        <v>114443</v>
      </c>
      <c r="J64" s="28">
        <f t="shared" si="10"/>
        <v>1.3406653738189389E-2</v>
      </c>
      <c r="K64" s="25">
        <v>9967</v>
      </c>
      <c r="L64" s="26">
        <f t="shared" si="11"/>
        <v>-0.1125456326239872</v>
      </c>
    </row>
    <row r="65" spans="2:14" ht="15" hidden="1" customHeight="1" outlineLevel="1">
      <c r="B65" s="24" t="s">
        <v>38</v>
      </c>
      <c r="C65" s="25">
        <v>466179</v>
      </c>
      <c r="D65" s="26">
        <f t="shared" si="5"/>
        <v>-4.1072023630761123E-2</v>
      </c>
      <c r="E65" s="27">
        <v>160319</v>
      </c>
      <c r="F65" s="28">
        <f t="shared" si="5"/>
        <v>-4.5686155457932975E-2</v>
      </c>
      <c r="G65" s="25">
        <v>125114</v>
      </c>
      <c r="H65" s="26">
        <f t="shared" si="9"/>
        <v>-2.0051067562698699E-2</v>
      </c>
      <c r="I65" s="27">
        <v>99946</v>
      </c>
      <c r="J65" s="28">
        <f t="shared" si="10"/>
        <v>-3.1343283582089598E-2</v>
      </c>
      <c r="K65" s="25">
        <v>14360</v>
      </c>
      <c r="L65" s="26">
        <f t="shared" si="11"/>
        <v>-2.6968423905678329E-2</v>
      </c>
    </row>
    <row r="66" spans="2:14" ht="15" hidden="1" customHeight="1" outlineLevel="1" thickBot="1">
      <c r="B66" s="24" t="s">
        <v>39</v>
      </c>
      <c r="C66" s="25">
        <v>411483</v>
      </c>
      <c r="D66" s="26">
        <f t="shared" si="5"/>
        <v>-3.2075724679442752E-2</v>
      </c>
      <c r="E66" s="27">
        <v>144506</v>
      </c>
      <c r="F66" s="28">
        <f t="shared" si="5"/>
        <v>-4.3272732087763721E-2</v>
      </c>
      <c r="G66" s="25">
        <v>111572</v>
      </c>
      <c r="H66" s="26">
        <f t="shared" si="9"/>
        <v>-2.6031391308902307E-2</v>
      </c>
      <c r="I66" s="27">
        <v>82407</v>
      </c>
      <c r="J66" s="28">
        <f t="shared" si="10"/>
        <v>2.8737282316958934E-2</v>
      </c>
      <c r="K66" s="25">
        <v>13171</v>
      </c>
      <c r="L66" s="26">
        <f t="shared" si="11"/>
        <v>-0.1635867149298279</v>
      </c>
    </row>
    <row r="67" spans="2:14" ht="16.5" hidden="1" customHeight="1" outlineLevel="1" thickBot="1">
      <c r="B67" s="24" t="s">
        <v>40</v>
      </c>
      <c r="C67" s="25">
        <v>341553</v>
      </c>
      <c r="D67" s="26">
        <f t="shared" si="5"/>
        <v>-9.2574880844212726E-2</v>
      </c>
      <c r="E67" s="27">
        <v>116128</v>
      </c>
      <c r="F67" s="28">
        <f t="shared" si="5"/>
        <v>-0.12235674662555363</v>
      </c>
      <c r="G67" s="25">
        <v>97451</v>
      </c>
      <c r="H67" s="26">
        <f t="shared" si="9"/>
        <v>-5.3726792511458066E-2</v>
      </c>
      <c r="I67" s="27">
        <v>61867</v>
      </c>
      <c r="J67" s="28">
        <f t="shared" si="10"/>
        <v>-0.10985295387183103</v>
      </c>
      <c r="K67" s="25">
        <v>14726</v>
      </c>
      <c r="L67" s="26">
        <f t="shared" si="11"/>
        <v>-1.6948003525184552E-3</v>
      </c>
      <c r="N67" s="41" t="s">
        <v>45</v>
      </c>
    </row>
    <row r="68" spans="2:14" ht="15" hidden="1" customHeight="1" outlineLevel="1">
      <c r="B68" s="24" t="s">
        <v>41</v>
      </c>
      <c r="C68" s="25">
        <v>438237</v>
      </c>
      <c r="D68" s="26">
        <f t="shared" si="5"/>
        <v>-8.0464135463768294E-2</v>
      </c>
      <c r="E68" s="27">
        <v>160991</v>
      </c>
      <c r="F68" s="28">
        <f t="shared" si="5"/>
        <v>-7.4987646660001572E-2</v>
      </c>
      <c r="G68" s="25">
        <v>113906</v>
      </c>
      <c r="H68" s="26">
        <f t="shared" si="9"/>
        <v>-0.14106460150965594</v>
      </c>
      <c r="I68" s="27">
        <v>80494</v>
      </c>
      <c r="J68" s="28">
        <f t="shared" si="10"/>
        <v>-5.4646669876801335E-2</v>
      </c>
      <c r="K68" s="25">
        <v>15492</v>
      </c>
      <c r="L68" s="26">
        <f t="shared" si="11"/>
        <v>0.11863672467326158</v>
      </c>
    </row>
    <row r="69" spans="2:14" ht="15" hidden="1" customHeight="1" outlineLevel="1">
      <c r="B69" s="24" t="s">
        <v>42</v>
      </c>
      <c r="C69" s="25">
        <v>489029</v>
      </c>
      <c r="D69" s="26">
        <f t="shared" si="5"/>
        <v>4.1072006403596983E-2</v>
      </c>
      <c r="E69" s="27">
        <v>174351</v>
      </c>
      <c r="F69" s="28">
        <f t="shared" si="5"/>
        <v>3.9356419412336363E-2</v>
      </c>
      <c r="G69" s="25">
        <v>138239</v>
      </c>
      <c r="H69" s="26">
        <f t="shared" si="9"/>
        <v>2.4425127646487743E-2</v>
      </c>
      <c r="I69" s="27">
        <v>79838</v>
      </c>
      <c r="J69" s="28">
        <f t="shared" si="10"/>
        <v>1.7446380099147341E-2</v>
      </c>
      <c r="K69" s="25">
        <v>19006</v>
      </c>
      <c r="L69" s="26">
        <f t="shared" si="11"/>
        <v>9.0481381605370448E-2</v>
      </c>
    </row>
    <row r="70" spans="2:14" ht="15" hidden="1" customHeight="1" outlineLevel="1">
      <c r="B70" s="24" t="s">
        <v>43</v>
      </c>
      <c r="C70" s="25">
        <v>423886</v>
      </c>
      <c r="D70" s="26">
        <f t="shared" si="5"/>
        <v>5.3911999867177762E-3</v>
      </c>
      <c r="E70" s="27">
        <v>151411</v>
      </c>
      <c r="F70" s="28">
        <f t="shared" si="5"/>
        <v>4.4180569836478334E-3</v>
      </c>
      <c r="G70" s="25">
        <v>124670</v>
      </c>
      <c r="H70" s="26">
        <f t="shared" si="9"/>
        <v>4.8625188200758673E-2</v>
      </c>
      <c r="I70" s="27">
        <v>68203</v>
      </c>
      <c r="J70" s="28">
        <f t="shared" si="10"/>
        <v>-3.6667184564753708E-2</v>
      </c>
      <c r="K70" s="25">
        <v>15222</v>
      </c>
      <c r="L70" s="26">
        <f t="shared" si="11"/>
        <v>-2.9951567677797608E-2</v>
      </c>
    </row>
    <row r="71" spans="2:14" ht="15" hidden="1" customHeight="1" outlineLevel="1">
      <c r="B71" s="24" t="s">
        <v>44</v>
      </c>
      <c r="C71" s="25">
        <v>407126</v>
      </c>
      <c r="D71" s="26">
        <f t="shared" si="5"/>
        <v>-3.4573850028218667E-2</v>
      </c>
      <c r="E71" s="27">
        <v>146244</v>
      </c>
      <c r="F71" s="28">
        <f t="shared" si="5"/>
        <v>-4.2078235124584085E-2</v>
      </c>
      <c r="G71" s="25">
        <v>120990</v>
      </c>
      <c r="H71" s="26">
        <f t="shared" si="9"/>
        <v>-6.7686901844745462E-2</v>
      </c>
      <c r="I71" s="27">
        <v>66319</v>
      </c>
      <c r="J71" s="28">
        <f t="shared" si="10"/>
        <v>-6.6302005635665573E-4</v>
      </c>
      <c r="K71" s="25">
        <v>14507</v>
      </c>
      <c r="L71" s="26">
        <f t="shared" si="11"/>
        <v>1.6893312771624869E-2</v>
      </c>
    </row>
    <row r="72" spans="2:14" collapsed="1">
      <c r="B72" s="38">
        <v>2007</v>
      </c>
      <c r="C72" s="39">
        <v>5278784</v>
      </c>
      <c r="D72" s="40">
        <f t="shared" si="5"/>
        <v>-3.1595778619496917E-2</v>
      </c>
      <c r="E72" s="39">
        <v>1868182</v>
      </c>
      <c r="F72" s="40">
        <f t="shared" si="5"/>
        <v>-3.2741212548908383E-2</v>
      </c>
      <c r="G72" s="39">
        <v>1475064</v>
      </c>
      <c r="H72" s="40">
        <f t="shared" si="9"/>
        <v>-3.7480513904377344E-2</v>
      </c>
      <c r="I72" s="39">
        <v>969349</v>
      </c>
      <c r="J72" s="40">
        <f t="shared" si="10"/>
        <v>-1.7351839799851221E-2</v>
      </c>
      <c r="K72" s="39">
        <v>183665</v>
      </c>
      <c r="L72" s="40">
        <f t="shared" si="11"/>
        <v>4.8803707330951074E-3</v>
      </c>
    </row>
    <row r="73" spans="2:14" ht="15" hidden="1" customHeight="1" outlineLevel="1">
      <c r="B73" s="24" t="s">
        <v>33</v>
      </c>
      <c r="C73" s="25">
        <v>456433</v>
      </c>
      <c r="D73" s="25"/>
      <c r="E73" s="27">
        <v>159849</v>
      </c>
      <c r="F73" s="28"/>
      <c r="G73" s="25">
        <v>132682</v>
      </c>
      <c r="H73" s="25"/>
      <c r="I73" s="27">
        <v>76217</v>
      </c>
      <c r="J73" s="28"/>
      <c r="K73" s="25">
        <v>16829</v>
      </c>
      <c r="L73" s="25"/>
    </row>
    <row r="74" spans="2:14" ht="15" hidden="1" customHeight="1" outlineLevel="1">
      <c r="B74" s="24" t="s">
        <v>34</v>
      </c>
      <c r="C74" s="25">
        <v>432537</v>
      </c>
      <c r="D74" s="25"/>
      <c r="E74" s="27">
        <v>152276</v>
      </c>
      <c r="F74" s="28"/>
      <c r="G74" s="25">
        <v>122871</v>
      </c>
      <c r="H74" s="25"/>
      <c r="I74" s="27">
        <v>73519</v>
      </c>
      <c r="J74" s="28"/>
      <c r="K74" s="25">
        <v>18087</v>
      </c>
      <c r="L74" s="25"/>
    </row>
    <row r="75" spans="2:14" ht="15" hidden="1" customHeight="1" outlineLevel="1">
      <c r="B75" s="24" t="s">
        <v>35</v>
      </c>
      <c r="C75" s="25">
        <v>487815</v>
      </c>
      <c r="D75" s="25"/>
      <c r="E75" s="27">
        <v>176861</v>
      </c>
      <c r="F75" s="28"/>
      <c r="G75" s="25">
        <v>145366</v>
      </c>
      <c r="H75" s="25"/>
      <c r="I75" s="27">
        <v>79046</v>
      </c>
      <c r="J75" s="28"/>
      <c r="K75" s="25">
        <v>15731</v>
      </c>
      <c r="L75" s="25"/>
    </row>
    <row r="76" spans="2:14" ht="15" hidden="1" customHeight="1" outlineLevel="1">
      <c r="B76" s="24" t="s">
        <v>36</v>
      </c>
      <c r="C76" s="25">
        <v>463926</v>
      </c>
      <c r="D76" s="25"/>
      <c r="E76" s="27">
        <v>163640</v>
      </c>
      <c r="F76" s="28"/>
      <c r="G76" s="25">
        <v>125810</v>
      </c>
      <c r="H76" s="25"/>
      <c r="I76" s="27">
        <v>91190</v>
      </c>
      <c r="J76" s="28"/>
      <c r="K76" s="25">
        <v>14403</v>
      </c>
      <c r="L76" s="25"/>
    </row>
    <row r="77" spans="2:14" ht="15" hidden="1" customHeight="1" outlineLevel="1">
      <c r="B77" s="24" t="s">
        <v>37</v>
      </c>
      <c r="C77" s="25">
        <v>532999</v>
      </c>
      <c r="D77" s="25"/>
      <c r="E77" s="27">
        <v>182235</v>
      </c>
      <c r="F77" s="28"/>
      <c r="G77" s="25">
        <v>144343</v>
      </c>
      <c r="H77" s="25"/>
      <c r="I77" s="27">
        <v>112929</v>
      </c>
      <c r="J77" s="28"/>
      <c r="K77" s="25">
        <v>11231</v>
      </c>
      <c r="L77" s="25"/>
    </row>
    <row r="78" spans="2:14" ht="15" hidden="1" customHeight="1" outlineLevel="1">
      <c r="B78" s="24" t="s">
        <v>38</v>
      </c>
      <c r="C78" s="25">
        <v>486146</v>
      </c>
      <c r="D78" s="25"/>
      <c r="E78" s="27">
        <v>167994</v>
      </c>
      <c r="F78" s="28"/>
      <c r="G78" s="25">
        <v>127674</v>
      </c>
      <c r="H78" s="25"/>
      <c r="I78" s="27">
        <v>103180</v>
      </c>
      <c r="J78" s="28"/>
      <c r="K78" s="25">
        <v>14758</v>
      </c>
      <c r="L78" s="25"/>
    </row>
    <row r="79" spans="2:14" ht="15" hidden="1" customHeight="1" outlineLevel="1">
      <c r="B79" s="24" t="s">
        <v>39</v>
      </c>
      <c r="C79" s="25">
        <v>425119</v>
      </c>
      <c r="D79" s="25"/>
      <c r="E79" s="27">
        <v>151042</v>
      </c>
      <c r="F79" s="28"/>
      <c r="G79" s="25">
        <v>114554</v>
      </c>
      <c r="H79" s="25"/>
      <c r="I79" s="27">
        <v>80105</v>
      </c>
      <c r="J79" s="28"/>
      <c r="K79" s="25">
        <v>15747</v>
      </c>
      <c r="L79" s="25"/>
    </row>
    <row r="80" spans="2:14" ht="15" hidden="1" customHeight="1" outlineLevel="1">
      <c r="B80" s="24" t="s">
        <v>40</v>
      </c>
      <c r="C80" s="25">
        <v>376398</v>
      </c>
      <c r="D80" s="25"/>
      <c r="E80" s="27">
        <v>132318</v>
      </c>
      <c r="F80" s="28"/>
      <c r="G80" s="25">
        <v>102984</v>
      </c>
      <c r="H80" s="25"/>
      <c r="I80" s="27">
        <v>69502</v>
      </c>
      <c r="J80" s="28"/>
      <c r="K80" s="25">
        <v>14751</v>
      </c>
      <c r="L80" s="25"/>
    </row>
    <row r="81" spans="2:12" ht="15" hidden="1" customHeight="1" outlineLevel="1">
      <c r="B81" s="24" t="s">
        <v>41</v>
      </c>
      <c r="C81" s="25">
        <v>476585</v>
      </c>
      <c r="D81" s="25"/>
      <c r="E81" s="27">
        <v>174042</v>
      </c>
      <c r="F81" s="28"/>
      <c r="G81" s="25">
        <v>132613</v>
      </c>
      <c r="H81" s="25"/>
      <c r="I81" s="27">
        <v>85147</v>
      </c>
      <c r="J81" s="28"/>
      <c r="K81" s="25">
        <v>13849</v>
      </c>
      <c r="L81" s="25"/>
    </row>
    <row r="82" spans="2:12" ht="15" hidden="1" customHeight="1" outlineLevel="1">
      <c r="B82" s="24" t="s">
        <v>42</v>
      </c>
      <c r="C82" s="25">
        <v>469736</v>
      </c>
      <c r="D82" s="25"/>
      <c r="E82" s="27">
        <v>167749</v>
      </c>
      <c r="F82" s="28"/>
      <c r="G82" s="25">
        <v>134943</v>
      </c>
      <c r="H82" s="25"/>
      <c r="I82" s="27">
        <v>78469</v>
      </c>
      <c r="J82" s="28"/>
      <c r="K82" s="25">
        <v>17429</v>
      </c>
      <c r="L82" s="25"/>
    </row>
    <row r="83" spans="2:12" ht="15" hidden="1" customHeight="1" outlineLevel="1">
      <c r="B83" s="24" t="s">
        <v>43</v>
      </c>
      <c r="C83" s="25">
        <v>421613</v>
      </c>
      <c r="D83" s="25"/>
      <c r="E83" s="27">
        <v>150745</v>
      </c>
      <c r="F83" s="28"/>
      <c r="G83" s="25">
        <v>118889</v>
      </c>
      <c r="H83" s="25"/>
      <c r="I83" s="27">
        <v>70799</v>
      </c>
      <c r="J83" s="28"/>
      <c r="K83" s="25">
        <v>15692</v>
      </c>
      <c r="L83" s="25"/>
    </row>
    <row r="84" spans="2:12" ht="15" hidden="1" customHeight="1" outlineLevel="1">
      <c r="B84" s="24" t="s">
        <v>44</v>
      </c>
      <c r="C84" s="25">
        <v>421706</v>
      </c>
      <c r="D84" s="25"/>
      <c r="E84" s="27">
        <v>152668</v>
      </c>
      <c r="F84" s="28"/>
      <c r="G84" s="25">
        <v>129774</v>
      </c>
      <c r="H84" s="25"/>
      <c r="I84" s="27">
        <v>66363</v>
      </c>
      <c r="J84" s="28"/>
      <c r="K84" s="25">
        <v>14266</v>
      </c>
      <c r="L84" s="25"/>
    </row>
    <row r="85" spans="2:12" collapsed="1">
      <c r="B85" s="38">
        <v>2006</v>
      </c>
      <c r="C85" s="39">
        <v>5451013</v>
      </c>
      <c r="D85" s="39"/>
      <c r="E85" s="39">
        <v>1931419</v>
      </c>
      <c r="F85" s="40"/>
      <c r="G85" s="39">
        <v>1532503</v>
      </c>
      <c r="H85" s="39"/>
      <c r="I85" s="39">
        <v>986466</v>
      </c>
      <c r="J85" s="40"/>
      <c r="K85" s="39">
        <v>182773</v>
      </c>
      <c r="L85" s="39"/>
    </row>
    <row r="86" spans="2:12" ht="15" customHeight="1">
      <c r="B86" s="42" t="s">
        <v>46</v>
      </c>
      <c r="C86" s="42"/>
      <c r="D86" s="42"/>
      <c r="E86" s="42"/>
      <c r="F86" s="42"/>
      <c r="G86" s="42"/>
      <c r="H86" s="42"/>
      <c r="I86" s="43"/>
      <c r="J86" s="43"/>
      <c r="K86" s="43"/>
      <c r="L86" s="43"/>
    </row>
  </sheetData>
  <mergeCells count="7">
    <mergeCell ref="B86:H86"/>
    <mergeCell ref="B5:L5"/>
    <mergeCell ref="C6:D6"/>
    <mergeCell ref="E6:F6"/>
    <mergeCell ref="G6:H6"/>
    <mergeCell ref="I6:J6"/>
    <mergeCell ref="K6:L6"/>
  </mergeCells>
  <hyperlinks>
    <hyperlink ref="N6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Año 2010</v>
      </c>
      <c r="D6" s="47" t="str">
        <f>actualizaciones!$A$2</f>
        <v xml:space="preserve">Año 2011 </v>
      </c>
      <c r="E6" s="69" t="s">
        <v>112</v>
      </c>
      <c r="G6" s="67" t="s">
        <v>63</v>
      </c>
      <c r="H6" s="47" t="str">
        <f>actualizaciones!$A$3</f>
        <v>Año 2010</v>
      </c>
      <c r="I6" s="47" t="str">
        <f>actualizaciones!$A$2</f>
        <v xml:space="preserve">Año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8.0018504852338062</v>
      </c>
      <c r="D8" s="143">
        <v>8.3114347092569165</v>
      </c>
      <c r="E8" s="144">
        <f>(D8-C8)</f>
        <v>0.30958422402311037</v>
      </c>
      <c r="G8" s="70" t="s">
        <v>113</v>
      </c>
      <c r="H8" s="143">
        <v>8.0939274883978083</v>
      </c>
      <c r="I8" s="143">
        <v>8.460157940571067</v>
      </c>
      <c r="J8" s="144">
        <f>(I8-H8)</f>
        <v>0.36623045217325867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7.6557738201246659</v>
      </c>
      <c r="D10" s="146">
        <v>8.0192761344252492</v>
      </c>
      <c r="E10" s="147">
        <f>(D10-C10)</f>
        <v>0.36350231430058333</v>
      </c>
      <c r="G10" s="72" t="s">
        <v>67</v>
      </c>
      <c r="H10" s="146">
        <v>7.8799714814826007</v>
      </c>
      <c r="I10" s="146">
        <v>8.4002701453909463</v>
      </c>
      <c r="J10" s="147">
        <f>(I10-H10)</f>
        <v>0.52029866390834556</v>
      </c>
    </row>
    <row r="11" spans="2:10">
      <c r="B11" s="75" t="s">
        <v>68</v>
      </c>
      <c r="C11" s="148">
        <v>6.9876155707381287</v>
      </c>
      <c r="D11" s="148">
        <v>7.466794067503872</v>
      </c>
      <c r="E11" s="149">
        <f>(D11-C11)</f>
        <v>0.47917849676574331</v>
      </c>
      <c r="G11" s="75" t="s">
        <v>68</v>
      </c>
      <c r="H11" s="148">
        <v>7.4278910660107096</v>
      </c>
      <c r="I11" s="148">
        <v>7.7789194299839384</v>
      </c>
      <c r="J11" s="149">
        <f>(I11-H11)</f>
        <v>0.35102836397322879</v>
      </c>
    </row>
    <row r="12" spans="2:10">
      <c r="B12" s="75" t="s">
        <v>69</v>
      </c>
      <c r="C12" s="148">
        <v>7.7255270330816792</v>
      </c>
      <c r="D12" s="148">
        <v>7.9675033239786934</v>
      </c>
      <c r="E12" s="149">
        <f>(D12-C12)</f>
        <v>0.24197629089701422</v>
      </c>
      <c r="G12" s="75" t="s">
        <v>69</v>
      </c>
      <c r="H12" s="148">
        <v>8.0807700097053416</v>
      </c>
      <c r="I12" s="148">
        <v>8.9446054513173632</v>
      </c>
      <c r="J12" s="149">
        <f>(I12-H12)</f>
        <v>0.86383544161202153</v>
      </c>
    </row>
    <row r="13" spans="2:10">
      <c r="B13" s="75" t="s">
        <v>70</v>
      </c>
      <c r="C13" s="148">
        <v>8.026236059698677</v>
      </c>
      <c r="D13" s="148">
        <v>8.804718773056214</v>
      </c>
      <c r="E13" s="149">
        <f>(D13-C13)</f>
        <v>0.77848271335753694</v>
      </c>
      <c r="G13" s="75" t="s">
        <v>70</v>
      </c>
      <c r="H13" s="148">
        <v>7.8035215932413209</v>
      </c>
      <c r="I13" s="148">
        <v>7.9172286369606555</v>
      </c>
      <c r="J13" s="149">
        <f>(I13-H13)</f>
        <v>0.1137070437193346</v>
      </c>
    </row>
    <row r="14" spans="2:10">
      <c r="B14" s="75" t="s">
        <v>71</v>
      </c>
      <c r="C14" s="148">
        <v>7.1355967362743744</v>
      </c>
      <c r="D14" s="148">
        <v>7.6144298805243009</v>
      </c>
      <c r="E14" s="149">
        <f>(D14-C14)</f>
        <v>0.47883314424992651</v>
      </c>
      <c r="G14" s="75" t="s">
        <v>71</v>
      </c>
      <c r="H14" s="148">
        <v>6.2130598015553771</v>
      </c>
      <c r="I14" s="148">
        <v>5.3421946831900859</v>
      </c>
      <c r="J14" s="149">
        <f>(I14-H14)</f>
        <v>-0.87086511836529112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8.662312237548921</v>
      </c>
      <c r="D16" s="146">
        <v>8.903308117244169</v>
      </c>
      <c r="E16" s="147">
        <f>(D16-C16)</f>
        <v>0.24099587969524805</v>
      </c>
      <c r="G16" s="72" t="s">
        <v>73</v>
      </c>
      <c r="H16" s="146">
        <v>8.2777709997378199</v>
      </c>
      <c r="I16" s="146">
        <v>8.5123090936468628</v>
      </c>
      <c r="J16" s="147">
        <f>(I16-H16)</f>
        <v>0.2345380939090429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Año 2010</v>
      </c>
      <c r="D20" s="47" t="str">
        <f>actualizaciones!$A$2</f>
        <v xml:space="preserve">Año 2011 </v>
      </c>
      <c r="E20" s="69" t="s">
        <v>112</v>
      </c>
      <c r="G20" s="67" t="s">
        <v>63</v>
      </c>
      <c r="H20" s="47" t="str">
        <f>actualizaciones!$A$3</f>
        <v>Año 2010</v>
      </c>
      <c r="I20" s="47" t="str">
        <f>actualizaciones!$A$2</f>
        <v xml:space="preserve">Año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7.1897370610189304</v>
      </c>
      <c r="D22" s="143">
        <v>7.4170280535127349</v>
      </c>
      <c r="E22" s="144">
        <f>(D22-C22)</f>
        <v>0.22729099249380447</v>
      </c>
      <c r="G22" s="70" t="s">
        <v>113</v>
      </c>
      <c r="H22" s="143">
        <v>2.096033241781214</v>
      </c>
      <c r="I22" s="143">
        <v>2.1283825248864687</v>
      </c>
      <c r="J22" s="144">
        <f>(I22-H22)</f>
        <v>3.2349283105254756E-2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7.013000863338581</v>
      </c>
      <c r="D24" s="146">
        <v>7.2667445968509012</v>
      </c>
      <c r="E24" s="147">
        <f>(D24-C24)</f>
        <v>0.25374373351232027</v>
      </c>
      <c r="G24" s="72" t="s">
        <v>67</v>
      </c>
      <c r="H24" s="146">
        <v>2.096033241781214</v>
      </c>
      <c r="I24" s="146">
        <v>2.1283825248864687</v>
      </c>
      <c r="J24" s="147">
        <f>(I24-H24)</f>
        <v>3.2349283105254756E-2</v>
      </c>
    </row>
    <row r="25" spans="2:12">
      <c r="B25" s="75" t="s">
        <v>77</v>
      </c>
      <c r="C25" s="148">
        <v>7.0713760710683946</v>
      </c>
      <c r="D25" s="148">
        <v>7.379739449525001</v>
      </c>
      <c r="E25" s="149">
        <f>(D25-C25)</f>
        <v>0.30836337845660644</v>
      </c>
      <c r="G25" s="75" t="s">
        <v>77</v>
      </c>
      <c r="H25" s="148">
        <v>1.8469094966723787</v>
      </c>
      <c r="I25" s="148">
        <v>1.8015036936661275</v>
      </c>
      <c r="J25" s="149">
        <f>(I25-H25)</f>
        <v>-4.5405803006251189E-2</v>
      </c>
    </row>
    <row r="26" spans="2:12">
      <c r="B26" s="75" t="s">
        <v>70</v>
      </c>
      <c r="C26" s="148">
        <v>7.2222930996228092</v>
      </c>
      <c r="D26" s="148">
        <v>7.4495601848714434</v>
      </c>
      <c r="E26" s="149">
        <f>(D26-C26)</f>
        <v>0.22726708524863426</v>
      </c>
      <c r="G26" s="75" t="s">
        <v>70</v>
      </c>
      <c r="H26" s="148">
        <v>2.1330573496900604</v>
      </c>
      <c r="I26" s="148">
        <v>2.2701952951620061</v>
      </c>
      <c r="J26" s="149">
        <f>(I26-H26)</f>
        <v>0.13713794547194569</v>
      </c>
    </row>
    <row r="27" spans="2:12">
      <c r="B27" s="75" t="s">
        <v>71</v>
      </c>
      <c r="C27" s="148">
        <v>3.3484307461003571</v>
      </c>
      <c r="D27" s="148">
        <v>2.1999370772376907</v>
      </c>
      <c r="E27" s="149">
        <f>(D27-C27)</f>
        <v>-1.1484936688626664</v>
      </c>
      <c r="G27" s="75" t="s">
        <v>78</v>
      </c>
      <c r="H27" s="148">
        <v>2.059681671711747</v>
      </c>
      <c r="I27" s="148">
        <v>2.1327603547590748</v>
      </c>
      <c r="J27" s="149">
        <f>(I27-H27)</f>
        <v>7.3078683047327786E-2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3.690350214159738</v>
      </c>
      <c r="I28" s="148">
        <v>3.0233233018056751</v>
      </c>
      <c r="J28" s="149">
        <f>(I28-H28)</f>
        <v>-0.66702691235406286</v>
      </c>
    </row>
    <row r="29" spans="2:12">
      <c r="B29" s="72" t="s">
        <v>73</v>
      </c>
      <c r="C29" s="146">
        <v>7.5863346902307942</v>
      </c>
      <c r="D29" s="146">
        <v>7.840803279462941</v>
      </c>
      <c r="E29" s="147">
        <f>(D29-C29)</f>
        <v>0.25446858923214677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Año 2010</v>
      </c>
      <c r="D36" s="47" t="str">
        <f>actualizaciones!$A$2</f>
        <v xml:space="preserve">Año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7.4988521782326796</v>
      </c>
      <c r="D38" s="143">
        <v>7.7962992928766566</v>
      </c>
      <c r="E38" s="144">
        <f>($D$38-$C$38)</f>
        <v>0.297447114643977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6.9921693793736255</v>
      </c>
      <c r="D40" s="146">
        <v>7.3810275574593103</v>
      </c>
      <c r="E40" s="147">
        <f>($D$40-$C$40)</f>
        <v>0.38885817808568479</v>
      </c>
    </row>
    <row r="41" spans="2:5">
      <c r="B41" s="75" t="s">
        <v>68</v>
      </c>
      <c r="C41" s="148">
        <v>6.5789372411988358</v>
      </c>
      <c r="D41" s="148">
        <v>7.208762060782731</v>
      </c>
      <c r="E41" s="149">
        <f>($D$41-$C$41)</f>
        <v>0.62982481958389513</v>
      </c>
    </row>
    <row r="42" spans="2:5">
      <c r="B42" s="75" t="s">
        <v>69</v>
      </c>
      <c r="C42" s="148">
        <v>7.3835856255083963</v>
      </c>
      <c r="D42" s="148">
        <v>7.7129041224180108</v>
      </c>
      <c r="E42" s="149">
        <f>($D$42-$C$42)</f>
        <v>0.32931849690961457</v>
      </c>
    </row>
    <row r="43" spans="2:5">
      <c r="B43" s="75" t="s">
        <v>70</v>
      </c>
      <c r="C43" s="148">
        <v>6.8042685665396707</v>
      </c>
      <c r="D43" s="148">
        <v>7.3553227108452175</v>
      </c>
      <c r="E43" s="149">
        <f>($D$43-$C$43)</f>
        <v>0.55105414430554678</v>
      </c>
    </row>
    <row r="44" spans="2:5">
      <c r="B44" s="75" t="s">
        <v>78</v>
      </c>
      <c r="C44" s="148">
        <v>3.2200734157650697</v>
      </c>
      <c r="D44" s="148">
        <v>3.2345298429319373</v>
      </c>
      <c r="E44" s="149">
        <f>($D$44-$C$44)</f>
        <v>1.445642716686768E-2</v>
      </c>
    </row>
    <row r="45" spans="2:5">
      <c r="B45" s="75" t="s">
        <v>79</v>
      </c>
      <c r="C45" s="148">
        <v>5.4216049565707172</v>
      </c>
      <c r="D45" s="148">
        <v>5.2748917180732375</v>
      </c>
      <c r="E45" s="149">
        <f>($D$45-$C$45)</f>
        <v>-0.14671323849747964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8.2852487644708503</v>
      </c>
      <c r="D47" s="146">
        <v>8.4686491561984525</v>
      </c>
      <c r="E47" s="147">
        <f>($D$47-$C$47)</f>
        <v>0.18340039172760214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1" customWidth="1"/>
    <col min="2" max="2" width="20.7109375" style="151" customWidth="1"/>
    <col min="3" max="3" width="10.7109375" style="151" customWidth="1"/>
    <col min="4" max="4" width="9.85546875" style="151" customWidth="1"/>
    <col min="5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8" ht="15" customHeight="1">
      <c r="B1" s="150"/>
    </row>
    <row r="2" spans="2:8" ht="15" customHeight="1">
      <c r="B2" s="150"/>
    </row>
    <row r="3" spans="2:8" ht="15" customHeight="1">
      <c r="B3" s="150"/>
    </row>
    <row r="4" spans="2:8" ht="15" customHeight="1">
      <c r="B4" s="150"/>
    </row>
    <row r="5" spans="2:8" ht="18" customHeight="1">
      <c r="B5" s="102" t="s">
        <v>117</v>
      </c>
      <c r="C5" s="102"/>
      <c r="D5" s="102"/>
      <c r="E5" s="102"/>
      <c r="F5" s="102"/>
      <c r="G5" s="102"/>
    </row>
    <row r="6" spans="2:8" ht="18" customHeight="1">
      <c r="B6" s="102" t="str">
        <f>actualizaciones!$A$2</f>
        <v xml:space="preserve">Año 2011 </v>
      </c>
      <c r="C6" s="102"/>
      <c r="D6" s="102"/>
      <c r="E6" s="102"/>
      <c r="F6" s="102"/>
      <c r="G6" s="102"/>
    </row>
    <row r="7" spans="2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8" ht="15" customHeight="1">
      <c r="B8" s="75" t="s">
        <v>119</v>
      </c>
      <c r="C8" s="152">
        <v>1658315</v>
      </c>
      <c r="D8" s="153">
        <v>3344</v>
      </c>
      <c r="E8" s="153">
        <v>53982</v>
      </c>
      <c r="F8" s="153">
        <v>634129</v>
      </c>
      <c r="G8" s="153">
        <v>637257</v>
      </c>
    </row>
    <row r="9" spans="2:8" ht="15" customHeight="1">
      <c r="B9" s="75" t="s">
        <v>120</v>
      </c>
      <c r="C9" s="152">
        <v>1302302</v>
      </c>
      <c r="D9" s="153">
        <v>121099</v>
      </c>
      <c r="E9" s="153">
        <v>394467</v>
      </c>
      <c r="F9" s="153">
        <v>331978</v>
      </c>
      <c r="G9" s="153">
        <v>191820</v>
      </c>
    </row>
    <row r="10" spans="2:8" ht="15" customHeight="1">
      <c r="B10" s="75" t="s">
        <v>121</v>
      </c>
      <c r="C10" s="152">
        <v>589284</v>
      </c>
      <c r="D10" s="153">
        <v>4747</v>
      </c>
      <c r="E10" s="153">
        <v>155793</v>
      </c>
      <c r="F10" s="153">
        <v>248026</v>
      </c>
      <c r="G10" s="153">
        <v>83848</v>
      </c>
    </row>
    <row r="11" spans="2:8" ht="15" customHeight="1">
      <c r="B11" s="75" t="s">
        <v>122</v>
      </c>
      <c r="C11" s="152">
        <v>478104</v>
      </c>
      <c r="D11" s="153">
        <v>2194</v>
      </c>
      <c r="E11" s="153">
        <v>51447</v>
      </c>
      <c r="F11" s="153">
        <v>146253</v>
      </c>
      <c r="G11" s="153">
        <v>226707</v>
      </c>
    </row>
    <row r="12" spans="2:8" ht="15" customHeight="1">
      <c r="B12" s="75" t="s">
        <v>123</v>
      </c>
      <c r="C12" s="152">
        <v>155732</v>
      </c>
      <c r="D12" s="153">
        <v>547</v>
      </c>
      <c r="E12" s="153">
        <v>12837</v>
      </c>
      <c r="F12" s="153">
        <v>50323</v>
      </c>
      <c r="G12" s="153">
        <v>77555</v>
      </c>
    </row>
    <row r="13" spans="2:8" ht="15" customHeight="1">
      <c r="B13" s="75" t="s">
        <v>124</v>
      </c>
      <c r="C13" s="152">
        <v>131125</v>
      </c>
      <c r="D13" s="153">
        <v>618</v>
      </c>
      <c r="E13" s="153">
        <v>26231</v>
      </c>
      <c r="F13" s="153">
        <v>34101</v>
      </c>
      <c r="G13" s="153">
        <v>54325</v>
      </c>
      <c r="H13" s="154"/>
    </row>
    <row r="14" spans="2:8" ht="15" customHeight="1">
      <c r="B14" s="75" t="s">
        <v>125</v>
      </c>
      <c r="C14" s="152">
        <v>95785</v>
      </c>
      <c r="D14" s="153">
        <v>520</v>
      </c>
      <c r="E14" s="153">
        <v>6923</v>
      </c>
      <c r="F14" s="153">
        <v>33643</v>
      </c>
      <c r="G14" s="153">
        <v>41618</v>
      </c>
      <c r="H14" s="154"/>
    </row>
    <row r="15" spans="2:8" ht="15" customHeight="1">
      <c r="B15" s="75" t="s">
        <v>126</v>
      </c>
      <c r="C15" s="152">
        <v>95462</v>
      </c>
      <c r="D15" s="153">
        <v>509</v>
      </c>
      <c r="E15" s="153">
        <v>5456</v>
      </c>
      <c r="F15" s="153">
        <v>28186</v>
      </c>
      <c r="G15" s="153">
        <v>53209</v>
      </c>
      <c r="H15" s="154"/>
    </row>
    <row r="16" spans="2:8" ht="15" customHeight="1">
      <c r="B16" s="75" t="s">
        <v>127</v>
      </c>
      <c r="C16" s="152">
        <v>161409</v>
      </c>
      <c r="D16" s="153">
        <v>3540</v>
      </c>
      <c r="E16" s="153">
        <v>18039</v>
      </c>
      <c r="F16" s="153">
        <v>57448</v>
      </c>
      <c r="G16" s="153">
        <v>41785</v>
      </c>
      <c r="H16" s="75"/>
    </row>
    <row r="17" spans="2:11" ht="15" customHeight="1">
      <c r="B17" s="75" t="s">
        <v>128</v>
      </c>
      <c r="C17" s="152">
        <v>154131</v>
      </c>
      <c r="D17" s="153">
        <v>858</v>
      </c>
      <c r="E17" s="153">
        <v>3409</v>
      </c>
      <c r="F17" s="153">
        <v>68915</v>
      </c>
      <c r="G17" s="153">
        <v>70831</v>
      </c>
      <c r="H17" s="75"/>
    </row>
    <row r="18" spans="2:11" ht="15" customHeight="1">
      <c r="B18" s="75" t="s">
        <v>129</v>
      </c>
      <c r="C18" s="152">
        <v>140759</v>
      </c>
      <c r="D18" s="153">
        <v>780</v>
      </c>
      <c r="E18" s="153">
        <v>2080</v>
      </c>
      <c r="F18" s="153">
        <v>71237</v>
      </c>
      <c r="G18" s="153">
        <v>55373</v>
      </c>
      <c r="H18" s="75"/>
    </row>
    <row r="19" spans="2:11" ht="15" customHeight="1">
      <c r="B19" s="75" t="s">
        <v>130</v>
      </c>
      <c r="C19" s="152">
        <v>117723</v>
      </c>
      <c r="D19" s="153">
        <v>3656</v>
      </c>
      <c r="E19" s="153">
        <v>6389</v>
      </c>
      <c r="F19" s="153">
        <v>51203</v>
      </c>
      <c r="G19" s="153">
        <v>44583</v>
      </c>
      <c r="H19" s="75"/>
    </row>
    <row r="20" spans="2:11" ht="15" customHeight="1">
      <c r="B20" s="75" t="s">
        <v>131</v>
      </c>
      <c r="C20" s="152">
        <v>111782</v>
      </c>
      <c r="D20" s="153">
        <v>810</v>
      </c>
      <c r="E20" s="153">
        <v>4968</v>
      </c>
      <c r="F20" s="153">
        <v>61037</v>
      </c>
      <c r="G20" s="153">
        <v>28241</v>
      </c>
    </row>
    <row r="21" spans="2:11" ht="15" customHeight="1">
      <c r="B21" s="75" t="s">
        <v>132</v>
      </c>
      <c r="C21" s="152">
        <v>93981</v>
      </c>
      <c r="D21" s="153">
        <v>1420</v>
      </c>
      <c r="E21" s="153">
        <v>4572</v>
      </c>
      <c r="F21" s="153">
        <v>55727</v>
      </c>
      <c r="G21" s="153">
        <v>19362</v>
      </c>
    </row>
    <row r="22" spans="2:11" ht="15" customHeight="1">
      <c r="B22" s="75" t="s">
        <v>133</v>
      </c>
      <c r="C22" s="152">
        <v>74083</v>
      </c>
      <c r="D22" s="153">
        <v>456</v>
      </c>
      <c r="E22" s="153">
        <v>1842</v>
      </c>
      <c r="F22" s="153">
        <v>23948</v>
      </c>
      <c r="G22" s="153">
        <v>41664</v>
      </c>
    </row>
    <row r="23" spans="2:11" ht="15" customHeight="1">
      <c r="B23" s="75" t="s">
        <v>134</v>
      </c>
      <c r="C23" s="152">
        <v>41379</v>
      </c>
      <c r="D23" s="153">
        <v>578</v>
      </c>
      <c r="E23" s="153">
        <v>3004</v>
      </c>
      <c r="F23" s="153">
        <v>19709</v>
      </c>
      <c r="G23" s="153">
        <v>12129</v>
      </c>
    </row>
    <row r="24" spans="2:11" ht="15" customHeight="1">
      <c r="B24" s="75" t="s">
        <v>135</v>
      </c>
      <c r="C24" s="152">
        <v>34316</v>
      </c>
      <c r="D24" s="153">
        <v>390</v>
      </c>
      <c r="E24" s="153">
        <v>4763</v>
      </c>
      <c r="F24" s="153">
        <v>14461</v>
      </c>
      <c r="G24" s="153">
        <v>11099</v>
      </c>
    </row>
    <row r="25" spans="2:11" ht="15" customHeight="1">
      <c r="B25" s="75" t="s">
        <v>136</v>
      </c>
      <c r="C25" s="152">
        <v>109247</v>
      </c>
      <c r="D25" s="153">
        <v>2030</v>
      </c>
      <c r="E25" s="153">
        <v>12131</v>
      </c>
      <c r="F25" s="153">
        <v>43902</v>
      </c>
      <c r="G25" s="153">
        <v>24095</v>
      </c>
    </row>
    <row r="26" spans="2:11" ht="15" customHeight="1">
      <c r="B26" s="75" t="s">
        <v>137</v>
      </c>
      <c r="C26" s="152">
        <v>13158</v>
      </c>
      <c r="D26" s="153">
        <v>941</v>
      </c>
      <c r="E26" s="153">
        <v>1703</v>
      </c>
      <c r="F26" s="153">
        <v>3788</v>
      </c>
      <c r="G26" s="153">
        <v>2556</v>
      </c>
    </row>
    <row r="27" spans="2:11" ht="15" customHeight="1">
      <c r="B27" s="75" t="s">
        <v>138</v>
      </c>
      <c r="C27" s="152">
        <v>18684</v>
      </c>
      <c r="D27" s="153">
        <v>3692</v>
      </c>
      <c r="E27" s="153">
        <v>4361</v>
      </c>
      <c r="F27" s="153">
        <v>3163</v>
      </c>
      <c r="G27" s="153">
        <v>4040</v>
      </c>
    </row>
    <row r="28" spans="2:11" ht="15" customHeight="1">
      <c r="B28" s="75" t="s">
        <v>139</v>
      </c>
      <c r="C28" s="152">
        <v>61546</v>
      </c>
      <c r="D28" s="153">
        <v>4268</v>
      </c>
      <c r="E28" s="153">
        <v>4802</v>
      </c>
      <c r="F28" s="153">
        <v>12635</v>
      </c>
      <c r="G28" s="153">
        <v>20370</v>
      </c>
    </row>
    <row r="29" spans="2:11" ht="15" customHeight="1">
      <c r="B29" s="105" t="s">
        <v>140</v>
      </c>
      <c r="C29" s="155">
        <v>3857901</v>
      </c>
      <c r="D29" s="155">
        <v>33704</v>
      </c>
      <c r="E29" s="155">
        <v>333285</v>
      </c>
      <c r="F29" s="155">
        <v>1515581</v>
      </c>
      <c r="G29" s="155">
        <v>1323940</v>
      </c>
    </row>
    <row r="30" spans="2:11" ht="15" customHeight="1">
      <c r="B30" s="156" t="s">
        <v>96</v>
      </c>
      <c r="C30" s="157">
        <v>5160203</v>
      </c>
      <c r="D30" s="157">
        <v>154803</v>
      </c>
      <c r="E30" s="157">
        <v>727752</v>
      </c>
      <c r="F30" s="157">
        <v>1847559</v>
      </c>
      <c r="G30" s="157">
        <v>1515760</v>
      </c>
      <c r="H30" s="158"/>
      <c r="I30" s="158"/>
      <c r="J30" s="158"/>
      <c r="K30" s="158"/>
    </row>
    <row r="31" spans="2:11" ht="15" customHeight="1">
      <c r="B31" s="63" t="s">
        <v>109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 xml:space="preserve">Año 2011 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0.10605875671396214</v>
      </c>
      <c r="D8" s="160">
        <v>0.15072264280798353</v>
      </c>
      <c r="E8" s="160">
        <v>0.25551214066424777</v>
      </c>
      <c r="F8" s="160">
        <v>0.1145817038381971</v>
      </c>
      <c r="G8" s="160">
        <v>6.1937479273907803E-2</v>
      </c>
    </row>
    <row r="9" spans="2:7" ht="15" customHeight="1">
      <c r="B9" s="75" t="str">
        <f>'Nacionalidad-Zona (datos)'!B9</f>
        <v>España</v>
      </c>
      <c r="C9" s="159">
        <v>-0.11177451124824711</v>
      </c>
      <c r="D9" s="160">
        <v>-3.7399446758449639E-2</v>
      </c>
      <c r="E9" s="160">
        <v>-9.7538097602156038E-2</v>
      </c>
      <c r="F9" s="160">
        <v>-0.11498021903025257</v>
      </c>
      <c r="G9" s="160">
        <v>-0.18575776484521245</v>
      </c>
    </row>
    <row r="10" spans="2:7" ht="15" customHeight="1">
      <c r="B10" s="75" t="str">
        <f>'Nacionalidad-Zona (datos)'!B10</f>
        <v>Alemania</v>
      </c>
      <c r="C10" s="159">
        <v>9.8684823829038315E-2</v>
      </c>
      <c r="D10" s="160">
        <v>0.21530977982590893</v>
      </c>
      <c r="E10" s="160">
        <v>0.19855520679468253</v>
      </c>
      <c r="F10" s="160">
        <v>6.185059444556229E-2</v>
      </c>
      <c r="G10" s="160">
        <v>-3.541463646519194E-3</v>
      </c>
    </row>
    <row r="11" spans="2:7" ht="15" customHeight="1">
      <c r="B11" s="75" t="str">
        <f>'Nacionalidad-Zona (datos)'!B11</f>
        <v>Países Nórdicos</v>
      </c>
      <c r="C11" s="159">
        <v>0.23628615608984149</v>
      </c>
      <c r="D11" s="160">
        <v>0.26309729418537708</v>
      </c>
      <c r="E11" s="160">
        <v>0.14916571734905859</v>
      </c>
      <c r="F11" s="160">
        <v>0.25426010891471207</v>
      </c>
      <c r="G11" s="160">
        <v>0.15947239753280895</v>
      </c>
    </row>
    <row r="12" spans="2:7" ht="15" customHeight="1">
      <c r="B12" s="75" t="str">
        <f>'Nacionalidad-Zona (datos)'!B12</f>
        <v>Suecia</v>
      </c>
      <c r="C12" s="159">
        <v>0.28770113611933379</v>
      </c>
      <c r="D12" s="160">
        <v>0.18655097613882865</v>
      </c>
      <c r="E12" s="160">
        <v>0.34700944386149013</v>
      </c>
      <c r="F12" s="160">
        <v>0.21152225726460738</v>
      </c>
      <c r="G12" s="160">
        <v>0.29521694111359764</v>
      </c>
    </row>
    <row r="13" spans="2:7" ht="15" customHeight="1">
      <c r="B13" s="75" t="str">
        <f>'Nacionalidad-Zona (datos)'!B13</f>
        <v>Finlandia</v>
      </c>
      <c r="C13" s="159">
        <v>0.21271676300578024</v>
      </c>
      <c r="D13" s="160">
        <v>0.10554561717352406</v>
      </c>
      <c r="E13" s="160">
        <v>6.0652622215033869E-2</v>
      </c>
      <c r="F13" s="160">
        <v>0.36946307377213761</v>
      </c>
      <c r="G13" s="160">
        <v>7.6083511607638155E-2</v>
      </c>
    </row>
    <row r="14" spans="2:7" ht="15" customHeight="1">
      <c r="B14" s="75" t="str">
        <f>'Nacionalidad-Zona (datos)'!B14</f>
        <v>Dinamarca</v>
      </c>
      <c r="C14" s="159">
        <v>0.22430850247967693</v>
      </c>
      <c r="D14" s="160">
        <v>0.38297872340425543</v>
      </c>
      <c r="E14" s="160">
        <v>9.1783630342217259E-2</v>
      </c>
      <c r="F14" s="160">
        <v>0.20106386776623464</v>
      </c>
      <c r="G14" s="160">
        <v>0.13030961434003263</v>
      </c>
    </row>
    <row r="15" spans="2:7" ht="15" customHeight="1">
      <c r="B15" s="75" t="str">
        <f>'Nacionalidad-Zona (datos)'!B15</f>
        <v>Noruega</v>
      </c>
      <c r="C15" s="159">
        <v>0.20188349050071142</v>
      </c>
      <c r="D15" s="160">
        <v>0.49266862170087977</v>
      </c>
      <c r="E15" s="160">
        <v>0.30933525317974553</v>
      </c>
      <c r="F15" s="160">
        <v>0.27216103989889873</v>
      </c>
      <c r="G15" s="160">
        <v>0.10063296375972208</v>
      </c>
    </row>
    <row r="16" spans="2:7" ht="15" customHeight="1">
      <c r="B16" s="75" t="str">
        <f>'Nacionalidad-Zona (datos)'!B16</f>
        <v>Francia</v>
      </c>
      <c r="C16" s="159">
        <v>0.45540697726842372</v>
      </c>
      <c r="D16" s="160">
        <v>0.4285714285714286</v>
      </c>
      <c r="E16" s="160">
        <v>0.35204616998950677</v>
      </c>
      <c r="F16" s="160">
        <v>0.38016528925619841</v>
      </c>
      <c r="G16" s="160">
        <v>0.44594781645788628</v>
      </c>
    </row>
    <row r="17" spans="2:7" ht="15" customHeight="1">
      <c r="B17" s="75" t="str">
        <f>'Nacionalidad-Zona (datos)'!B17</f>
        <v>Holanda</v>
      </c>
      <c r="C17" s="159">
        <v>9.1262452120843163E-2</v>
      </c>
      <c r="D17" s="160">
        <v>6.1881188118811936E-2</v>
      </c>
      <c r="E17" s="160">
        <v>5.0863131935881656E-2</v>
      </c>
      <c r="F17" s="160">
        <v>0.16706181202370862</v>
      </c>
      <c r="G17" s="160">
        <v>6.1170372145981977E-2</v>
      </c>
    </row>
    <row r="18" spans="2:7" ht="15" customHeight="1">
      <c r="B18" s="75" t="str">
        <f>'Nacionalidad-Zona (datos)'!B18</f>
        <v>Bélgica</v>
      </c>
      <c r="C18" s="159">
        <v>0.10963169678050022</v>
      </c>
      <c r="D18" s="160">
        <v>0.13868613138686126</v>
      </c>
      <c r="E18" s="160">
        <v>-5.368516833484982E-2</v>
      </c>
      <c r="F18" s="160">
        <v>0.10434688246054624</v>
      </c>
      <c r="G18" s="160">
        <v>0.11367430260855582</v>
      </c>
    </row>
    <row r="19" spans="2:7" ht="15" customHeight="1">
      <c r="B19" s="75" t="str">
        <f>'Nacionalidad-Zona (datos)'!B19</f>
        <v>Italia</v>
      </c>
      <c r="C19" s="159">
        <v>0.30208713541493837</v>
      </c>
      <c r="D19" s="160">
        <v>0.26243093922651939</v>
      </c>
      <c r="E19" s="160">
        <v>0.15931772818000356</v>
      </c>
      <c r="F19" s="160">
        <v>0.26947488471264935</v>
      </c>
      <c r="G19" s="160">
        <v>0.39881400602409633</v>
      </c>
    </row>
    <row r="20" spans="2:7" ht="15" customHeight="1">
      <c r="B20" s="75" t="str">
        <f>'Nacionalidad-Zona (datos)'!B20</f>
        <v>Rusia</v>
      </c>
      <c r="C20" s="159">
        <v>0.36332812957361704</v>
      </c>
      <c r="D20" s="160">
        <v>0.91489361702127669</v>
      </c>
      <c r="E20" s="160">
        <v>1.9120750293083235</v>
      </c>
      <c r="F20" s="160">
        <v>0.18169673971966227</v>
      </c>
      <c r="G20" s="160">
        <v>0.52062244238638811</v>
      </c>
    </row>
    <row r="21" spans="2:7" ht="15" customHeight="1">
      <c r="B21" s="75" t="str">
        <f>'Nacionalidad-Zona (datos)'!B21</f>
        <v>Países del Este</v>
      </c>
      <c r="C21" s="159">
        <v>0.20933434560498254</v>
      </c>
      <c r="D21" s="160">
        <v>0.67058823529411771</v>
      </c>
      <c r="E21" s="160">
        <v>0.89552238805970141</v>
      </c>
      <c r="F21" s="160">
        <v>0.22452701663407248</v>
      </c>
      <c r="G21" s="160">
        <v>-3.0397115529070096E-2</v>
      </c>
    </row>
    <row r="22" spans="2:7" ht="15" customHeight="1">
      <c r="B22" s="75" t="str">
        <f>'Nacionalidad-Zona (datos)'!B22</f>
        <v>Irlanda</v>
      </c>
      <c r="C22" s="159">
        <v>9.1896592382973763E-2</v>
      </c>
      <c r="D22" s="160">
        <v>0.13432835820895517</v>
      </c>
      <c r="E22" s="160">
        <v>0.20392156862745092</v>
      </c>
      <c r="F22" s="160">
        <v>-3.0327570150220695E-2</v>
      </c>
      <c r="G22" s="160">
        <v>0.14868627829395376</v>
      </c>
    </row>
    <row r="23" spans="2:7" ht="15" customHeight="1">
      <c r="B23" s="75" t="str">
        <f>'Nacionalidad-Zona (datos)'!B23</f>
        <v>Suiza</v>
      </c>
      <c r="C23" s="159">
        <v>0.33214216727834645</v>
      </c>
      <c r="D23" s="160">
        <v>-0.19722222222222219</v>
      </c>
      <c r="E23" s="160">
        <v>0.14438095238095228</v>
      </c>
      <c r="F23" s="160">
        <v>0.48915753683415186</v>
      </c>
      <c r="G23" s="160">
        <v>0.21960784313725501</v>
      </c>
    </row>
    <row r="24" spans="2:7" ht="15" customHeight="1">
      <c r="B24" s="75" t="str">
        <f>'Nacionalidad-Zona (datos)'!B24</f>
        <v>Austria</v>
      </c>
      <c r="C24" s="159">
        <v>0.13727049777954536</v>
      </c>
      <c r="D24" s="160">
        <v>0.13372093023255816</v>
      </c>
      <c r="E24" s="160">
        <v>0.19793762575452711</v>
      </c>
      <c r="F24" s="160">
        <v>6.4796406744716872E-2</v>
      </c>
      <c r="G24" s="160">
        <v>0.19963251188932118</v>
      </c>
    </row>
    <row r="25" spans="2:7" ht="15" customHeight="1">
      <c r="B25" s="75" t="str">
        <f>'Nacionalidad-Zona (datos)'!B25</f>
        <v>Resto de Europa</v>
      </c>
      <c r="C25" s="159">
        <v>0.18475019249330349</v>
      </c>
      <c r="D25" s="160">
        <v>9.8484848484848397E-2</v>
      </c>
      <c r="E25" s="160">
        <v>0.38529176658673059</v>
      </c>
      <c r="F25" s="160">
        <v>-2.9103454376575688E-2</v>
      </c>
      <c r="G25" s="160">
        <v>4.8383587869294642E-2</v>
      </c>
    </row>
    <row r="26" spans="2:7" ht="15" customHeight="1">
      <c r="B26" s="75" t="str">
        <f>'Nacionalidad-Zona (datos)'!B26</f>
        <v>Usa</v>
      </c>
      <c r="C26" s="159">
        <v>3.7288135593220417E-2</v>
      </c>
      <c r="D26" s="160">
        <v>-0.22615131578947367</v>
      </c>
      <c r="E26" s="160">
        <v>-0.2137580794090489</v>
      </c>
      <c r="F26" s="160">
        <v>0.24278215223097122</v>
      </c>
      <c r="G26" s="160">
        <v>9.877518767285709E-3</v>
      </c>
    </row>
    <row r="27" spans="2:7" ht="15" customHeight="1">
      <c r="B27" s="75" t="str">
        <f>'Nacionalidad-Zona (datos)'!B27</f>
        <v>Resto de América</v>
      </c>
      <c r="C27" s="159">
        <v>-2.2343153157867168E-2</v>
      </c>
      <c r="D27" s="160">
        <v>-0.19878472222222221</v>
      </c>
      <c r="E27" s="160">
        <v>-5.1337829018925363E-2</v>
      </c>
      <c r="F27" s="160">
        <v>0.12883654532476796</v>
      </c>
      <c r="G27" s="160">
        <v>0.15034168564920281</v>
      </c>
    </row>
    <row r="28" spans="2:7" ht="15" customHeight="1">
      <c r="B28" s="75" t="str">
        <f>'Nacionalidad-Zona (datos)'!B28</f>
        <v>Resto del Mundo</v>
      </c>
      <c r="C28" s="159">
        <v>1.6331720527767324E-2</v>
      </c>
      <c r="D28" s="160">
        <v>0.11261730969760175</v>
      </c>
      <c r="E28" s="160">
        <v>1.4364174059991575E-2</v>
      </c>
      <c r="F28" s="160">
        <v>5.679156908665095E-2</v>
      </c>
      <c r="G28" s="160">
        <v>0.20732574679943094</v>
      </c>
    </row>
    <row r="29" spans="2:7" ht="15" customHeight="1">
      <c r="B29" s="105" t="s">
        <v>140</v>
      </c>
      <c r="C29" s="161">
        <v>0.14643071419592824</v>
      </c>
      <c r="D29" s="161">
        <v>0.13623032060142259</v>
      </c>
      <c r="E29" s="161">
        <v>0.21394515328887231</v>
      </c>
      <c r="F29" s="161">
        <v>0.13413253413253412</v>
      </c>
      <c r="G29" s="161">
        <v>0.10613439473576469</v>
      </c>
    </row>
    <row r="30" spans="2:7" ht="15" customHeight="1">
      <c r="B30" s="156" t="s">
        <v>96</v>
      </c>
      <c r="C30" s="162">
        <v>6.8072009231421982E-2</v>
      </c>
      <c r="D30" s="162">
        <v>-4.2710028494793439E-3</v>
      </c>
      <c r="E30" s="162">
        <v>2.2629164980439764E-2</v>
      </c>
      <c r="F30" s="162">
        <v>7.9532885407226583E-2</v>
      </c>
      <c r="G30" s="162">
        <v>5.8131027973707283E-2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1" customWidth="1"/>
    <col min="2" max="2" width="20.7109375" style="151" customWidth="1"/>
    <col min="3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10" ht="15" customHeight="1">
      <c r="B1" s="150"/>
    </row>
    <row r="2" spans="2:10" ht="15" customHeight="1">
      <c r="B2" s="150"/>
    </row>
    <row r="3" spans="2:10" ht="15" customHeight="1">
      <c r="B3" s="150"/>
    </row>
    <row r="4" spans="2:10" ht="15" customHeight="1">
      <c r="B4" s="150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 xml:space="preserve">Año 2011 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0.32136623307261364</v>
      </c>
      <c r="D8" s="160">
        <f>'Nacionalidad-Zona (datos)'!D8/'Nacionalidad-Zona (datos)'!D$30</f>
        <v>2.1601648546862785E-2</v>
      </c>
      <c r="E8" s="160">
        <f>'Nacionalidad-Zona (datos)'!E8/'Nacionalidad-Zona (datos)'!E$30</f>
        <v>7.4176367773637175E-2</v>
      </c>
      <c r="F8" s="160">
        <f>'Nacionalidad-Zona (datos)'!F8/'Nacionalidad-Zona (datos)'!F$30</f>
        <v>0.34322530430692605</v>
      </c>
      <c r="G8" s="160">
        <f>'Nacionalidad-Zona (datos)'!G8/'Nacionalidad-Zona (datos)'!G$30</f>
        <v>0.42042077901514752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0.25237417985300192</v>
      </c>
      <c r="D9" s="160">
        <f>'Nacionalidad-Zona (datos)'!D9/'Nacionalidad-Zona (datos)'!D$30</f>
        <v>0.78227812122504081</v>
      </c>
      <c r="E9" s="160">
        <f>'Nacionalidad-Zona (datos)'!E9/'Nacionalidad-Zona (datos)'!E$30</f>
        <v>0.54203492398509379</v>
      </c>
      <c r="F9" s="160">
        <f>'Nacionalidad-Zona (datos)'!F9/'Nacionalidad-Zona (datos)'!F$30</f>
        <v>0.17968465418425067</v>
      </c>
      <c r="G9" s="160">
        <f>'Nacionalidad-Zona (datos)'!G9/'Nacionalidad-Zona (datos)'!G$30</f>
        <v>0.12655037736844882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0.11419783291471285</v>
      </c>
      <c r="D10" s="160">
        <f>'Nacionalidad-Zona (datos)'!D10/'Nacionalidad-Zona (datos)'!D$30</f>
        <v>3.0664780398312694E-2</v>
      </c>
      <c r="E10" s="160">
        <f>'Nacionalidad-Zona (datos)'!E10/'Nacionalidad-Zona (datos)'!E$30</f>
        <v>0.21407430003627609</v>
      </c>
      <c r="F10" s="160">
        <f>'Nacionalidad-Zona (datos)'!F10/'Nacionalidad-Zona (datos)'!F$30</f>
        <v>0.13424523925893572</v>
      </c>
      <c r="G10" s="160">
        <f>'Nacionalidad-Zona (datos)'!G10/'Nacionalidad-Zona (datos)'!G$30</f>
        <v>5.5317464506254285E-2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9.2652168916610447E-2</v>
      </c>
      <c r="D11" s="160">
        <f>'Nacionalidad-Zona (datos)'!D11/'Nacionalidad-Zona (datos)'!D$30</f>
        <v>1.4172851947313683E-2</v>
      </c>
      <c r="E11" s="160">
        <f>'Nacionalidad-Zona (datos)'!E11/'Nacionalidad-Zona (datos)'!E$30</f>
        <v>7.0693038287768364E-2</v>
      </c>
      <c r="F11" s="160">
        <f>'Nacionalidad-Zona (datos)'!F11/'Nacionalidad-Zona (datos)'!F$30</f>
        <v>7.9160124250429897E-2</v>
      </c>
      <c r="G11" s="160">
        <f>'Nacionalidad-Zona (datos)'!G11/'Nacionalidad-Zona (datos)'!G$30</f>
        <v>0.14956655407188474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3.017943286339704E-2</v>
      </c>
      <c r="D12" s="160">
        <f>'Nacionalidad-Zona (datos)'!D12/'Nacionalidad-Zona (datos)'!D$30</f>
        <v>3.5335232521333565E-3</v>
      </c>
      <c r="E12" s="160">
        <f>'Nacionalidad-Zona (datos)'!E12/'Nacionalidad-Zona (datos)'!E$30</f>
        <v>1.7639250733766449E-2</v>
      </c>
      <c r="F12" s="160">
        <f>'Nacionalidad-Zona (datos)'!F12/'Nacionalidad-Zona (datos)'!F$30</f>
        <v>2.7237560478447508E-2</v>
      </c>
      <c r="G12" s="160">
        <f>'Nacionalidad-Zona (datos)'!G12/'Nacionalidad-Zona (datos)'!G$30</f>
        <v>5.1165751834063439E-2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2.5410822016110605E-2</v>
      </c>
      <c r="D13" s="160">
        <f>'Nacionalidad-Zona (datos)'!D13/'Nacionalidad-Zona (datos)'!D$30</f>
        <v>3.9921706943663879E-3</v>
      </c>
      <c r="E13" s="160">
        <f>'Nacionalidad-Zona (datos)'!E13/'Nacionalidad-Zona (datos)'!E$30</f>
        <v>3.6043872088293814E-2</v>
      </c>
      <c r="F13" s="160">
        <f>'Nacionalidad-Zona (datos)'!F13/'Nacionalidad-Zona (datos)'!F$30</f>
        <v>1.8457326667240398E-2</v>
      </c>
      <c r="G13" s="160">
        <f>'Nacionalidad-Zona (datos)'!G13/'Nacionalidad-Zona (datos)'!G$30</f>
        <v>3.5840106613184146E-2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1.8562254236897269E-2</v>
      </c>
      <c r="D14" s="160">
        <f>'Nacionalidad-Zona (datos)'!D14/'Nacionalidad-Zona (datos)'!D$30</f>
        <v>3.3591080276222035E-3</v>
      </c>
      <c r="E14" s="160">
        <f>'Nacionalidad-Zona (datos)'!E14/'Nacionalidad-Zona (datos)'!E$30</f>
        <v>9.5128560278776291E-3</v>
      </c>
      <c r="F14" s="160">
        <f>'Nacionalidad-Zona (datos)'!F14/'Nacionalidad-Zona (datos)'!F$30</f>
        <v>1.8209432012725981E-2</v>
      </c>
      <c r="G14" s="160">
        <f>'Nacionalidad-Zona (datos)'!G14/'Nacionalidad-Zona (datos)'!G$30</f>
        <v>2.7456853327703593E-2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1.8499659800205535E-2</v>
      </c>
      <c r="D15" s="160">
        <f>'Nacionalidad-Zona (datos)'!D15/'Nacionalidad-Zona (datos)'!D$30</f>
        <v>3.2880499731917342E-3</v>
      </c>
      <c r="E15" s="160">
        <f>'Nacionalidad-Zona (datos)'!E15/'Nacionalidad-Zona (datos)'!E$30</f>
        <v>7.4970594378304693E-3</v>
      </c>
      <c r="F15" s="160">
        <f>'Nacionalidad-Zona (datos)'!F15/'Nacionalidad-Zona (datos)'!F$30</f>
        <v>1.5255805092016007E-2</v>
      </c>
      <c r="G15" s="160">
        <f>'Nacionalidad-Zona (datos)'!G15/'Nacionalidad-Zona (datos)'!G$30</f>
        <v>3.510384229693355E-2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3.1279583380731342E-2</v>
      </c>
      <c r="D16" s="160">
        <f>'Nacionalidad-Zona (datos)'!D16/'Nacionalidad-Zona (datos)'!D$30</f>
        <v>2.2867773880351158E-2</v>
      </c>
      <c r="E16" s="160">
        <f>'Nacionalidad-Zona (datos)'!E16/'Nacionalidad-Zona (datos)'!E$30</f>
        <v>2.4787290175774166E-2</v>
      </c>
      <c r="F16" s="160">
        <f>'Nacionalidad-Zona (datos)'!F16/'Nacionalidad-Zona (datos)'!F$30</f>
        <v>3.1094000245729635E-2</v>
      </c>
      <c r="G16" s="160">
        <f>'Nacionalidad-Zona (datos)'!G16/'Nacionalidad-Zona (datos)'!G$30</f>
        <v>2.7567029081121023E-2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2.9869173751497762E-2</v>
      </c>
      <c r="D17" s="160">
        <f>'Nacionalidad-Zona (datos)'!D17/'Nacionalidad-Zona (datos)'!D$30</f>
        <v>5.542528245576636E-3</v>
      </c>
      <c r="E17" s="160">
        <f>'Nacionalidad-Zona (datos)'!E17/'Nacionalidad-Zona (datos)'!E$30</f>
        <v>4.6842880541723003E-3</v>
      </c>
      <c r="F17" s="160">
        <f>'Nacionalidad-Zona (datos)'!F17/'Nacionalidad-Zona (datos)'!F$30</f>
        <v>3.7300567938561097E-2</v>
      </c>
      <c r="G17" s="160">
        <f>'Nacionalidad-Zona (datos)'!G17/'Nacionalidad-Zona (datos)'!G$30</f>
        <v>4.6729693355148573E-2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2.7277802830625076E-2</v>
      </c>
      <c r="D18" s="160">
        <f>'Nacionalidad-Zona (datos)'!D18/'Nacionalidad-Zona (datos)'!D$30</f>
        <v>5.0386620414333057E-3</v>
      </c>
      <c r="E18" s="160">
        <f>'Nacionalidad-Zona (datos)'!E18/'Nacionalidad-Zona (datos)'!E$30</f>
        <v>2.8581165012256924E-3</v>
      </c>
      <c r="F18" s="160">
        <f>'Nacionalidad-Zona (datos)'!F18/'Nacionalidad-Zona (datos)'!F$30</f>
        <v>3.8557361361666938E-2</v>
      </c>
      <c r="G18" s="160">
        <f>'Nacionalidad-Zona (datos)'!G18/'Nacionalidad-Zona (datos)'!G$30</f>
        <v>3.6531508946007284E-2</v>
      </c>
    </row>
    <row r="19" spans="2:11" ht="15" customHeight="1">
      <c r="B19" s="75" t="str">
        <f>'Nacionalidad-Zona (datos)'!B19</f>
        <v>Italia</v>
      </c>
      <c r="C19" s="159">
        <f>'Nacionalidad-Zona (datos)'!C19/'Nacionalidad-Zona (datos)'!C$30</f>
        <v>2.281363737046779E-2</v>
      </c>
      <c r="D19" s="160">
        <f>'Nacionalidad-Zona (datos)'!D19/'Nacionalidad-Zona (datos)'!D$30</f>
        <v>2.361711336343611E-2</v>
      </c>
      <c r="E19" s="160">
        <f>'Nacionalidad-Zona (datos)'!E19/'Nacionalidad-Zona (datos)'!E$30</f>
        <v>8.7790895799668024E-3</v>
      </c>
      <c r="F19" s="160">
        <f>'Nacionalidad-Zona (datos)'!F19/'Nacionalidad-Zona (datos)'!F$30</f>
        <v>2.7713864618125861E-2</v>
      </c>
      <c r="G19" s="160">
        <f>'Nacionalidad-Zona (datos)'!G19/'Nacionalidad-Zona (datos)'!G$30</f>
        <v>2.9412967752150736E-2</v>
      </c>
    </row>
    <row r="20" spans="2:11" ht="15" customHeight="1">
      <c r="B20" s="75" t="str">
        <f>'Nacionalidad-Zona (datos)'!B20</f>
        <v>Rusia</v>
      </c>
      <c r="C20" s="159">
        <f>'Nacionalidad-Zona (datos)'!C20/'Nacionalidad-Zona (datos)'!C$30</f>
        <v>2.1662326075156346E-2</v>
      </c>
      <c r="D20" s="160">
        <f>'Nacionalidad-Zona (datos)'!D20/'Nacionalidad-Zona (datos)'!D$30</f>
        <v>5.2324567353345865E-3</v>
      </c>
      <c r="E20" s="160">
        <f>'Nacionalidad-Zona (datos)'!E20/'Nacionalidad-Zona (datos)'!E$30</f>
        <v>6.8265013356198266E-3</v>
      </c>
      <c r="F20" s="160">
        <f>'Nacionalidad-Zona (datos)'!F20/'Nacionalidad-Zona (datos)'!F$30</f>
        <v>3.3036563379031471E-2</v>
      </c>
      <c r="G20" s="160">
        <f>'Nacionalidad-Zona (datos)'!G20/'Nacionalidad-Zona (datos)'!G$30</f>
        <v>1.8631577558452527E-2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1.8212655587386776E-2</v>
      </c>
      <c r="D21" s="160">
        <f>'Nacionalidad-Zona (datos)'!D21/'Nacionalidad-Zona (datos)'!D$30</f>
        <v>9.1729488446606333E-3</v>
      </c>
      <c r="E21" s="160">
        <f>'Nacionalidad-Zona (datos)'!E21/'Nacionalidad-Zona (datos)'!E$30</f>
        <v>6.2823599248095505E-3</v>
      </c>
      <c r="F21" s="160">
        <f>'Nacionalidad-Zona (datos)'!F21/'Nacionalidad-Zona (datos)'!F$30</f>
        <v>3.0162500899835947E-2</v>
      </c>
      <c r="G21" s="160">
        <f>'Nacionalidad-Zona (datos)'!G21/'Nacionalidad-Zona (datos)'!G$30</f>
        <v>1.277379004591756E-2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1.4356605738185107E-2</v>
      </c>
      <c r="D22" s="160">
        <f>'Nacionalidad-Zona (datos)'!D22/'Nacionalidad-Zona (datos)'!D$30</f>
        <v>2.945679347299471E-3</v>
      </c>
      <c r="E22" s="160">
        <f>'Nacionalidad-Zona (datos)'!E22/'Nacionalidad-Zona (datos)'!E$30</f>
        <v>2.5310820169508292E-3</v>
      </c>
      <c r="F22" s="160">
        <f>'Nacionalidad-Zona (datos)'!F22/'Nacionalidad-Zona (datos)'!F$30</f>
        <v>1.2961967655701387E-2</v>
      </c>
      <c r="G22" s="160">
        <f>'Nacionalidad-Zona (datos)'!G22/'Nacionalidad-Zona (datos)'!G$30</f>
        <v>2.7487201140022167E-2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8.0188705754405398E-3</v>
      </c>
      <c r="D23" s="160">
        <f>'Nacionalidad-Zona (datos)'!D23/'Nacionalidad-Zona (datos)'!D$30</f>
        <v>3.7337777691646805E-3</v>
      </c>
      <c r="E23" s="160">
        <f>'Nacionalidad-Zona (datos)'!E23/'Nacionalidad-Zona (datos)'!E$30</f>
        <v>4.1277797931163363E-3</v>
      </c>
      <c r="F23" s="160">
        <f>'Nacionalidad-Zona (datos)'!F23/'Nacionalidad-Zona (datos)'!F$30</f>
        <v>1.0667588964682589E-2</v>
      </c>
      <c r="G23" s="160">
        <f>'Nacionalidad-Zona (datos)'!G23/'Nacionalidad-Zona (datos)'!G$30</f>
        <v>8.0019264263471793E-3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6.650125973726227E-3</v>
      </c>
      <c r="D24" s="160">
        <f>'Nacionalidad-Zona (datos)'!D24/'Nacionalidad-Zona (datos)'!D$30</f>
        <v>2.5193310207166529E-3</v>
      </c>
      <c r="E24" s="160">
        <f>'Nacionalidad-Zona (datos)'!E24/'Nacionalidad-Zona (datos)'!E$30</f>
        <v>6.5448119689124869E-3</v>
      </c>
      <c r="F24" s="160">
        <f>'Nacionalidad-Zona (datos)'!F24/'Nacionalidad-Zona (datos)'!F$30</f>
        <v>7.8270842771462242E-3</v>
      </c>
      <c r="G24" s="160">
        <f>'Nacionalidad-Zona (datos)'!G24/'Nacionalidad-Zona (datos)'!G$30</f>
        <v>7.3223993244313085E-3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2.1171066332080348E-2</v>
      </c>
      <c r="D25" s="160">
        <f>'Nacionalidad-Zona (datos)'!D25/'Nacionalidad-Zona (datos)'!D$30</f>
        <v>1.311344095398668E-2</v>
      </c>
      <c r="E25" s="160">
        <f>'Nacionalidad-Zona (datos)'!E25/'Nacionalidad-Zona (datos)'!E$30</f>
        <v>1.6669140036715803E-2</v>
      </c>
      <c r="F25" s="160">
        <f>'Nacionalidad-Zona (datos)'!F25/'Nacionalidad-Zona (datos)'!F$30</f>
        <v>2.3762164022908063E-2</v>
      </c>
      <c r="G25" s="160">
        <f>'Nacionalidad-Zona (datos)'!G25/'Nacionalidad-Zona (datos)'!G$30</f>
        <v>1.5896316039478546E-2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2.5498996841790914E-3</v>
      </c>
      <c r="D26" s="160">
        <f>'Nacionalidad-Zona (datos)'!D26/'Nacionalidad-Zona (datos)'!D$30</f>
        <v>6.07869356537018E-3</v>
      </c>
      <c r="E26" s="160">
        <f>'Nacionalidad-Zona (datos)'!E26/'Nacionalidad-Zona (datos)'!E$30</f>
        <v>2.3400828853785355E-3</v>
      </c>
      <c r="F26" s="160">
        <f>'Nacionalidad-Zona (datos)'!F26/'Nacionalidad-Zona (datos)'!F$30</f>
        <v>2.0502728194336417E-3</v>
      </c>
      <c r="G26" s="160">
        <f>'Nacionalidad-Zona (datos)'!G26/'Nacionalidad-Zona (datos)'!G$30</f>
        <v>1.686282788832005E-3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3.620787786837068E-3</v>
      </c>
      <c r="D27" s="160">
        <f>'Nacionalidad-Zona (datos)'!D27/'Nacionalidad-Zona (datos)'!D$30</f>
        <v>2.3849666996117645E-2</v>
      </c>
      <c r="E27" s="160">
        <f>'Nacionalidad-Zona (datos)'!E27/'Nacionalidad-Zona (datos)'!E$30</f>
        <v>5.9924259912717522E-3</v>
      </c>
      <c r="F27" s="160">
        <f>'Nacionalidad-Zona (datos)'!F27/'Nacionalidad-Zona (datos)'!F$30</f>
        <v>1.7119886293211746E-3</v>
      </c>
      <c r="G27" s="160">
        <f>'Nacionalidad-Zona (datos)'!G27/'Nacionalidad-Zona (datos)'!G$30</f>
        <v>2.6653296036311816E-3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1.192705015674771E-2</v>
      </c>
      <c r="D28" s="160">
        <f>'Nacionalidad-Zona (datos)'!D28/'Nacionalidad-Zona (datos)'!D$30</f>
        <v>2.7570525119022242E-2</v>
      </c>
      <c r="E28" s="160">
        <f>'Nacionalidad-Zona (datos)'!E28/'Nacionalidad-Zona (datos)'!E$30</f>
        <v>6.5984016533104685E-3</v>
      </c>
      <c r="F28" s="160">
        <f>'Nacionalidad-Zona (datos)'!F28/'Nacionalidad-Zona (datos)'!F$30</f>
        <v>6.8387531873136389E-3</v>
      </c>
      <c r="G28" s="160">
        <f>'Nacionalidad-Zona (datos)'!G28/'Nacionalidad-Zona (datos)'!G$30</f>
        <v>1.3438802976724548E-2</v>
      </c>
    </row>
    <row r="29" spans="2:11" ht="15" customHeight="1">
      <c r="B29" s="105" t="s">
        <v>140</v>
      </c>
      <c r="C29" s="161">
        <f>'Nacionalidad-Zona (datos)'!C29/'Nacionalidad-Zona (datos)'!C$30</f>
        <v>0.74762582014699808</v>
      </c>
      <c r="D29" s="161">
        <f>'Nacionalidad-Zona (datos)'!D29/'Nacionalidad-Zona (datos)'!D$30</f>
        <v>0.21772187877495913</v>
      </c>
      <c r="E29" s="161">
        <f>'Nacionalidad-Zona (datos)'!E29/'Nacionalidad-Zona (datos)'!E$30</f>
        <v>0.45796507601490616</v>
      </c>
      <c r="F29" s="161">
        <f>'Nacionalidad-Zona (datos)'!F29/'Nacionalidad-Zona (datos)'!F$30</f>
        <v>0.82031534581574928</v>
      </c>
      <c r="G29" s="161">
        <f>'Nacionalidad-Zona (datos)'!G29/'Nacionalidad-Zona (datos)'!G$30</f>
        <v>0.87344962263155113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65" t="s">
        <v>50</v>
      </c>
      <c r="I6" s="164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66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67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67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68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68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66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67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67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66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67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67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68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68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66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67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67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68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68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66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67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67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68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68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66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67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67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68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68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66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67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67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68" t="s">
        <v>148</v>
      </c>
      <c r="C34" s="175">
        <v>30575</v>
      </c>
      <c r="D34" s="176">
        <f>C34/$C$32</f>
        <v>0.48202743181459878</v>
      </c>
      <c r="E34" s="175">
        <v>29856</v>
      </c>
      <c r="F34" s="176">
        <f>E34/$E$32</f>
        <v>0.47533075416726367</v>
      </c>
      <c r="G34" s="61">
        <f>(E34-C34)/C34</f>
        <v>-2.3515944399018805E-2</v>
      </c>
      <c r="I34" s="168" t="s">
        <v>148</v>
      </c>
      <c r="J34" s="175">
        <v>29925</v>
      </c>
      <c r="K34" s="176">
        <f>J34/$J$32</f>
        <v>0.47666454284804077</v>
      </c>
      <c r="L34" s="175">
        <v>28336</v>
      </c>
      <c r="M34" s="176">
        <f>L34/$L$32</f>
        <v>0.45818511092426106</v>
      </c>
      <c r="N34" s="61">
        <f>(L34-J34)/J34</f>
        <v>-5.3099415204678362E-2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66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67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67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68" t="s">
        <v>148</v>
      </c>
      <c r="C38" s="175">
        <v>33334</v>
      </c>
      <c r="D38" s="176">
        <f>C38/$C$36</f>
        <v>0.62077955937948115</v>
      </c>
      <c r="E38" s="175">
        <v>32356</v>
      </c>
      <c r="F38" s="176">
        <f>E38/$E$36</f>
        <v>0.61220010595625518</v>
      </c>
      <c r="G38" s="61">
        <f>(E38-C38)/C38</f>
        <v>-2.9339413211735766E-2</v>
      </c>
      <c r="I38" s="168" t="s">
        <v>148</v>
      </c>
      <c r="J38" s="175">
        <v>32712</v>
      </c>
      <c r="K38" s="176">
        <f>J38/$J$36</f>
        <v>0.61669557348616244</v>
      </c>
      <c r="L38" s="175">
        <v>30859</v>
      </c>
      <c r="M38" s="176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65" t="s">
        <v>50</v>
      </c>
      <c r="I6" s="164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71" t="s">
        <v>157</v>
      </c>
      <c r="C8" s="172">
        <v>32855</v>
      </c>
      <c r="D8" s="74">
        <f t="shared" si="0"/>
        <v>0.51797256818540127</v>
      </c>
      <c r="E8" s="172">
        <v>32955</v>
      </c>
      <c r="F8" s="74">
        <f t="shared" si="1"/>
        <v>0.52466924583273633</v>
      </c>
      <c r="G8" s="74">
        <f t="shared" si="2"/>
        <v>3.0436767615279257E-3</v>
      </c>
      <c r="I8" s="171" t="s">
        <v>157</v>
      </c>
      <c r="J8" s="172">
        <v>32855</v>
      </c>
      <c r="K8" s="74">
        <f t="shared" si="3"/>
        <v>0.52333545715195917</v>
      </c>
      <c r="L8" s="172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71" t="s">
        <v>162</v>
      </c>
      <c r="C13" s="172">
        <v>30575</v>
      </c>
      <c r="D13" s="74">
        <f t="shared" si="0"/>
        <v>0.48202743181459878</v>
      </c>
      <c r="E13" s="172">
        <v>29856</v>
      </c>
      <c r="F13" s="74">
        <f t="shared" si="1"/>
        <v>0.47533075416726367</v>
      </c>
      <c r="G13" s="74">
        <f t="shared" si="2"/>
        <v>-2.3515944399018805E-2</v>
      </c>
      <c r="I13" s="171" t="s">
        <v>162</v>
      </c>
      <c r="J13" s="172">
        <v>29925</v>
      </c>
      <c r="K13" s="74">
        <f t="shared" si="3"/>
        <v>0.47666454284804077</v>
      </c>
      <c r="L13" s="172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65" t="s">
        <v>50</v>
      </c>
      <c r="I19" s="164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71" t="s">
        <v>157</v>
      </c>
      <c r="C21" s="172">
        <v>20363</v>
      </c>
      <c r="D21" s="74">
        <f t="shared" si="6"/>
        <v>0.37922044062051885</v>
      </c>
      <c r="E21" s="172">
        <v>20496</v>
      </c>
      <c r="F21" s="74">
        <f t="shared" si="7"/>
        <v>0.38779989404374482</v>
      </c>
      <c r="G21" s="74">
        <f t="shared" si="8"/>
        <v>6.5314541079408732E-3</v>
      </c>
      <c r="I21" s="171" t="s">
        <v>157</v>
      </c>
      <c r="J21" s="172">
        <v>20332</v>
      </c>
      <c r="K21" s="74">
        <f t="shared" si="9"/>
        <v>0.38330442651383756</v>
      </c>
      <c r="L21" s="172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71" t="s">
        <v>162</v>
      </c>
      <c r="C26" s="172">
        <v>33334</v>
      </c>
      <c r="D26" s="74">
        <f t="shared" si="6"/>
        <v>0.62077955937948115</v>
      </c>
      <c r="E26" s="172">
        <v>32356</v>
      </c>
      <c r="F26" s="74">
        <f t="shared" si="7"/>
        <v>0.61220010595625518</v>
      </c>
      <c r="G26" s="74">
        <f t="shared" si="8"/>
        <v>-2.9339413211735766E-2</v>
      </c>
      <c r="I26" s="171" t="s">
        <v>162</v>
      </c>
      <c r="J26" s="172">
        <v>32712</v>
      </c>
      <c r="K26" s="74">
        <f t="shared" si="9"/>
        <v>0.61669557348616244</v>
      </c>
      <c r="L26" s="172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65" t="s">
        <v>50</v>
      </c>
      <c r="I31" s="164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71" t="s">
        <v>157</v>
      </c>
      <c r="C33" s="172">
        <v>16442</v>
      </c>
      <c r="D33" s="74">
        <f t="shared" si="12"/>
        <v>0.60393021120293844</v>
      </c>
      <c r="E33" s="172">
        <v>16374</v>
      </c>
      <c r="F33" s="74">
        <f t="shared" si="13"/>
        <v>0.64368267945593205</v>
      </c>
      <c r="G33" s="74">
        <f t="shared" si="14"/>
        <v>-4.1357499087702225E-3</v>
      </c>
      <c r="I33" s="171" t="s">
        <v>157</v>
      </c>
      <c r="J33" s="172">
        <v>16158</v>
      </c>
      <c r="K33" s="74">
        <f t="shared" si="15"/>
        <v>0.6293036298488861</v>
      </c>
      <c r="L33" s="172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71" t="s">
        <v>162</v>
      </c>
      <c r="C37" s="172">
        <v>10783</v>
      </c>
      <c r="D37" s="74">
        <f t="shared" si="12"/>
        <v>0.39606978879706151</v>
      </c>
      <c r="E37" s="172">
        <v>9064</v>
      </c>
      <c r="F37" s="74">
        <f t="shared" si="13"/>
        <v>0.35631732054406795</v>
      </c>
      <c r="G37" s="74">
        <f t="shared" si="14"/>
        <v>-0.15941760178058054</v>
      </c>
      <c r="I37" s="171" t="s">
        <v>162</v>
      </c>
      <c r="J37" s="172">
        <v>9518</v>
      </c>
      <c r="K37" s="74">
        <f t="shared" si="15"/>
        <v>0.3706963701511139</v>
      </c>
      <c r="L37" s="172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65" t="s">
        <v>50</v>
      </c>
      <c r="I42" s="164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71" t="s">
        <v>157</v>
      </c>
      <c r="C44" s="172">
        <v>2504</v>
      </c>
      <c r="D44" s="74">
        <f t="shared" si="18"/>
        <v>1</v>
      </c>
      <c r="E44" s="172">
        <v>1947</v>
      </c>
      <c r="F44" s="74">
        <f t="shared" si="19"/>
        <v>1</v>
      </c>
      <c r="G44" s="74">
        <f t="shared" si="20"/>
        <v>-0.222444089456869</v>
      </c>
      <c r="I44" s="171" t="s">
        <v>157</v>
      </c>
      <c r="J44" s="172">
        <v>1947</v>
      </c>
      <c r="K44" s="74">
        <f t="shared" si="21"/>
        <v>1</v>
      </c>
      <c r="L44" s="172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65" t="s">
        <v>50</v>
      </c>
      <c r="I54" s="164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71" t="s">
        <v>157</v>
      </c>
      <c r="C56" s="172">
        <v>86541</v>
      </c>
      <c r="D56" s="74">
        <f t="shared" ref="D56:D62" si="24">C56/$C$55</f>
        <v>0.48428904794148753</v>
      </c>
      <c r="E56" s="172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71" t="s">
        <v>157</v>
      </c>
      <c r="J56" s="172">
        <v>85983</v>
      </c>
      <c r="K56" s="74">
        <f t="shared" ref="K56:K62" si="27">J56/$J$55</f>
        <v>0.4908602027767629</v>
      </c>
      <c r="L56" s="172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71" t="s">
        <v>162</v>
      </c>
      <c r="C62" s="172">
        <v>92156</v>
      </c>
      <c r="D62" s="74">
        <f t="shared" si="24"/>
        <v>0.51571095205851247</v>
      </c>
      <c r="E62" s="172">
        <v>88267</v>
      </c>
      <c r="F62" s="74">
        <f t="shared" si="25"/>
        <v>0.50600786525871655</v>
      </c>
      <c r="G62" s="74">
        <f>(E62-C62)/C62</f>
        <v>-4.2200182299578975E-2</v>
      </c>
      <c r="I62" s="171" t="s">
        <v>162</v>
      </c>
      <c r="J62" s="172">
        <v>89185</v>
      </c>
      <c r="K62" s="74">
        <f t="shared" si="27"/>
        <v>0.5091397972232371</v>
      </c>
      <c r="L62" s="172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Año 2010</v>
      </c>
      <c r="D6" s="48" t="s">
        <v>49</v>
      </c>
      <c r="E6" s="47" t="str">
        <f>actualizaciones!A2</f>
        <v xml:space="preserve">Año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4831325</v>
      </c>
      <c r="D8" s="54">
        <f>C8/C8</f>
        <v>1</v>
      </c>
      <c r="E8" s="53">
        <v>5160203</v>
      </c>
      <c r="F8" s="54">
        <f>E8/E8</f>
        <v>1</v>
      </c>
      <c r="G8" s="54">
        <f>(E8-C8)/C8</f>
        <v>6.8072009231422023E-2</v>
      </c>
    </row>
    <row r="9" spans="2:7" ht="15" customHeight="1">
      <c r="B9" s="52" t="s">
        <v>53</v>
      </c>
      <c r="C9" s="53">
        <v>2938209</v>
      </c>
      <c r="D9" s="54">
        <f>C9/C8</f>
        <v>0.60815801048366647</v>
      </c>
      <c r="E9" s="53">
        <v>3189953</v>
      </c>
      <c r="F9" s="54">
        <f>E9/E8</f>
        <v>0.61818362572170127</v>
      </c>
      <c r="G9" s="54">
        <f>(E9-C9)/C9</f>
        <v>8.5679405379263357E-2</v>
      </c>
    </row>
    <row r="10" spans="2:7" ht="15" customHeight="1">
      <c r="B10" s="55" t="s">
        <v>54</v>
      </c>
      <c r="C10" s="53">
        <v>1893116</v>
      </c>
      <c r="D10" s="54">
        <f>C10/C8</f>
        <v>0.39184198951633353</v>
      </c>
      <c r="E10" s="53">
        <v>1970250</v>
      </c>
      <c r="F10" s="54">
        <f>E10/E8</f>
        <v>0.38181637427829873</v>
      </c>
      <c r="G10" s="54">
        <f>(E10-C10)/C10</f>
        <v>4.0744465737968513E-2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1711443</v>
      </c>
      <c r="D12" s="60">
        <f>C12/C12</f>
        <v>1</v>
      </c>
      <c r="E12" s="59">
        <v>1847559</v>
      </c>
      <c r="F12" s="60">
        <f>E12/E12</f>
        <v>1</v>
      </c>
      <c r="G12" s="61">
        <f>(E12-C12)/C12</f>
        <v>7.9532885407226528E-2</v>
      </c>
    </row>
    <row r="13" spans="2:7" ht="15" customHeight="1">
      <c r="B13" s="58" t="s">
        <v>53</v>
      </c>
      <c r="C13" s="59">
        <v>1123000</v>
      </c>
      <c r="D13" s="60">
        <f>C13/C12</f>
        <v>0.65617142960647823</v>
      </c>
      <c r="E13" s="59">
        <v>1236970</v>
      </c>
      <c r="F13" s="60">
        <f>E13/E12</f>
        <v>0.66951583142946991</v>
      </c>
      <c r="G13" s="61">
        <f>(E13-C13)/C13</f>
        <v>0.10148708815672307</v>
      </c>
    </row>
    <row r="14" spans="2:7" ht="15" customHeight="1">
      <c r="B14" s="58" t="s">
        <v>54</v>
      </c>
      <c r="C14" s="59">
        <v>588443</v>
      </c>
      <c r="D14" s="60">
        <f>C14/C12</f>
        <v>0.34382857039352172</v>
      </c>
      <c r="E14" s="59">
        <v>610589</v>
      </c>
      <c r="F14" s="60">
        <f>E14/E12</f>
        <v>0.33048416857053009</v>
      </c>
      <c r="G14" s="61">
        <f>(E14-C14)/C14</f>
        <v>3.7634911112886041E-2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1432488</v>
      </c>
      <c r="D16" s="60">
        <f>C16/C16</f>
        <v>1</v>
      </c>
      <c r="E16" s="59">
        <v>1515760</v>
      </c>
      <c r="F16" s="60">
        <f>E16/E16</f>
        <v>1</v>
      </c>
      <c r="G16" s="61">
        <f>(E16-C16)/C16</f>
        <v>5.8131027973707283E-2</v>
      </c>
    </row>
    <row r="17" spans="2:12" ht="15" customHeight="1">
      <c r="B17" s="58" t="s">
        <v>53</v>
      </c>
      <c r="C17" s="59">
        <v>662026</v>
      </c>
      <c r="D17" s="60">
        <f>C17/C16</f>
        <v>0.46215116636230114</v>
      </c>
      <c r="E17" s="59">
        <v>705546</v>
      </c>
      <c r="F17" s="60">
        <f>E17/E16</f>
        <v>0.46547342587216972</v>
      </c>
      <c r="G17" s="61">
        <f>(E17-C17)/C17</f>
        <v>6.5737599429629645E-2</v>
      </c>
    </row>
    <row r="18" spans="2:12" ht="15" customHeight="1">
      <c r="B18" s="58" t="s">
        <v>54</v>
      </c>
      <c r="C18" s="59">
        <v>770462</v>
      </c>
      <c r="D18" s="60">
        <f>C18/C16</f>
        <v>0.53784883363769886</v>
      </c>
      <c r="E18" s="59">
        <v>810214</v>
      </c>
      <c r="F18" s="60">
        <f>E18/E16</f>
        <v>0.53452657412783022</v>
      </c>
      <c r="G18" s="61">
        <f>(E18-C18)/C18</f>
        <v>5.159501701576457E-2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711648</v>
      </c>
      <c r="D20" s="60">
        <f>C20/C20</f>
        <v>1</v>
      </c>
      <c r="E20" s="59">
        <v>727752</v>
      </c>
      <c r="F20" s="60">
        <f>E20/E20</f>
        <v>1</v>
      </c>
      <c r="G20" s="61">
        <f>(E20-C20)/C20</f>
        <v>2.2629164980439768E-2</v>
      </c>
    </row>
    <row r="21" spans="2:12" ht="15" customHeight="1">
      <c r="B21" s="58" t="s">
        <v>53</v>
      </c>
      <c r="C21" s="59">
        <v>492275</v>
      </c>
      <c r="D21" s="60">
        <f>C21/C20</f>
        <v>0.69173945546112681</v>
      </c>
      <c r="E21" s="59">
        <v>537233</v>
      </c>
      <c r="F21" s="60">
        <f>E21/E20</f>
        <v>0.73820889533797229</v>
      </c>
      <c r="G21" s="61">
        <f>(E21-C21)/C21</f>
        <v>9.1327002183738765E-2</v>
      </c>
    </row>
    <row r="22" spans="2:12" ht="15" customHeight="1">
      <c r="B22" s="62" t="s">
        <v>54</v>
      </c>
      <c r="C22" s="59">
        <v>219373</v>
      </c>
      <c r="D22" s="60">
        <f>C22/C20</f>
        <v>0.30826054453887314</v>
      </c>
      <c r="E22" s="59">
        <v>190519</v>
      </c>
      <c r="F22" s="60">
        <f>E22/E20</f>
        <v>0.26179110466202771</v>
      </c>
      <c r="G22" s="61">
        <f>(E22-C22)/C22</f>
        <v>-0.13152940425667697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155467</v>
      </c>
      <c r="D24" s="60">
        <f>C24/C24</f>
        <v>1</v>
      </c>
      <c r="E24" s="59">
        <v>154803</v>
      </c>
      <c r="F24" s="60">
        <f>E24/E24</f>
        <v>1</v>
      </c>
      <c r="G24" s="61">
        <f>(E24-C24)/C24</f>
        <v>-4.271002849479311E-3</v>
      </c>
    </row>
    <row r="25" spans="2:12" ht="15" customHeight="1">
      <c r="B25" s="58" t="s">
        <v>53</v>
      </c>
      <c r="C25" s="59">
        <v>155467</v>
      </c>
      <c r="D25" s="60">
        <f>C25/C24</f>
        <v>1</v>
      </c>
      <c r="E25" s="59">
        <v>154803</v>
      </c>
      <c r="F25" s="60">
        <f>E25/E24</f>
        <v>1</v>
      </c>
      <c r="G25" s="61">
        <f>(E25-C25)/C25</f>
        <v>-4.271002849479311E-3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actualizaciones!B10</f>
        <v>Diciembre 2011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47089</v>
      </c>
      <c r="D8" s="76">
        <v>33759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39757</v>
      </c>
      <c r="D11" s="76">
        <v>16541</v>
      </c>
      <c r="E11" s="184">
        <v>23196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97</v>
      </c>
      <c r="D20" s="76">
        <v>0</v>
      </c>
      <c r="E20" s="184">
        <v>0</v>
      </c>
      <c r="F20" s="76">
        <v>0</v>
      </c>
      <c r="G20" s="184">
        <v>97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1164</v>
      </c>
      <c r="D21" s="76">
        <v>872</v>
      </c>
      <c r="E21" s="184">
        <v>222</v>
      </c>
      <c r="F21" s="76">
        <v>22</v>
      </c>
      <c r="G21" s="184">
        <v>48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22737</v>
      </c>
      <c r="D24" s="76">
        <v>15960</v>
      </c>
      <c r="E24" s="184">
        <v>6777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4552</v>
      </c>
      <c r="D28" s="76">
        <v>1702</v>
      </c>
      <c r="E28" s="184">
        <v>2790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7349</v>
      </c>
      <c r="D31" s="76">
        <v>3635</v>
      </c>
      <c r="E31" s="184">
        <v>3714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134186</v>
      </c>
      <c r="D39" s="189">
        <v>81929</v>
      </c>
      <c r="E39" s="189">
        <v>50899</v>
      </c>
      <c r="F39" s="189">
        <v>541</v>
      </c>
      <c r="G39" s="189">
        <v>817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273</v>
      </c>
      <c r="D7" s="104" t="s">
        <v>213</v>
      </c>
      <c r="E7" s="47" t="s">
        <v>273</v>
      </c>
      <c r="F7" s="182" t="s">
        <v>213</v>
      </c>
      <c r="G7" s="49" t="s">
        <v>273</v>
      </c>
      <c r="H7" s="104" t="s">
        <v>213</v>
      </c>
      <c r="I7" s="47" t="s">
        <v>273</v>
      </c>
      <c r="J7" s="182" t="s">
        <v>213</v>
      </c>
      <c r="K7" s="49" t="s">
        <v>273</v>
      </c>
      <c r="L7" s="104" t="s">
        <v>213</v>
      </c>
    </row>
    <row r="8" spans="2:17" ht="15" customHeight="1">
      <c r="B8" s="196" t="s">
        <v>27</v>
      </c>
      <c r="C8" s="197">
        <v>47089</v>
      </c>
      <c r="D8" s="61">
        <v>0.35092334520739871</v>
      </c>
      <c r="E8" s="198">
        <v>33759</v>
      </c>
      <c r="F8" s="199">
        <v>0.41205189859512503</v>
      </c>
      <c r="G8" s="197">
        <v>13294</v>
      </c>
      <c r="H8" s="61">
        <v>0.26118391323994578</v>
      </c>
      <c r="I8" s="198">
        <v>22</v>
      </c>
      <c r="J8" s="200">
        <v>4.0665434380776341E-2</v>
      </c>
      <c r="K8" s="197">
        <v>14</v>
      </c>
      <c r="L8" s="61">
        <v>1.7135862913096694E-2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1.2668981860998913E-4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2.0807833537331701E-2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8.570193611852205E-4</v>
      </c>
      <c r="E10" s="198">
        <v>18</v>
      </c>
      <c r="F10" s="199">
        <v>2.1970242527066119E-4</v>
      </c>
      <c r="G10" s="197">
        <v>24</v>
      </c>
      <c r="H10" s="61">
        <v>4.7152203383170593E-4</v>
      </c>
      <c r="I10" s="198">
        <v>0</v>
      </c>
      <c r="J10" s="204" t="s">
        <v>86</v>
      </c>
      <c r="K10" s="197">
        <v>73</v>
      </c>
      <c r="L10" s="61">
        <v>8.935128518971848E-2</v>
      </c>
      <c r="M10" s="201"/>
      <c r="N10" s="201"/>
    </row>
    <row r="11" spans="2:17" ht="15" customHeight="1">
      <c r="B11" s="196" t="s">
        <v>28</v>
      </c>
      <c r="C11" s="197">
        <v>39757</v>
      </c>
      <c r="D11" s="61">
        <v>0.2962827716751375</v>
      </c>
      <c r="E11" s="198">
        <v>16541</v>
      </c>
      <c r="F11" s="199">
        <v>0.20189432313344483</v>
      </c>
      <c r="G11" s="197">
        <v>23196</v>
      </c>
      <c r="H11" s="61">
        <v>0.4557260456983438</v>
      </c>
      <c r="I11" s="198">
        <v>0</v>
      </c>
      <c r="J11" s="204" t="s">
        <v>86</v>
      </c>
      <c r="K11" s="197">
        <v>20</v>
      </c>
      <c r="L11" s="61">
        <v>2.4479804161566709E-2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2.027037097759826E-3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4.6511627906976744E-2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7.646103170226402E-3</v>
      </c>
      <c r="E13" s="198">
        <v>986</v>
      </c>
      <c r="F13" s="199">
        <v>1.2034810628715108E-2</v>
      </c>
      <c r="G13" s="197">
        <v>28</v>
      </c>
      <c r="H13" s="61">
        <v>5.5010903947032362E-4</v>
      </c>
      <c r="I13" s="198">
        <v>0</v>
      </c>
      <c r="J13" s="204" t="s">
        <v>86</v>
      </c>
      <c r="K13" s="197">
        <v>12</v>
      </c>
      <c r="L13" s="61">
        <v>1.4687882496940025E-2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1.490468454235166E-4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2.4479804161566709E-2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1.5277301655910454E-3</v>
      </c>
      <c r="E15" s="198">
        <v>46</v>
      </c>
      <c r="F15" s="199">
        <v>5.6146175346946745E-4</v>
      </c>
      <c r="G15" s="197">
        <v>16</v>
      </c>
      <c r="H15" s="61">
        <v>3.143480225544706E-4</v>
      </c>
      <c r="I15" s="198">
        <v>108</v>
      </c>
      <c r="J15" s="200">
        <v>0.19963031423290203</v>
      </c>
      <c r="K15" s="197">
        <v>35</v>
      </c>
      <c r="L15" s="61">
        <v>4.2839657282741736E-2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1.0597230709612031E-2</v>
      </c>
      <c r="E16" s="198">
        <v>930</v>
      </c>
      <c r="F16" s="199">
        <v>1.1351291972317495E-2</v>
      </c>
      <c r="G16" s="197">
        <v>387</v>
      </c>
      <c r="H16" s="61">
        <v>7.6032927955362577E-3</v>
      </c>
      <c r="I16" s="198">
        <v>38</v>
      </c>
      <c r="J16" s="200">
        <v>7.0240295748613679E-2</v>
      </c>
      <c r="K16" s="197">
        <v>67</v>
      </c>
      <c r="L16" s="61">
        <v>8.2007343941248464E-2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2.9809369084703323E-5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4.8959608323133411E-3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1.7460837941364972E-2</v>
      </c>
      <c r="E18" s="198">
        <v>2261</v>
      </c>
      <c r="F18" s="199">
        <v>2.7597065752053607E-2</v>
      </c>
      <c r="G18" s="197">
        <v>30</v>
      </c>
      <c r="H18" s="61">
        <v>5.8940254228963241E-4</v>
      </c>
      <c r="I18" s="198">
        <v>15</v>
      </c>
      <c r="J18" s="200">
        <v>2.7726432532347505E-2</v>
      </c>
      <c r="K18" s="197">
        <v>37</v>
      </c>
      <c r="L18" s="61">
        <v>4.528763769889841E-2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5.9618738169406641E-4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1.8359853121175031E-2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97</v>
      </c>
      <c r="D20" s="61">
        <v>7.2287720030405559E-4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97</v>
      </c>
      <c r="L20" s="61">
        <v>0.11872705018359853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1164</v>
      </c>
      <c r="D21" s="61">
        <v>8.6745264036486667E-3</v>
      </c>
      <c r="E21" s="198">
        <v>872</v>
      </c>
      <c r="F21" s="199">
        <v>1.0643361935334253E-2</v>
      </c>
      <c r="G21" s="197">
        <v>222</v>
      </c>
      <c r="H21" s="61">
        <v>4.36157881294328E-3</v>
      </c>
      <c r="I21" s="198">
        <v>22</v>
      </c>
      <c r="J21" s="200">
        <v>4.0665434380776341E-2</v>
      </c>
      <c r="K21" s="197">
        <v>48</v>
      </c>
      <c r="L21" s="61">
        <v>5.87515299877601E-2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1.9376089905057158E-4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3.182374541003672E-2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1.1923747633881328E-3</v>
      </c>
      <c r="E23" s="198">
        <v>67</v>
      </c>
      <c r="F23" s="199">
        <v>8.1778124961857219E-4</v>
      </c>
      <c r="G23" s="197">
        <v>34</v>
      </c>
      <c r="H23" s="61">
        <v>6.679895479282501E-4</v>
      </c>
      <c r="I23" s="198">
        <v>28</v>
      </c>
      <c r="J23" s="200">
        <v>5.1756007393715345E-2</v>
      </c>
      <c r="K23" s="197">
        <v>31</v>
      </c>
      <c r="L23" s="61">
        <v>3.7943696450428395E-2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22737</v>
      </c>
      <c r="D24" s="61">
        <v>0.16944390621972485</v>
      </c>
      <c r="E24" s="198">
        <v>15960</v>
      </c>
      <c r="F24" s="199">
        <v>0.19480281707331959</v>
      </c>
      <c r="G24" s="197">
        <v>6777</v>
      </c>
      <c r="H24" s="61">
        <v>0.13314603430322797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1.4055117523437617E-2</v>
      </c>
      <c r="E25" s="198">
        <v>1355</v>
      </c>
      <c r="F25" s="199">
        <v>1.6538710346763661E-2</v>
      </c>
      <c r="G25" s="197">
        <v>342</v>
      </c>
      <c r="H25" s="61">
        <v>6.7191889821018097E-3</v>
      </c>
      <c r="I25" s="198">
        <v>90</v>
      </c>
      <c r="J25" s="200">
        <v>0.16635859519408502</v>
      </c>
      <c r="K25" s="197">
        <v>99</v>
      </c>
      <c r="L25" s="61">
        <v>0.12117503059975521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5.7383035488053891E-4</v>
      </c>
      <c r="E26" s="198">
        <v>21</v>
      </c>
      <c r="F26" s="199">
        <v>2.5631949614910473E-4</v>
      </c>
      <c r="G26" s="197">
        <v>7</v>
      </c>
      <c r="H26" s="61">
        <v>1.375272598675809E-4</v>
      </c>
      <c r="I26" s="198">
        <v>20</v>
      </c>
      <c r="J26" s="200">
        <v>3.6968576709796676E-2</v>
      </c>
      <c r="K26" s="197">
        <v>29</v>
      </c>
      <c r="L26" s="61">
        <v>3.5495716034271728E-2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2.3847495267762659E-4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1.591187270501836E-2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4552</v>
      </c>
      <c r="D28" s="61">
        <v>3.3923062018392382E-2</v>
      </c>
      <c r="E28" s="198">
        <v>1702</v>
      </c>
      <c r="F28" s="199">
        <v>2.0774084878370295E-2</v>
      </c>
      <c r="G28" s="197">
        <v>2790</v>
      </c>
      <c r="H28" s="61">
        <v>5.4814436432935813E-2</v>
      </c>
      <c r="I28" s="198">
        <v>32</v>
      </c>
      <c r="J28" s="204" t="s">
        <v>86</v>
      </c>
      <c r="K28" s="197">
        <v>28</v>
      </c>
      <c r="L28" s="61">
        <v>3.4271725826193387E-2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1.8951306395600137E-2</v>
      </c>
      <c r="E29" s="198">
        <v>2529</v>
      </c>
      <c r="F29" s="199">
        <v>3.0868190750527897E-2</v>
      </c>
      <c r="G29" s="197">
        <v>6</v>
      </c>
      <c r="H29" s="61">
        <v>1.1788050845792648E-4</v>
      </c>
      <c r="I29" s="198">
        <v>0</v>
      </c>
      <c r="J29" s="204" t="s">
        <v>86</v>
      </c>
      <c r="K29" s="197">
        <v>8</v>
      </c>
      <c r="L29" s="61">
        <v>9.7919216646266821E-3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6.0363972396524227E-3</v>
      </c>
      <c r="E30" s="198">
        <v>804</v>
      </c>
      <c r="F30" s="199">
        <v>9.8133749954228654E-3</v>
      </c>
      <c r="G30" s="197">
        <v>6</v>
      </c>
      <c r="H30" s="61">
        <v>1.1788050845792648E-4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7349</v>
      </c>
      <c r="D31" s="61">
        <v>5.4767263350871176E-2</v>
      </c>
      <c r="E31" s="198">
        <v>3635</v>
      </c>
      <c r="F31" s="199">
        <v>4.4367684214380747E-2</v>
      </c>
      <c r="G31" s="197">
        <v>3714</v>
      </c>
      <c r="H31" s="61">
        <v>7.2968034735456488E-2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1.3414216088116496E-4</v>
      </c>
      <c r="E32" s="198">
        <v>14</v>
      </c>
      <c r="F32" s="199">
        <v>1.7087966409940313E-4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4.8959608323133411E-3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1.0656849447781439E-3</v>
      </c>
      <c r="E33" s="198">
        <v>98</v>
      </c>
      <c r="F33" s="199">
        <v>1.1961576486958221E-3</v>
      </c>
      <c r="G33" s="197">
        <v>10</v>
      </c>
      <c r="H33" s="61">
        <v>1.9646751409654415E-4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1.7885621450821994E-4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2.937576499388005E-2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2.4592729494880242E-4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1.1923747633881329E-4</v>
      </c>
      <c r="E36" s="198">
        <v>0</v>
      </c>
      <c r="F36" s="199">
        <v>0</v>
      </c>
      <c r="G36" s="197">
        <v>7</v>
      </c>
      <c r="H36" s="61">
        <v>1.375272598675809E-4</v>
      </c>
      <c r="I36" s="198">
        <v>0</v>
      </c>
      <c r="J36" s="204" t="s">
        <v>86</v>
      </c>
      <c r="K36" s="197">
        <v>9</v>
      </c>
      <c r="L36" s="61">
        <v>1.1015911872705019E-2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8.942810725410997E-5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1.4687882496940025E-2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1.1700177365746053E-3</v>
      </c>
      <c r="E38" s="198">
        <v>97</v>
      </c>
      <c r="F38" s="199">
        <v>1.1839519584030075E-3</v>
      </c>
      <c r="G38" s="197">
        <v>6</v>
      </c>
      <c r="H38" s="61">
        <v>1.1788050845792648E-4</v>
      </c>
      <c r="I38" s="198">
        <v>40</v>
      </c>
      <c r="J38" s="200">
        <v>7.3937153419593352E-2</v>
      </c>
      <c r="K38" s="197">
        <v>14</v>
      </c>
      <c r="L38" s="61">
        <v>1.7135862913096694E-2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134186</v>
      </c>
      <c r="D39" s="207">
        <v>1</v>
      </c>
      <c r="E39" s="206">
        <v>81929</v>
      </c>
      <c r="F39" s="207">
        <v>1</v>
      </c>
      <c r="G39" s="206">
        <v>50899</v>
      </c>
      <c r="H39" s="208">
        <v>1</v>
      </c>
      <c r="I39" s="206">
        <v>541</v>
      </c>
      <c r="J39" s="208">
        <v>1</v>
      </c>
      <c r="K39" s="206">
        <v>817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9.7109375" style="178" customWidth="1"/>
    <col min="6" max="6" width="21.7109375" style="178" customWidth="1"/>
    <col min="7" max="8" width="11.7109375" style="178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1"/>
      <c r="F5" s="102" t="s">
        <v>224</v>
      </c>
      <c r="G5" s="102"/>
      <c r="H5" s="102"/>
    </row>
    <row r="6" spans="2:8" ht="30" customHeight="1">
      <c r="B6" s="48"/>
      <c r="C6" s="68" t="str">
        <f>'Cuotas Plazas Autorizadas05'!$C$7</f>
        <v>Diciembre 2011</v>
      </c>
      <c r="D6" s="48" t="s">
        <v>49</v>
      </c>
      <c r="F6" s="48"/>
      <c r="G6" s="68" t="str">
        <f>'Cuotas Plazas Autorizadas05'!$C$7</f>
        <v>Diciembre 2011</v>
      </c>
      <c r="H6" s="48" t="s">
        <v>49</v>
      </c>
    </row>
    <row r="7" spans="2:8" ht="15" customHeight="1">
      <c r="B7" s="212" t="s">
        <v>177</v>
      </c>
      <c r="C7" s="213">
        <v>47116</v>
      </c>
      <c r="D7" s="214">
        <f t="shared" ref="D7:D17" si="0">IFERROR(C7/$C$7,"-")</f>
        <v>1</v>
      </c>
      <c r="F7" s="212" t="s">
        <v>177</v>
      </c>
      <c r="G7" s="213">
        <v>39768</v>
      </c>
      <c r="H7" s="214">
        <f>IFERROR(G7/$G$7,"-")</f>
        <v>1</v>
      </c>
    </row>
    <row r="8" spans="2:8" ht="15" customHeight="1">
      <c r="B8" s="215" t="s">
        <v>147</v>
      </c>
      <c r="C8" s="216">
        <v>33759</v>
      </c>
      <c r="D8" s="217">
        <f t="shared" si="0"/>
        <v>0.71650819254605658</v>
      </c>
      <c r="E8" s="201"/>
      <c r="F8" s="215" t="s">
        <v>147</v>
      </c>
      <c r="G8" s="216">
        <v>16541</v>
      </c>
      <c r="H8" s="217">
        <f t="shared" ref="H8:H31" si="1">IFERROR(G8/$G$7,"-")</f>
        <v>0.41593743713538522</v>
      </c>
    </row>
    <row r="9" spans="2:8" ht="15" customHeight="1">
      <c r="B9" s="62" t="s">
        <v>225</v>
      </c>
      <c r="C9" s="218">
        <v>477</v>
      </c>
      <c r="D9" s="219">
        <f t="shared" si="0"/>
        <v>1.0123949401477206E-2</v>
      </c>
      <c r="E9" s="201"/>
      <c r="F9" s="62" t="s">
        <v>225</v>
      </c>
      <c r="G9" s="218">
        <v>190</v>
      </c>
      <c r="H9" s="219">
        <f t="shared" si="1"/>
        <v>4.7777107221886944E-3</v>
      </c>
    </row>
    <row r="10" spans="2:8" ht="15" customHeight="1">
      <c r="B10" s="62" t="s">
        <v>226</v>
      </c>
      <c r="C10" s="218">
        <v>1155</v>
      </c>
      <c r="D10" s="219">
        <f t="shared" si="0"/>
        <v>2.4513965531878769E-2</v>
      </c>
      <c r="E10" s="201"/>
      <c r="F10" s="62" t="s">
        <v>226</v>
      </c>
      <c r="G10" s="218">
        <v>96</v>
      </c>
      <c r="H10" s="219">
        <f t="shared" si="1"/>
        <v>2.4140012070006035E-3</v>
      </c>
    </row>
    <row r="11" spans="2:8" ht="15" customHeight="1">
      <c r="B11" s="62" t="s">
        <v>227</v>
      </c>
      <c r="C11" s="218">
        <v>8562</v>
      </c>
      <c r="D11" s="219">
        <f t="shared" si="0"/>
        <v>0.18172170812462857</v>
      </c>
      <c r="E11" s="201"/>
      <c r="F11" s="62" t="s">
        <v>227</v>
      </c>
      <c r="G11" s="218">
        <v>4905</v>
      </c>
      <c r="H11" s="219">
        <f t="shared" si="1"/>
        <v>0.12334037417018709</v>
      </c>
    </row>
    <row r="12" spans="2:8" ht="15" customHeight="1">
      <c r="B12" s="62" t="s">
        <v>228</v>
      </c>
      <c r="C12" s="218">
        <v>18133</v>
      </c>
      <c r="D12" s="219">
        <f t="shared" si="0"/>
        <v>0.38485864674420578</v>
      </c>
      <c r="E12" s="201"/>
      <c r="F12" s="62" t="s">
        <v>228</v>
      </c>
      <c r="G12" s="218">
        <v>9739</v>
      </c>
      <c r="H12" s="219">
        <f t="shared" si="1"/>
        <v>0.24489539328102997</v>
      </c>
    </row>
    <row r="13" spans="2:8" ht="15" customHeight="1">
      <c r="B13" s="62" t="s">
        <v>229</v>
      </c>
      <c r="C13" s="218">
        <v>5432</v>
      </c>
      <c r="D13" s="219">
        <f t="shared" si="0"/>
        <v>0.11528992274386621</v>
      </c>
      <c r="E13" s="201"/>
      <c r="F13" s="62" t="s">
        <v>229</v>
      </c>
      <c r="G13" s="218">
        <v>1611</v>
      </c>
      <c r="H13" s="219">
        <f t="shared" si="1"/>
        <v>4.0509957754978877E-2</v>
      </c>
    </row>
    <row r="14" spans="2:8" ht="15" hidden="1" customHeight="1">
      <c r="B14" s="62" t="s">
        <v>230</v>
      </c>
      <c r="C14" s="218" t="s">
        <v>86</v>
      </c>
      <c r="D14" s="219" t="str">
        <f t="shared" si="0"/>
        <v>-</v>
      </c>
      <c r="E14" s="201"/>
      <c r="F14" s="62" t="s">
        <v>230</v>
      </c>
      <c r="G14" s="218" t="s">
        <v>86</v>
      </c>
      <c r="H14" s="219" t="str">
        <f t="shared" si="1"/>
        <v>-</v>
      </c>
    </row>
    <row r="15" spans="2:8" ht="15" customHeight="1">
      <c r="B15" s="215" t="s">
        <v>148</v>
      </c>
      <c r="C15" s="216">
        <v>13321</v>
      </c>
      <c r="D15" s="217">
        <f t="shared" si="0"/>
        <v>0.2827277358010018</v>
      </c>
      <c r="E15" s="201"/>
      <c r="F15" s="215" t="s">
        <v>148</v>
      </c>
      <c r="G15" s="216">
        <v>23207</v>
      </c>
      <c r="H15" s="217">
        <f t="shared" si="1"/>
        <v>0.58355964594648968</v>
      </c>
    </row>
    <row r="16" spans="2:8" ht="15" customHeight="1">
      <c r="B16" s="62" t="s">
        <v>231</v>
      </c>
      <c r="C16" s="218">
        <v>1041</v>
      </c>
      <c r="D16" s="219">
        <f t="shared" si="0"/>
        <v>2.2094405297563461E-2</v>
      </c>
      <c r="E16" s="201"/>
      <c r="F16" s="62" t="s">
        <v>231</v>
      </c>
      <c r="G16" s="218">
        <v>3821</v>
      </c>
      <c r="H16" s="219">
        <f t="shared" si="1"/>
        <v>9.6082277207805267E-2</v>
      </c>
    </row>
    <row r="17" spans="2:10" ht="15" customHeight="1">
      <c r="B17" s="62" t="s">
        <v>232</v>
      </c>
      <c r="C17" s="218">
        <v>5672</v>
      </c>
      <c r="D17" s="219">
        <f t="shared" si="0"/>
        <v>0.12038373376347737</v>
      </c>
      <c r="E17" s="201"/>
      <c r="F17" s="62" t="s">
        <v>232</v>
      </c>
      <c r="G17" s="218">
        <v>5173</v>
      </c>
      <c r="H17" s="219">
        <f t="shared" si="1"/>
        <v>0.13007946087306377</v>
      </c>
    </row>
    <row r="18" spans="2:10" ht="15" customHeight="1">
      <c r="B18" s="62" t="s">
        <v>233</v>
      </c>
      <c r="C18" s="218">
        <v>6604</v>
      </c>
      <c r="D18" s="219">
        <f>IFERROR(C18/$C$7,"-")</f>
        <v>0.14016469988963409</v>
      </c>
      <c r="E18" s="201"/>
      <c r="F18" s="62" t="s">
        <v>233</v>
      </c>
      <c r="G18" s="218">
        <v>13995</v>
      </c>
      <c r="H18" s="219">
        <f t="shared" si="1"/>
        <v>0.35191611345805673</v>
      </c>
    </row>
    <row r="19" spans="2:10" ht="15" hidden="1" customHeight="1">
      <c r="B19" s="62" t="s">
        <v>234</v>
      </c>
      <c r="C19" s="220" t="s">
        <v>86</v>
      </c>
      <c r="D19" s="221" t="str">
        <f t="shared" ref="D19:D31" si="2">IFERROR(C19/$C$7,"-")</f>
        <v>-</v>
      </c>
      <c r="E19" s="201"/>
      <c r="F19" s="62" t="s">
        <v>234</v>
      </c>
      <c r="G19" s="220" t="s">
        <v>86</v>
      </c>
      <c r="H19" s="221" t="str">
        <f t="shared" si="1"/>
        <v>-</v>
      </c>
    </row>
    <row r="20" spans="2:10" ht="15" customHeight="1">
      <c r="B20" s="62" t="s">
        <v>235</v>
      </c>
      <c r="C20" s="218" t="s">
        <v>86</v>
      </c>
      <c r="D20" s="219" t="str">
        <f t="shared" si="2"/>
        <v>-</v>
      </c>
      <c r="E20" s="201"/>
      <c r="F20" s="62" t="s">
        <v>235</v>
      </c>
      <c r="G20" s="218">
        <v>218</v>
      </c>
      <c r="H20" s="219">
        <f t="shared" si="1"/>
        <v>5.4817944075638706E-3</v>
      </c>
    </row>
    <row r="21" spans="2:10" ht="15" customHeight="1">
      <c r="B21" s="62" t="s">
        <v>230</v>
      </c>
      <c r="C21" s="222">
        <v>4</v>
      </c>
      <c r="D21" s="219">
        <f t="shared" si="2"/>
        <v>8.4896850326852871E-5</v>
      </c>
      <c r="E21" s="201"/>
      <c r="F21" s="62" t="s">
        <v>230</v>
      </c>
      <c r="G21" s="222" t="s">
        <v>86</v>
      </c>
      <c r="H21" s="219" t="str">
        <f t="shared" si="1"/>
        <v>-</v>
      </c>
    </row>
    <row r="22" spans="2:10" ht="15" customHeight="1">
      <c r="B22" s="215" t="s">
        <v>179</v>
      </c>
      <c r="C22" s="223">
        <v>22</v>
      </c>
      <c r="D22" s="217">
        <f t="shared" si="2"/>
        <v>4.6693267679769079E-4</v>
      </c>
      <c r="E22" s="201"/>
      <c r="F22" s="215" t="s">
        <v>179</v>
      </c>
      <c r="G22" s="223">
        <v>0</v>
      </c>
      <c r="H22" s="217">
        <f t="shared" si="1"/>
        <v>0</v>
      </c>
    </row>
    <row r="23" spans="2:10" ht="15" customHeight="1">
      <c r="B23" s="62" t="s">
        <v>236</v>
      </c>
      <c r="C23" s="218">
        <v>22</v>
      </c>
      <c r="D23" s="219">
        <f t="shared" si="2"/>
        <v>4.6693267679769079E-4</v>
      </c>
      <c r="E23" s="201"/>
      <c r="F23" s="62" t="s">
        <v>236</v>
      </c>
      <c r="G23" s="218" t="s">
        <v>86</v>
      </c>
      <c r="H23" s="219" t="str">
        <f t="shared" si="1"/>
        <v>-</v>
      </c>
    </row>
    <row r="24" spans="2:10" ht="15" hidden="1" customHeight="1">
      <c r="B24" s="62" t="s">
        <v>237</v>
      </c>
      <c r="C24" s="218" t="s">
        <v>86</v>
      </c>
      <c r="D24" s="219" t="str">
        <f t="shared" si="2"/>
        <v>-</v>
      </c>
      <c r="E24" s="201"/>
      <c r="F24" s="62" t="s">
        <v>237</v>
      </c>
      <c r="G24" s="218" t="s">
        <v>86</v>
      </c>
      <c r="H24" s="219" t="str">
        <f t="shared" si="1"/>
        <v>-</v>
      </c>
    </row>
    <row r="25" spans="2:10" ht="15" hidden="1" customHeight="1">
      <c r="B25" s="62" t="s">
        <v>230</v>
      </c>
      <c r="C25" s="218">
        <v>0</v>
      </c>
      <c r="D25" s="219">
        <f t="shared" si="2"/>
        <v>0</v>
      </c>
      <c r="E25" s="201"/>
      <c r="F25" s="62" t="s">
        <v>230</v>
      </c>
      <c r="G25" s="218" t="s">
        <v>86</v>
      </c>
      <c r="H25" s="219" t="str">
        <f t="shared" si="1"/>
        <v>-</v>
      </c>
    </row>
    <row r="26" spans="2:10" ht="15" customHeight="1">
      <c r="B26" s="215" t="s">
        <v>180</v>
      </c>
      <c r="C26" s="216">
        <v>14</v>
      </c>
      <c r="D26" s="217">
        <f t="shared" si="2"/>
        <v>2.9713897614398505E-4</v>
      </c>
      <c r="E26" s="201"/>
      <c r="F26" s="215" t="s">
        <v>180</v>
      </c>
      <c r="G26" s="216">
        <v>20</v>
      </c>
      <c r="H26" s="217">
        <f t="shared" si="1"/>
        <v>5.0291691812512568E-4</v>
      </c>
    </row>
    <row r="27" spans="2:10" ht="15" hidden="1" customHeight="1">
      <c r="B27" s="62" t="s">
        <v>238</v>
      </c>
      <c r="C27" s="222" t="s">
        <v>86</v>
      </c>
      <c r="D27" s="219" t="str">
        <f t="shared" si="2"/>
        <v>-</v>
      </c>
      <c r="E27" s="201"/>
      <c r="F27" s="62" t="s">
        <v>238</v>
      </c>
      <c r="G27" s="222" t="s">
        <v>86</v>
      </c>
      <c r="H27" s="219" t="str">
        <f t="shared" si="1"/>
        <v>-</v>
      </c>
    </row>
    <row r="28" spans="2:10" ht="15" hidden="1" customHeight="1">
      <c r="B28" s="62" t="s">
        <v>239</v>
      </c>
      <c r="C28" s="222" t="s">
        <v>86</v>
      </c>
      <c r="D28" s="219" t="str">
        <f t="shared" si="2"/>
        <v>-</v>
      </c>
      <c r="E28" s="201"/>
      <c r="F28" s="62" t="s">
        <v>239</v>
      </c>
      <c r="G28" s="222" t="s">
        <v>86</v>
      </c>
      <c r="H28" s="219" t="str">
        <f t="shared" si="1"/>
        <v>-</v>
      </c>
    </row>
    <row r="29" spans="2:10" ht="15" customHeight="1">
      <c r="B29" s="62" t="s">
        <v>240</v>
      </c>
      <c r="C29" s="222">
        <v>5</v>
      </c>
      <c r="D29" s="219">
        <f t="shared" si="2"/>
        <v>1.0612106290856609E-4</v>
      </c>
      <c r="E29" s="224"/>
      <c r="F29" s="62" t="s">
        <v>240</v>
      </c>
      <c r="G29" s="222" t="s">
        <v>86</v>
      </c>
      <c r="H29" s="219" t="str">
        <f t="shared" si="1"/>
        <v>-</v>
      </c>
    </row>
    <row r="30" spans="2:10" ht="15" customHeight="1">
      <c r="B30" s="62" t="s">
        <v>241</v>
      </c>
      <c r="C30" s="222">
        <v>9</v>
      </c>
      <c r="D30" s="219">
        <f t="shared" si="2"/>
        <v>1.9101791323541896E-4</v>
      </c>
      <c r="E30" s="224"/>
      <c r="F30" s="62" t="s">
        <v>241</v>
      </c>
      <c r="G30" s="222">
        <v>20</v>
      </c>
      <c r="H30" s="219">
        <f t="shared" si="1"/>
        <v>5.0291691812512568E-4</v>
      </c>
    </row>
    <row r="31" spans="2:10" ht="15" customHeight="1" thickBot="1">
      <c r="B31" s="62" t="s">
        <v>230</v>
      </c>
      <c r="C31" s="222">
        <v>0</v>
      </c>
      <c r="D31" s="219">
        <f t="shared" si="2"/>
        <v>0</v>
      </c>
      <c r="E31" s="201"/>
      <c r="F31" s="62" t="s">
        <v>230</v>
      </c>
      <c r="G31" s="222" t="s">
        <v>86</v>
      </c>
      <c r="H31" s="219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01"/>
      <c r="D33" s="201"/>
      <c r="E33" s="201"/>
      <c r="F33" s="201"/>
      <c r="G33" s="201"/>
    </row>
    <row r="34" spans="2:8" ht="54" customHeight="1">
      <c r="B34" s="102" t="s">
        <v>243</v>
      </c>
      <c r="C34" s="102"/>
      <c r="D34" s="102"/>
      <c r="E34" s="211"/>
      <c r="F34" s="102" t="s">
        <v>244</v>
      </c>
      <c r="G34" s="102"/>
      <c r="H34" s="102"/>
    </row>
    <row r="35" spans="2:8" ht="30" customHeight="1">
      <c r="B35" s="48"/>
      <c r="C35" s="68" t="str">
        <f>'Cuotas Plazas Autorizadas05'!$C$7</f>
        <v>Diciembre 2011</v>
      </c>
      <c r="D35" s="48" t="s">
        <v>49</v>
      </c>
      <c r="F35" s="48"/>
      <c r="G35" s="68" t="str">
        <f>'Cuotas Plazas Autorizadas05'!$C$7</f>
        <v>Diciembre 2011</v>
      </c>
      <c r="H35" s="48" t="s">
        <v>49</v>
      </c>
    </row>
    <row r="36" spans="2:8" ht="15" customHeight="1">
      <c r="B36" s="212" t="s">
        <v>177</v>
      </c>
      <c r="C36" s="213">
        <v>22948</v>
      </c>
      <c r="D36" s="214">
        <f>IFERROR(C36/$C$36,"-")</f>
        <v>1</v>
      </c>
      <c r="F36" s="212" t="s">
        <v>177</v>
      </c>
      <c r="G36" s="213">
        <v>2799</v>
      </c>
      <c r="H36" s="214">
        <f>IFERROR(G36/$G$36,"-")</f>
        <v>1</v>
      </c>
    </row>
    <row r="37" spans="2:8" ht="15" customHeight="1">
      <c r="B37" s="215" t="s">
        <v>147</v>
      </c>
      <c r="C37" s="216">
        <v>16171</v>
      </c>
      <c r="D37" s="217">
        <f t="shared" ref="D37:D60" si="3">IFERROR(C37/$C$36,"-")</f>
        <v>0.70468014641798848</v>
      </c>
      <c r="E37" s="201"/>
      <c r="F37" s="215" t="s">
        <v>147</v>
      </c>
      <c r="G37" s="216">
        <v>2785</v>
      </c>
      <c r="H37" s="217">
        <f t="shared" ref="H37:H60" si="4">IFERROR(G37/$G$36,"-")</f>
        <v>0.99499821364773133</v>
      </c>
    </row>
    <row r="38" spans="2:8" ht="15" customHeight="1">
      <c r="B38" s="62" t="s">
        <v>225</v>
      </c>
      <c r="C38" s="218">
        <v>145</v>
      </c>
      <c r="D38" s="219">
        <f t="shared" si="3"/>
        <v>6.318633432107373E-3</v>
      </c>
      <c r="E38" s="201"/>
      <c r="F38" s="62" t="s">
        <v>225</v>
      </c>
      <c r="G38" s="218">
        <v>218</v>
      </c>
      <c r="H38" s="219">
        <f t="shared" si="4"/>
        <v>7.7884958913897823E-2</v>
      </c>
    </row>
    <row r="39" spans="2:8" ht="15" customHeight="1">
      <c r="B39" s="62" t="s">
        <v>226</v>
      </c>
      <c r="C39" s="218">
        <v>317</v>
      </c>
      <c r="D39" s="219">
        <f t="shared" si="3"/>
        <v>1.381383998605543E-2</v>
      </c>
      <c r="E39" s="201"/>
      <c r="F39" s="62" t="s">
        <v>226</v>
      </c>
      <c r="G39" s="218">
        <v>680</v>
      </c>
      <c r="H39" s="219">
        <f t="shared" si="4"/>
        <v>0.24294390853876385</v>
      </c>
    </row>
    <row r="40" spans="2:8" ht="15" customHeight="1">
      <c r="B40" s="62" t="s">
        <v>227</v>
      </c>
      <c r="C40" s="218">
        <v>3374</v>
      </c>
      <c r="D40" s="219">
        <f t="shared" si="3"/>
        <v>0.14702806344779501</v>
      </c>
      <c r="E40" s="201"/>
      <c r="F40" s="62" t="s">
        <v>227</v>
      </c>
      <c r="G40" s="218">
        <v>907</v>
      </c>
      <c r="H40" s="219">
        <f t="shared" si="4"/>
        <v>0.32404430153626296</v>
      </c>
    </row>
    <row r="41" spans="2:8" ht="15" customHeight="1">
      <c r="B41" s="62" t="s">
        <v>228</v>
      </c>
      <c r="C41" s="218">
        <v>11241</v>
      </c>
      <c r="D41" s="219">
        <f t="shared" si="3"/>
        <v>0.48984660972633781</v>
      </c>
      <c r="E41" s="201"/>
      <c r="F41" s="62" t="s">
        <v>228</v>
      </c>
      <c r="G41" s="218">
        <v>408</v>
      </c>
      <c r="H41" s="219">
        <f t="shared" si="4"/>
        <v>0.14576634512325831</v>
      </c>
    </row>
    <row r="42" spans="2:8" ht="15" customHeight="1">
      <c r="B42" s="62" t="s">
        <v>229</v>
      </c>
      <c r="C42" s="218">
        <v>1094</v>
      </c>
      <c r="D42" s="219">
        <f t="shared" si="3"/>
        <v>4.7672999825692869E-2</v>
      </c>
      <c r="E42" s="201"/>
      <c r="F42" s="62" t="s">
        <v>229</v>
      </c>
      <c r="G42" s="218">
        <v>572</v>
      </c>
      <c r="H42" s="219">
        <f t="shared" si="4"/>
        <v>0.20435869953554842</v>
      </c>
    </row>
    <row r="43" spans="2:8" ht="15" customHeight="1">
      <c r="B43" s="62" t="s">
        <v>230</v>
      </c>
      <c r="C43" s="218" t="s">
        <v>86</v>
      </c>
      <c r="D43" s="219" t="str">
        <f t="shared" si="3"/>
        <v>-</v>
      </c>
      <c r="E43" s="201"/>
      <c r="F43" s="62" t="s">
        <v>230</v>
      </c>
      <c r="G43" s="218" t="s">
        <v>86</v>
      </c>
      <c r="H43" s="219" t="str">
        <f t="shared" si="4"/>
        <v>-</v>
      </c>
    </row>
    <row r="44" spans="2:8" ht="15" customHeight="1">
      <c r="B44" s="215" t="s">
        <v>148</v>
      </c>
      <c r="C44" s="216">
        <v>6777</v>
      </c>
      <c r="D44" s="217">
        <f t="shared" si="3"/>
        <v>0.29531985358201152</v>
      </c>
      <c r="E44" s="201"/>
      <c r="F44" s="215" t="s">
        <v>148</v>
      </c>
      <c r="G44" s="216">
        <v>6</v>
      </c>
      <c r="H44" s="217">
        <f t="shared" si="4"/>
        <v>2.1436227224008574E-3</v>
      </c>
    </row>
    <row r="45" spans="2:8" ht="15" customHeight="1">
      <c r="B45" s="62" t="s">
        <v>231</v>
      </c>
      <c r="C45" s="218">
        <v>182</v>
      </c>
      <c r="D45" s="219">
        <f t="shared" si="3"/>
        <v>7.9309743768520135E-3</v>
      </c>
      <c r="E45" s="201"/>
      <c r="F45" s="62" t="s">
        <v>231</v>
      </c>
      <c r="G45" s="218" t="s">
        <v>86</v>
      </c>
      <c r="H45" s="219" t="str">
        <f t="shared" si="4"/>
        <v>-</v>
      </c>
    </row>
    <row r="46" spans="2:8" ht="15" customHeight="1">
      <c r="B46" s="62" t="s">
        <v>232</v>
      </c>
      <c r="C46" s="218">
        <v>1262</v>
      </c>
      <c r="D46" s="219">
        <f t="shared" si="3"/>
        <v>5.4993899250479344E-2</v>
      </c>
      <c r="E46" s="201"/>
      <c r="F46" s="62" t="s">
        <v>232</v>
      </c>
      <c r="G46" s="218" t="s">
        <v>86</v>
      </c>
      <c r="H46" s="219" t="str">
        <f t="shared" si="4"/>
        <v>-</v>
      </c>
    </row>
    <row r="47" spans="2:8" ht="15" customHeight="1">
      <c r="B47" s="62" t="s">
        <v>233</v>
      </c>
      <c r="C47" s="218">
        <v>5333</v>
      </c>
      <c r="D47" s="219">
        <f t="shared" si="3"/>
        <v>0.23239497995468014</v>
      </c>
      <c r="E47" s="201"/>
      <c r="F47" s="62" t="s">
        <v>233</v>
      </c>
      <c r="G47" s="218" t="s">
        <v>86</v>
      </c>
      <c r="H47" s="219" t="str">
        <f t="shared" si="4"/>
        <v>-</v>
      </c>
    </row>
    <row r="48" spans="2:8" ht="15" customHeight="1">
      <c r="B48" s="62" t="s">
        <v>234</v>
      </c>
      <c r="C48" s="220" t="s">
        <v>86</v>
      </c>
      <c r="D48" s="221" t="str">
        <f t="shared" si="3"/>
        <v>-</v>
      </c>
      <c r="E48" s="201"/>
      <c r="F48" s="62" t="s">
        <v>234</v>
      </c>
      <c r="G48" s="220" t="s">
        <v>86</v>
      </c>
      <c r="H48" s="221" t="str">
        <f t="shared" si="4"/>
        <v>-</v>
      </c>
    </row>
    <row r="49" spans="2:8" ht="15" customHeight="1">
      <c r="B49" s="62" t="s">
        <v>235</v>
      </c>
      <c r="C49" s="218" t="s">
        <v>86</v>
      </c>
      <c r="D49" s="219" t="str">
        <f t="shared" si="3"/>
        <v>-</v>
      </c>
      <c r="E49" s="201"/>
      <c r="F49" s="62" t="s">
        <v>235</v>
      </c>
      <c r="G49" s="218" t="s">
        <v>86</v>
      </c>
      <c r="H49" s="219" t="str">
        <f t="shared" si="4"/>
        <v>-</v>
      </c>
    </row>
    <row r="50" spans="2:8" ht="15" customHeight="1">
      <c r="B50" s="62" t="s">
        <v>230</v>
      </c>
      <c r="C50" s="222" t="s">
        <v>86</v>
      </c>
      <c r="D50" s="219" t="str">
        <f t="shared" si="3"/>
        <v>-</v>
      </c>
      <c r="E50" s="201"/>
      <c r="F50" s="62" t="s">
        <v>230</v>
      </c>
      <c r="G50" s="222">
        <v>6</v>
      </c>
      <c r="H50" s="219">
        <f t="shared" si="4"/>
        <v>2.1436227224008574E-3</v>
      </c>
    </row>
    <row r="51" spans="2:8" ht="15" customHeight="1">
      <c r="B51" s="215" t="s">
        <v>179</v>
      </c>
      <c r="C51" s="223">
        <v>0</v>
      </c>
      <c r="D51" s="217">
        <f t="shared" si="3"/>
        <v>0</v>
      </c>
      <c r="E51" s="201"/>
      <c r="F51" s="215" t="s">
        <v>179</v>
      </c>
      <c r="G51" s="223">
        <v>0</v>
      </c>
      <c r="H51" s="217">
        <f t="shared" si="4"/>
        <v>0</v>
      </c>
    </row>
    <row r="52" spans="2:8" ht="15" customHeight="1">
      <c r="B52" s="62" t="s">
        <v>236</v>
      </c>
      <c r="C52" s="218" t="s">
        <v>86</v>
      </c>
      <c r="D52" s="219" t="str">
        <f t="shared" si="3"/>
        <v>-</v>
      </c>
      <c r="E52" s="201"/>
      <c r="F52" s="62" t="s">
        <v>236</v>
      </c>
      <c r="G52" s="218" t="s">
        <v>86</v>
      </c>
      <c r="H52" s="219" t="str">
        <f t="shared" si="4"/>
        <v>-</v>
      </c>
    </row>
    <row r="53" spans="2:8" ht="15" customHeight="1">
      <c r="B53" s="62" t="s">
        <v>237</v>
      </c>
      <c r="C53" s="218" t="s">
        <v>86</v>
      </c>
      <c r="D53" s="219" t="str">
        <f t="shared" si="3"/>
        <v>-</v>
      </c>
      <c r="E53" s="201"/>
      <c r="F53" s="62" t="s">
        <v>237</v>
      </c>
      <c r="G53" s="218" t="s">
        <v>86</v>
      </c>
      <c r="H53" s="219" t="str">
        <f t="shared" si="4"/>
        <v>-</v>
      </c>
    </row>
    <row r="54" spans="2:8" ht="15" customHeight="1">
      <c r="B54" s="62" t="s">
        <v>230</v>
      </c>
      <c r="C54" s="218" t="s">
        <v>86</v>
      </c>
      <c r="D54" s="219" t="str">
        <f t="shared" si="3"/>
        <v>-</v>
      </c>
      <c r="E54" s="201"/>
      <c r="F54" s="62" t="s">
        <v>230</v>
      </c>
      <c r="G54" s="218">
        <v>0</v>
      </c>
      <c r="H54" s="219">
        <f t="shared" si="4"/>
        <v>0</v>
      </c>
    </row>
    <row r="55" spans="2:8" ht="15" customHeight="1">
      <c r="B55" s="215" t="s">
        <v>180</v>
      </c>
      <c r="C55" s="216">
        <v>0</v>
      </c>
      <c r="D55" s="217">
        <f t="shared" si="3"/>
        <v>0</v>
      </c>
      <c r="E55" s="201"/>
      <c r="F55" s="215" t="s">
        <v>180</v>
      </c>
      <c r="G55" s="216">
        <v>8</v>
      </c>
      <c r="H55" s="217">
        <f t="shared" si="4"/>
        <v>2.8581636298678098E-3</v>
      </c>
    </row>
    <row r="56" spans="2:8" ht="15" customHeight="1">
      <c r="B56" s="62" t="s">
        <v>238</v>
      </c>
      <c r="C56" s="222" t="s">
        <v>86</v>
      </c>
      <c r="D56" s="219" t="str">
        <f t="shared" si="3"/>
        <v>-</v>
      </c>
      <c r="E56" s="201"/>
      <c r="F56" s="62" t="s">
        <v>238</v>
      </c>
      <c r="G56" s="222">
        <v>8</v>
      </c>
      <c r="H56" s="219">
        <f t="shared" si="4"/>
        <v>2.8581636298678098E-3</v>
      </c>
    </row>
    <row r="57" spans="2:8" ht="15" customHeight="1">
      <c r="B57" s="62" t="s">
        <v>239</v>
      </c>
      <c r="C57" s="222" t="s">
        <v>86</v>
      </c>
      <c r="D57" s="219" t="str">
        <f t="shared" si="3"/>
        <v>-</v>
      </c>
      <c r="E57" s="201"/>
      <c r="F57" s="62" t="s">
        <v>239</v>
      </c>
      <c r="G57" s="222" t="s">
        <v>86</v>
      </c>
      <c r="H57" s="219" t="str">
        <f t="shared" si="4"/>
        <v>-</v>
      </c>
    </row>
    <row r="58" spans="2:8" ht="15" customHeight="1">
      <c r="B58" s="62" t="s">
        <v>240</v>
      </c>
      <c r="C58" s="222" t="s">
        <v>86</v>
      </c>
      <c r="D58" s="219" t="str">
        <f t="shared" si="3"/>
        <v>-</v>
      </c>
      <c r="E58" s="224"/>
      <c r="F58" s="62" t="s">
        <v>240</v>
      </c>
      <c r="G58" s="222" t="s">
        <v>86</v>
      </c>
      <c r="H58" s="219" t="str">
        <f t="shared" si="4"/>
        <v>-</v>
      </c>
    </row>
    <row r="59" spans="2:8" ht="15" customHeight="1">
      <c r="B59" s="62" t="s">
        <v>241</v>
      </c>
      <c r="C59" s="222" t="s">
        <v>86</v>
      </c>
      <c r="D59" s="219" t="str">
        <f t="shared" si="3"/>
        <v>-</v>
      </c>
      <c r="E59" s="224"/>
      <c r="F59" s="62" t="s">
        <v>241</v>
      </c>
      <c r="G59" s="222" t="s">
        <v>86</v>
      </c>
      <c r="H59" s="219" t="str">
        <f t="shared" si="4"/>
        <v>-</v>
      </c>
    </row>
    <row r="60" spans="2:8" ht="15" customHeight="1">
      <c r="B60" s="62" t="s">
        <v>230</v>
      </c>
      <c r="C60" s="222" t="s">
        <v>86</v>
      </c>
      <c r="D60" s="219" t="str">
        <f t="shared" si="3"/>
        <v>-</v>
      </c>
      <c r="E60" s="201"/>
      <c r="F60" s="62" t="s">
        <v>230</v>
      </c>
      <c r="G60" s="222">
        <v>0</v>
      </c>
      <c r="H60" s="219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68" t="str">
        <f>'Cuotas Plazas Autorizadas05'!$C$7</f>
        <v>Diciembre 2011</v>
      </c>
      <c r="D64" s="48" t="s">
        <v>49</v>
      </c>
    </row>
    <row r="65" spans="2:4" ht="15" customHeight="1">
      <c r="B65" s="212" t="s">
        <v>177</v>
      </c>
      <c r="C65" s="213">
        <v>134199</v>
      </c>
      <c r="D65" s="214">
        <f>IFERROR(C65/$C$65,"-")</f>
        <v>1</v>
      </c>
    </row>
    <row r="66" spans="2:4" ht="15" customHeight="1">
      <c r="B66" s="215" t="s">
        <v>147</v>
      </c>
      <c r="C66" s="216">
        <v>82109</v>
      </c>
      <c r="D66" s="217">
        <f t="shared" ref="D66:D89" si="5">IFERROR(C66/$C$65,"-")</f>
        <v>0.61184509571606349</v>
      </c>
    </row>
    <row r="67" spans="2:4" ht="15" customHeight="1">
      <c r="B67" s="62" t="s">
        <v>225</v>
      </c>
      <c r="C67" s="218">
        <v>1374</v>
      </c>
      <c r="D67" s="219">
        <f t="shared" si="5"/>
        <v>1.0238526367558625E-2</v>
      </c>
    </row>
    <row r="68" spans="2:4" ht="15" customHeight="1">
      <c r="B68" s="62" t="s">
        <v>226</v>
      </c>
      <c r="C68" s="218">
        <v>2500</v>
      </c>
      <c r="D68" s="219">
        <f t="shared" si="5"/>
        <v>1.8629050887115403E-2</v>
      </c>
    </row>
    <row r="69" spans="2:4" ht="15" customHeight="1">
      <c r="B69" s="62" t="s">
        <v>227</v>
      </c>
      <c r="C69" s="218">
        <v>19662</v>
      </c>
      <c r="D69" s="219">
        <f t="shared" si="5"/>
        <v>0.14651375941698522</v>
      </c>
    </row>
    <row r="70" spans="2:4" ht="15" customHeight="1">
      <c r="B70" s="62" t="s">
        <v>228</v>
      </c>
      <c r="C70" s="218">
        <v>46788</v>
      </c>
      <c r="D70" s="219">
        <f t="shared" si="5"/>
        <v>0.34864641316254219</v>
      </c>
    </row>
    <row r="71" spans="2:4" ht="15" customHeight="1">
      <c r="B71" s="62" t="s">
        <v>229</v>
      </c>
      <c r="C71" s="218">
        <v>11785</v>
      </c>
      <c r="D71" s="219">
        <f t="shared" si="5"/>
        <v>8.7817345881862005E-2</v>
      </c>
    </row>
    <row r="72" spans="2:4" ht="15" customHeight="1">
      <c r="B72" s="62" t="s">
        <v>230</v>
      </c>
      <c r="C72" s="218" t="s">
        <v>86</v>
      </c>
      <c r="D72" s="219" t="str">
        <f t="shared" si="5"/>
        <v>-</v>
      </c>
    </row>
    <row r="73" spans="2:4" ht="15" customHeight="1">
      <c r="B73" s="215" t="s">
        <v>178</v>
      </c>
      <c r="C73" s="216">
        <v>50781</v>
      </c>
      <c r="D73" s="217">
        <f t="shared" si="5"/>
        <v>0.3784007332394429</v>
      </c>
    </row>
    <row r="74" spans="2:4" ht="15" customHeight="1">
      <c r="B74" s="62" t="s">
        <v>231</v>
      </c>
      <c r="C74" s="218">
        <v>7622</v>
      </c>
      <c r="D74" s="219">
        <f t="shared" si="5"/>
        <v>5.6796250344637443E-2</v>
      </c>
    </row>
    <row r="75" spans="2:4" ht="15" customHeight="1">
      <c r="B75" s="62" t="s">
        <v>232</v>
      </c>
      <c r="C75" s="218">
        <v>15079</v>
      </c>
      <c r="D75" s="219">
        <f t="shared" si="5"/>
        <v>0.11236298333072527</v>
      </c>
    </row>
    <row r="76" spans="2:4" ht="15" customHeight="1">
      <c r="B76" s="62" t="s">
        <v>233</v>
      </c>
      <c r="C76" s="218">
        <v>27776</v>
      </c>
      <c r="D76" s="219">
        <f t="shared" si="5"/>
        <v>0.20697620697620697</v>
      </c>
    </row>
    <row r="77" spans="2:4" ht="15" customHeight="1">
      <c r="B77" s="62" t="s">
        <v>234</v>
      </c>
      <c r="C77" s="220" t="s">
        <v>86</v>
      </c>
      <c r="D77" s="221" t="str">
        <f t="shared" si="5"/>
        <v>-</v>
      </c>
    </row>
    <row r="78" spans="2:4" ht="15" customHeight="1">
      <c r="B78" s="62" t="s">
        <v>235</v>
      </c>
      <c r="C78" s="218">
        <v>218</v>
      </c>
      <c r="D78" s="219">
        <f t="shared" si="5"/>
        <v>1.6244532373564631E-3</v>
      </c>
    </row>
    <row r="79" spans="2:4" ht="15" customHeight="1">
      <c r="B79" s="62" t="s">
        <v>230</v>
      </c>
      <c r="C79" s="222">
        <v>86</v>
      </c>
      <c r="D79" s="219">
        <f t="shared" si="5"/>
        <v>6.4083935051676983E-4</v>
      </c>
    </row>
    <row r="80" spans="2:4" ht="15" customHeight="1">
      <c r="B80" s="215" t="s">
        <v>179</v>
      </c>
      <c r="C80" s="223">
        <v>511</v>
      </c>
      <c r="D80" s="217">
        <f t="shared" si="5"/>
        <v>3.8077780013263886E-3</v>
      </c>
    </row>
    <row r="81" spans="2:4" ht="15" customHeight="1">
      <c r="B81" s="62" t="s">
        <v>236</v>
      </c>
      <c r="C81" s="218">
        <v>173</v>
      </c>
      <c r="D81" s="219">
        <f t="shared" si="5"/>
        <v>1.2891303213883858E-3</v>
      </c>
    </row>
    <row r="82" spans="2:4" ht="15" customHeight="1">
      <c r="B82" s="62" t="s">
        <v>237</v>
      </c>
      <c r="C82" s="218">
        <v>338</v>
      </c>
      <c r="D82" s="219">
        <f t="shared" si="5"/>
        <v>2.5186476799380023E-3</v>
      </c>
    </row>
    <row r="83" spans="2:4" ht="15" customHeight="1">
      <c r="B83" s="62" t="s">
        <v>230</v>
      </c>
      <c r="C83" s="218" t="s">
        <v>86</v>
      </c>
      <c r="D83" s="219" t="str">
        <f t="shared" si="5"/>
        <v>-</v>
      </c>
    </row>
    <row r="84" spans="2:4" ht="15" customHeight="1">
      <c r="B84" s="215" t="s">
        <v>180</v>
      </c>
      <c r="C84" s="216">
        <v>798</v>
      </c>
      <c r="D84" s="217">
        <f t="shared" si="5"/>
        <v>5.9463930431672366E-3</v>
      </c>
    </row>
    <row r="85" spans="2:4" ht="15" customHeight="1">
      <c r="B85" s="62" t="s">
        <v>238</v>
      </c>
      <c r="C85" s="222">
        <v>62</v>
      </c>
      <c r="D85" s="219">
        <f t="shared" si="5"/>
        <v>4.6200046200046198E-4</v>
      </c>
    </row>
    <row r="86" spans="2:4" ht="15" customHeight="1">
      <c r="B86" s="62" t="s">
        <v>239</v>
      </c>
      <c r="C86" s="222">
        <v>39</v>
      </c>
      <c r="D86" s="219">
        <f t="shared" si="5"/>
        <v>2.906131938390003E-4</v>
      </c>
    </row>
    <row r="87" spans="2:4" ht="15" customHeight="1">
      <c r="B87" s="62" t="s">
        <v>240</v>
      </c>
      <c r="C87" s="222">
        <v>288</v>
      </c>
      <c r="D87" s="219">
        <f t="shared" si="5"/>
        <v>2.1460666621956944E-3</v>
      </c>
    </row>
    <row r="88" spans="2:4" ht="15" customHeight="1">
      <c r="B88" s="62" t="s">
        <v>241</v>
      </c>
      <c r="C88" s="222">
        <v>391</v>
      </c>
      <c r="D88" s="219">
        <f t="shared" si="5"/>
        <v>2.913583558744849E-3</v>
      </c>
    </row>
    <row r="89" spans="2:4" ht="15" customHeight="1">
      <c r="B89" s="62" t="s">
        <v>230</v>
      </c>
      <c r="C89" s="222" t="s">
        <v>86</v>
      </c>
      <c r="D89" s="219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5" t="s">
        <v>246</v>
      </c>
      <c r="B1" s="226" t="s">
        <v>96</v>
      </c>
      <c r="D1" s="227" t="s">
        <v>177</v>
      </c>
      <c r="F1" s="227" t="s">
        <v>177</v>
      </c>
    </row>
    <row r="2" spans="1:6">
      <c r="A2" s="228"/>
      <c r="B2" s="229" t="s">
        <v>67</v>
      </c>
      <c r="D2" s="227" t="s">
        <v>212</v>
      </c>
      <c r="F2" s="227" t="s">
        <v>247</v>
      </c>
    </row>
    <row r="3" spans="1:6">
      <c r="A3" s="230"/>
      <c r="B3" s="231" t="s">
        <v>73</v>
      </c>
      <c r="D3" s="227" t="s">
        <v>248</v>
      </c>
      <c r="F3" s="227" t="s">
        <v>249</v>
      </c>
    </row>
    <row r="4" spans="1:6">
      <c r="A4" s="225" t="s">
        <v>250</v>
      </c>
      <c r="B4" s="226" t="s">
        <v>96</v>
      </c>
      <c r="D4" s="227" t="s">
        <v>179</v>
      </c>
      <c r="F4" s="227" t="s">
        <v>251</v>
      </c>
    </row>
    <row r="5" spans="1:6">
      <c r="A5" s="228"/>
      <c r="B5" s="229" t="s">
        <v>67</v>
      </c>
      <c r="D5" s="227" t="s">
        <v>180</v>
      </c>
      <c r="F5" s="227"/>
    </row>
    <row r="6" spans="1:6">
      <c r="A6" s="230"/>
      <c r="B6" s="231" t="s">
        <v>73</v>
      </c>
    </row>
    <row r="7" spans="1:6">
      <c r="A7" s="225" t="s">
        <v>56</v>
      </c>
      <c r="B7" s="226" t="s">
        <v>96</v>
      </c>
    </row>
    <row r="8" spans="1:6">
      <c r="A8" s="228"/>
      <c r="B8" s="229" t="s">
        <v>67</v>
      </c>
      <c r="D8" s="232" t="s">
        <v>252</v>
      </c>
    </row>
    <row r="9" spans="1:6">
      <c r="A9" s="230"/>
      <c r="B9" s="231" t="s">
        <v>73</v>
      </c>
      <c r="D9" s="232" t="s">
        <v>253</v>
      </c>
    </row>
    <row r="10" spans="1:6">
      <c r="A10" s="225" t="s">
        <v>151</v>
      </c>
      <c r="B10" s="226" t="s">
        <v>96</v>
      </c>
      <c r="D10" s="232" t="s">
        <v>254</v>
      </c>
    </row>
    <row r="11" spans="1:6">
      <c r="A11" s="228"/>
      <c r="B11" s="229" t="s">
        <v>67</v>
      </c>
      <c r="D11" s="232" t="s">
        <v>26</v>
      </c>
    </row>
    <row r="12" spans="1:6">
      <c r="A12" s="230"/>
      <c r="B12" s="231" t="s">
        <v>73</v>
      </c>
      <c r="D12" s="232" t="s">
        <v>255</v>
      </c>
      <c r="F12" s="2">
        <v>2001</v>
      </c>
    </row>
    <row r="13" spans="1:6">
      <c r="A13" s="225" t="s">
        <v>152</v>
      </c>
      <c r="B13" s="226" t="s">
        <v>96</v>
      </c>
      <c r="D13" s="232" t="s">
        <v>256</v>
      </c>
      <c r="F13" s="2">
        <v>2002</v>
      </c>
    </row>
    <row r="14" spans="1:6">
      <c r="A14" s="228"/>
      <c r="B14" s="229" t="s">
        <v>67</v>
      </c>
      <c r="F14" s="2">
        <v>2003</v>
      </c>
    </row>
    <row r="15" spans="1:6">
      <c r="A15" s="228"/>
      <c r="B15" s="231" t="s">
        <v>73</v>
      </c>
      <c r="F15" s="2">
        <v>2004</v>
      </c>
    </row>
    <row r="18" spans="1:21">
      <c r="A18" s="233" t="s">
        <v>257</v>
      </c>
      <c r="B18" s="234" t="s">
        <v>55</v>
      </c>
    </row>
    <row r="19" spans="1:21">
      <c r="A19" s="235"/>
      <c r="B19" s="236" t="s">
        <v>258</v>
      </c>
    </row>
    <row r="20" spans="1:21">
      <c r="A20" s="233" t="s">
        <v>259</v>
      </c>
      <c r="B20" s="234" t="s">
        <v>55</v>
      </c>
    </row>
    <row r="21" spans="1:21">
      <c r="A21" s="235"/>
      <c r="B21" s="236" t="s">
        <v>258</v>
      </c>
    </row>
    <row r="22" spans="1:21">
      <c r="A22" s="233" t="s">
        <v>260</v>
      </c>
      <c r="B22" s="234" t="s">
        <v>55</v>
      </c>
    </row>
    <row r="23" spans="1:21">
      <c r="A23" s="235"/>
      <c r="B23" s="236" t="s">
        <v>258</v>
      </c>
    </row>
    <row r="25" spans="1:21">
      <c r="A25" s="225" t="s">
        <v>246</v>
      </c>
      <c r="B25" s="226" t="s">
        <v>96</v>
      </c>
      <c r="D25" s="225" t="s">
        <v>246</v>
      </c>
      <c r="E25" s="226" t="s">
        <v>96</v>
      </c>
    </row>
    <row r="26" spans="1:21">
      <c r="A26" s="228"/>
      <c r="B26" s="229" t="s">
        <v>67</v>
      </c>
      <c r="D26" s="228"/>
      <c r="E26" s="229" t="s">
        <v>67</v>
      </c>
    </row>
    <row r="27" spans="1:21">
      <c r="A27" s="230"/>
      <c r="B27" s="231" t="s">
        <v>73</v>
      </c>
      <c r="D27" s="230"/>
      <c r="E27" s="231" t="s">
        <v>73</v>
      </c>
    </row>
    <row r="28" spans="1:21">
      <c r="A28" s="225" t="s">
        <v>149</v>
      </c>
      <c r="B28" s="226" t="s">
        <v>96</v>
      </c>
      <c r="D28" s="225" t="s">
        <v>55</v>
      </c>
      <c r="E28" s="226" t="s">
        <v>96</v>
      </c>
    </row>
    <row r="29" spans="1:21">
      <c r="A29" s="228"/>
      <c r="B29" s="229" t="s">
        <v>67</v>
      </c>
      <c r="D29" s="228"/>
      <c r="E29" s="229" t="s">
        <v>67</v>
      </c>
    </row>
    <row r="30" spans="1:21">
      <c r="A30" s="230"/>
      <c r="B30" s="231" t="s">
        <v>73</v>
      </c>
      <c r="D30" s="230"/>
      <c r="E30" s="231" t="s">
        <v>73</v>
      </c>
    </row>
    <row r="31" spans="1:21">
      <c r="A31" s="225" t="s">
        <v>150</v>
      </c>
      <c r="B31" s="226" t="s">
        <v>96</v>
      </c>
      <c r="D31" s="225" t="s">
        <v>56</v>
      </c>
      <c r="E31" s="226" t="s">
        <v>96</v>
      </c>
      <c r="G31" s="237" t="s">
        <v>246</v>
      </c>
      <c r="H31" s="237"/>
      <c r="I31" s="237"/>
      <c r="J31" s="237" t="s">
        <v>149</v>
      </c>
      <c r="K31" s="237"/>
      <c r="L31" s="237"/>
      <c r="M31" s="237" t="s">
        <v>150</v>
      </c>
      <c r="N31" s="237"/>
      <c r="O31" s="237"/>
      <c r="P31" s="237" t="s">
        <v>151</v>
      </c>
      <c r="Q31" s="237"/>
      <c r="R31" s="237"/>
      <c r="S31" s="237" t="s">
        <v>152</v>
      </c>
      <c r="T31" s="237"/>
      <c r="U31" s="237"/>
    </row>
    <row r="32" spans="1:21">
      <c r="A32" s="228"/>
      <c r="B32" s="229" t="s">
        <v>67</v>
      </c>
      <c r="D32" s="228"/>
      <c r="E32" s="229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0"/>
      <c r="B33" s="231" t="s">
        <v>73</v>
      </c>
      <c r="D33" s="228"/>
      <c r="E33" s="231" t="s">
        <v>73</v>
      </c>
    </row>
    <row r="34" spans="1:5">
      <c r="A34" s="225" t="s">
        <v>151</v>
      </c>
      <c r="B34" s="226" t="s">
        <v>96</v>
      </c>
      <c r="D34" s="225" t="s">
        <v>57</v>
      </c>
      <c r="E34" s="226" t="s">
        <v>96</v>
      </c>
    </row>
    <row r="35" spans="1:5">
      <c r="A35" s="228"/>
      <c r="B35" s="229" t="s">
        <v>67</v>
      </c>
      <c r="D35" s="228"/>
      <c r="E35" s="229" t="s">
        <v>67</v>
      </c>
    </row>
    <row r="36" spans="1:5">
      <c r="A36" s="230"/>
      <c r="B36" s="231" t="s">
        <v>73</v>
      </c>
      <c r="D36" s="228"/>
      <c r="E36" s="231" t="s">
        <v>73</v>
      </c>
    </row>
    <row r="37" spans="1:5">
      <c r="A37" s="225" t="s">
        <v>57</v>
      </c>
      <c r="B37" s="226" t="s">
        <v>96</v>
      </c>
      <c r="D37" s="225" t="s">
        <v>58</v>
      </c>
      <c r="E37" s="226" t="s">
        <v>96</v>
      </c>
    </row>
    <row r="38" spans="1:5">
      <c r="A38" s="228"/>
      <c r="B38" s="229" t="s">
        <v>67</v>
      </c>
      <c r="D38" s="228"/>
      <c r="E38" s="229" t="s">
        <v>67</v>
      </c>
    </row>
    <row r="39" spans="1:5">
      <c r="A39" s="228"/>
      <c r="B39" s="231" t="s">
        <v>73</v>
      </c>
      <c r="D39" s="230"/>
      <c r="E39" s="231" t="s">
        <v>73</v>
      </c>
    </row>
    <row r="40" spans="1:5">
      <c r="A40" s="225" t="s">
        <v>152</v>
      </c>
      <c r="B40" s="226" t="s">
        <v>96</v>
      </c>
    </row>
    <row r="41" spans="1:5">
      <c r="A41" s="228"/>
      <c r="B41" s="229" t="s">
        <v>67</v>
      </c>
    </row>
    <row r="42" spans="1:5">
      <c r="A42" s="228"/>
      <c r="B42" s="231" t="s">
        <v>73</v>
      </c>
    </row>
    <row r="43" spans="1:5">
      <c r="A43" s="225" t="s">
        <v>55</v>
      </c>
      <c r="B43" s="226" t="s">
        <v>96</v>
      </c>
    </row>
    <row r="44" spans="1:5">
      <c r="A44" s="228"/>
      <c r="B44" s="229" t="s">
        <v>67</v>
      </c>
    </row>
    <row r="45" spans="1:5">
      <c r="A45" s="228"/>
      <c r="B45" s="231" t="s">
        <v>73</v>
      </c>
    </row>
    <row r="46" spans="1:5">
      <c r="A46" s="225" t="s">
        <v>56</v>
      </c>
      <c r="B46" s="226" t="s">
        <v>96</v>
      </c>
    </row>
    <row r="47" spans="1:5">
      <c r="A47" s="228"/>
      <c r="B47" s="229" t="s">
        <v>67</v>
      </c>
    </row>
    <row r="48" spans="1:5">
      <c r="A48" s="228"/>
      <c r="B48" s="231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0" t="s">
        <v>261</v>
      </c>
    </row>
    <row r="3" spans="1:9">
      <c r="A3" s="150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38" t="s">
        <v>268</v>
      </c>
    </row>
    <row r="8" spans="1:9" ht="54.75" customHeight="1">
      <c r="A8" s="239" t="s">
        <v>269</v>
      </c>
      <c r="B8" s="240"/>
      <c r="C8" s="240"/>
      <c r="D8" s="240"/>
      <c r="E8" s="240"/>
      <c r="F8" s="240"/>
      <c r="G8" s="241"/>
      <c r="I8" s="242" t="s">
        <v>270</v>
      </c>
    </row>
    <row r="9" spans="1:9" ht="14.25">
      <c r="I9" s="243" t="s">
        <v>271</v>
      </c>
    </row>
    <row r="10" spans="1:9" ht="25.5">
      <c r="A10" s="244" t="s">
        <v>272</v>
      </c>
      <c r="B10" s="245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Año 2010</v>
      </c>
      <c r="D6" s="68" t="s">
        <v>49</v>
      </c>
      <c r="E6" s="47" t="str">
        <f>actualizaciones!$A$2</f>
        <v xml:space="preserve">Año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Año 2010</v>
      </c>
      <c r="K6" s="68" t="s">
        <v>49</v>
      </c>
      <c r="L6" s="47" t="str">
        <f>actualizaciones!$A$2</f>
        <v xml:space="preserve">Año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1711443</v>
      </c>
      <c r="D8" s="54">
        <f>C8/$C$8</f>
        <v>1</v>
      </c>
      <c r="E8" s="71">
        <v>1847559</v>
      </c>
      <c r="F8" s="54">
        <f>E8/$E$8</f>
        <v>1</v>
      </c>
      <c r="G8" s="54">
        <f>(E8-C8)/C8</f>
        <v>7.9532885407226528E-2</v>
      </c>
      <c r="H8" s="66"/>
      <c r="I8" s="70" t="s">
        <v>65</v>
      </c>
      <c r="J8" s="71">
        <v>1432488</v>
      </c>
      <c r="K8" s="54">
        <f>J8/$C$8</f>
        <v>0.83700596514169623</v>
      </c>
      <c r="L8" s="71">
        <v>1515760</v>
      </c>
      <c r="M8" s="54">
        <f>L8/$E$8</f>
        <v>0.82041223040779754</v>
      </c>
      <c r="N8" s="54">
        <f>(L8-J8)/J8</f>
        <v>5.8131027973707283E-2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1123000</v>
      </c>
      <c r="D10" s="74">
        <f>C10/$C$8</f>
        <v>0.65617142960647823</v>
      </c>
      <c r="E10" s="73">
        <v>1236970</v>
      </c>
      <c r="F10" s="74">
        <f>E10/$E$8</f>
        <v>0.66951583142946991</v>
      </c>
      <c r="G10" s="74">
        <f>(E10-C10)/C10</f>
        <v>0.10148708815672307</v>
      </c>
      <c r="H10" s="66"/>
      <c r="I10" s="72" t="s">
        <v>67</v>
      </c>
      <c r="J10" s="73">
        <v>662026</v>
      </c>
      <c r="K10" s="74">
        <f>J10/$C$8</f>
        <v>0.38682328304243846</v>
      </c>
      <c r="L10" s="73">
        <v>705546</v>
      </c>
      <c r="M10" s="74">
        <f>L10/$E$8</f>
        <v>0.38188009151534541</v>
      </c>
      <c r="N10" s="74">
        <f>(L10-J10)/J10</f>
        <v>6.5737599429629645E-2</v>
      </c>
    </row>
    <row r="11" spans="2:14" ht="15" customHeight="1">
      <c r="B11" s="75" t="s">
        <v>68</v>
      </c>
      <c r="C11" s="76">
        <v>164077</v>
      </c>
      <c r="D11" s="60">
        <f>C11/$C$8</f>
        <v>9.5870560690598516E-2</v>
      </c>
      <c r="E11" s="76">
        <v>179486</v>
      </c>
      <c r="F11" s="60">
        <f>E11/$E$8</f>
        <v>9.7147641834442092E-2</v>
      </c>
      <c r="G11" s="61">
        <f>(E11-C11)/C11</f>
        <v>9.391322366937474E-2</v>
      </c>
      <c r="H11" s="66"/>
      <c r="I11" s="75" t="s">
        <v>68</v>
      </c>
      <c r="J11" s="76">
        <v>82729</v>
      </c>
      <c r="K11" s="60">
        <f>J11/$C$8</f>
        <v>4.8338741050680624E-2</v>
      </c>
      <c r="L11" s="76">
        <v>87787</v>
      </c>
      <c r="M11" s="60">
        <f>L11/$E$8</f>
        <v>4.7515126715845069E-2</v>
      </c>
      <c r="N11" s="61">
        <f>(L11-J11)/J11</f>
        <v>6.1139382804095296E-2</v>
      </c>
    </row>
    <row r="12" spans="2:14" ht="15" customHeight="1">
      <c r="B12" s="75" t="s">
        <v>69</v>
      </c>
      <c r="C12" s="76">
        <v>774477</v>
      </c>
      <c r="D12" s="60">
        <f>C12/$C$8</f>
        <v>0.45252865564322037</v>
      </c>
      <c r="E12" s="76">
        <v>849133</v>
      </c>
      <c r="F12" s="60">
        <f>E12/$E$8</f>
        <v>0.45959723072443154</v>
      </c>
      <c r="G12" s="61">
        <f>(E12-C12)/C12</f>
        <v>9.6395373910393725E-2</v>
      </c>
      <c r="H12" s="66"/>
      <c r="I12" s="75" t="s">
        <v>69</v>
      </c>
      <c r="J12" s="76">
        <v>380203</v>
      </c>
      <c r="K12" s="60">
        <f>J12/$C$8</f>
        <v>0.22215346932383959</v>
      </c>
      <c r="L12" s="76">
        <v>393703</v>
      </c>
      <c r="M12" s="60">
        <f>L12/$E$8</f>
        <v>0.21309360079975795</v>
      </c>
      <c r="N12" s="61">
        <f>(L12-J12)/J12</f>
        <v>3.5507347390736001E-2</v>
      </c>
    </row>
    <row r="13" spans="2:14" ht="15" customHeight="1">
      <c r="B13" s="75" t="s">
        <v>70</v>
      </c>
      <c r="C13" s="76">
        <v>169652</v>
      </c>
      <c r="D13" s="60">
        <f>C13/$C$8</f>
        <v>9.9128045748529167E-2</v>
      </c>
      <c r="E13" s="76">
        <v>191109</v>
      </c>
      <c r="F13" s="60">
        <f>E13/$E$8</f>
        <v>0.10343864526112563</v>
      </c>
      <c r="G13" s="61">
        <f>(E13-C13)/C13</f>
        <v>0.12647655200056587</v>
      </c>
      <c r="H13" s="66"/>
      <c r="I13" s="75" t="s">
        <v>70</v>
      </c>
      <c r="J13" s="76">
        <v>184178</v>
      </c>
      <c r="K13" s="60">
        <f>J13/$C$8</f>
        <v>0.1076156202689777</v>
      </c>
      <c r="L13" s="76">
        <v>204044</v>
      </c>
      <c r="M13" s="60">
        <f>L13/$E$8</f>
        <v>0.11043977485969325</v>
      </c>
      <c r="N13" s="61">
        <f>(L13-J13)/J13</f>
        <v>0.10786304553203965</v>
      </c>
    </row>
    <row r="14" spans="2:14" ht="15" customHeight="1">
      <c r="B14" s="75" t="s">
        <v>71</v>
      </c>
      <c r="C14" s="76">
        <v>14462</v>
      </c>
      <c r="D14" s="60">
        <f>C14/$C$8</f>
        <v>8.4501791762857433E-3</v>
      </c>
      <c r="E14" s="76">
        <v>17242</v>
      </c>
      <c r="F14" s="60">
        <f>E14/$E$8</f>
        <v>9.332313609470658E-3</v>
      </c>
      <c r="G14" s="61">
        <f>(E14-C14)/C14</f>
        <v>0.19222790761996958</v>
      </c>
      <c r="H14" s="66"/>
      <c r="I14" s="75" t="s">
        <v>71</v>
      </c>
      <c r="J14" s="76">
        <v>14916</v>
      </c>
      <c r="K14" s="60">
        <f>J14/$C$8</f>
        <v>8.7154523989405423E-3</v>
      </c>
      <c r="L14" s="76">
        <v>20012</v>
      </c>
      <c r="M14" s="60">
        <f>L14/$E$8</f>
        <v>1.0831589140049114E-2</v>
      </c>
      <c r="N14" s="61">
        <f>(L14-J14)/J14</f>
        <v>0.34164655403593458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588443</v>
      </c>
      <c r="D16" s="74">
        <f>C16/$C$8</f>
        <v>0.34382857039352172</v>
      </c>
      <c r="E16" s="73">
        <v>610589</v>
      </c>
      <c r="F16" s="74">
        <f>E16/$E$8</f>
        <v>0.33048416857053009</v>
      </c>
      <c r="G16" s="74">
        <f>(E16-C16)/C16</f>
        <v>3.7634911112886041E-2</v>
      </c>
      <c r="H16" s="66"/>
      <c r="I16" s="72" t="s">
        <v>73</v>
      </c>
      <c r="J16" s="73">
        <v>770462</v>
      </c>
      <c r="K16" s="74">
        <f>J16/$C$8</f>
        <v>0.45018268209925777</v>
      </c>
      <c r="L16" s="73">
        <v>810214</v>
      </c>
      <c r="M16" s="74">
        <f>L16/$E$8</f>
        <v>0.43853213889245213</v>
      </c>
      <c r="N16" s="74">
        <f>(L16-J16)/J16</f>
        <v>5.159501701576457E-2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Año 2010</v>
      </c>
      <c r="D20" s="68" t="s">
        <v>49</v>
      </c>
      <c r="E20" s="47" t="str">
        <f>actualizaciones!$A$2</f>
        <v xml:space="preserve">Año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Año 2010</v>
      </c>
      <c r="K20" s="68" t="s">
        <v>49</v>
      </c>
      <c r="L20" s="47" t="str">
        <f>actualizaciones!$A$2</f>
        <v xml:space="preserve">Año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711648</v>
      </c>
      <c r="D22" s="54">
        <f>C22/$C$8</f>
        <v>0.41581752941815764</v>
      </c>
      <c r="E22" s="71">
        <v>727752</v>
      </c>
      <c r="F22" s="54">
        <f>E22/$E$8</f>
        <v>0.39389919347636532</v>
      </c>
      <c r="G22" s="54">
        <f>(E22-C22)/C22</f>
        <v>2.2629164980439768E-2</v>
      </c>
      <c r="H22" s="66"/>
      <c r="I22" s="70" t="s">
        <v>65</v>
      </c>
      <c r="J22" s="71">
        <v>155467</v>
      </c>
      <c r="K22" s="54">
        <f>J22/$C$8</f>
        <v>9.083971829619801E-2</v>
      </c>
      <c r="L22" s="71">
        <v>154803</v>
      </c>
      <c r="M22" s="54">
        <f>L22/$E$8</f>
        <v>8.3787851971168448E-2</v>
      </c>
      <c r="N22" s="54">
        <f>(L22-J22)/J22</f>
        <v>-4.271002849479311E-3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492275</v>
      </c>
      <c r="D24" s="74">
        <f>C24/$C$8</f>
        <v>0.28763739137090749</v>
      </c>
      <c r="E24" s="73">
        <v>537233</v>
      </c>
      <c r="F24" s="74">
        <f>E24/$E$8</f>
        <v>0.29077988849070585</v>
      </c>
      <c r="G24" s="74">
        <f>(E24-C24)/C24</f>
        <v>9.1327002183738765E-2</v>
      </c>
      <c r="H24" s="66"/>
      <c r="I24" s="72" t="s">
        <v>67</v>
      </c>
      <c r="J24" s="73">
        <v>155467</v>
      </c>
      <c r="K24" s="74">
        <f>J24/$C$8</f>
        <v>9.083971829619801E-2</v>
      </c>
      <c r="L24" s="73">
        <v>154803</v>
      </c>
      <c r="M24" s="74">
        <f>L24/$E$8</f>
        <v>8.3787851971168448E-2</v>
      </c>
      <c r="N24" s="74">
        <f>(L24-J24)/J24</f>
        <v>-4.271002849479311E-3</v>
      </c>
    </row>
    <row r="25" spans="2:16" ht="15" customHeight="1">
      <c r="B25" s="75" t="s">
        <v>77</v>
      </c>
      <c r="C25" s="76">
        <v>409521</v>
      </c>
      <c r="D25" s="60">
        <f>C25/$C$8</f>
        <v>0.23928404276391327</v>
      </c>
      <c r="E25" s="76">
        <v>450738</v>
      </c>
      <c r="F25" s="60">
        <f>E25/$E$8</f>
        <v>0.24396406285266126</v>
      </c>
      <c r="G25" s="61">
        <f>(E25-C25)/C25</f>
        <v>0.10064685327492363</v>
      </c>
      <c r="H25" s="66"/>
      <c r="I25" s="75" t="s">
        <v>77</v>
      </c>
      <c r="J25" s="76">
        <v>50186</v>
      </c>
      <c r="K25" s="60">
        <f>J25/$C$8</f>
        <v>2.9323792846153801E-2</v>
      </c>
      <c r="L25" s="76">
        <v>45754</v>
      </c>
      <c r="M25" s="60">
        <f>L25/$E$8</f>
        <v>2.4764567735049328E-2</v>
      </c>
      <c r="N25" s="61">
        <f>(L25-J25)/J25</f>
        <v>-8.8311481289602672E-2</v>
      </c>
    </row>
    <row r="26" spans="2:16" ht="15" customHeight="1">
      <c r="B26" s="75" t="s">
        <v>70</v>
      </c>
      <c r="C26" s="76">
        <v>72112</v>
      </c>
      <c r="D26" s="60">
        <f>C26/$C$8</f>
        <v>4.2135204035425075E-2</v>
      </c>
      <c r="E26" s="76">
        <v>73781</v>
      </c>
      <c r="F26" s="60">
        <f>E26/$E$8</f>
        <v>3.9934313329100725E-2</v>
      </c>
      <c r="G26" s="61">
        <f>(E26-C26)/C26</f>
        <v>2.3144552917683605E-2</v>
      </c>
      <c r="H26" s="66"/>
      <c r="I26" s="75" t="s">
        <v>70</v>
      </c>
      <c r="J26" s="76">
        <v>46138</v>
      </c>
      <c r="K26" s="60">
        <f>J26/$C$8</f>
        <v>2.6958537327857253E-2</v>
      </c>
      <c r="L26" s="76">
        <v>45060</v>
      </c>
      <c r="M26" s="60">
        <f>L26/$E$8</f>
        <v>2.4388936970348444E-2</v>
      </c>
      <c r="N26" s="61">
        <f>(L26-J26)/J26</f>
        <v>-2.3364688543066454E-2</v>
      </c>
    </row>
    <row r="27" spans="2:16" ht="15" customHeight="1">
      <c r="B27" s="75" t="s">
        <v>71</v>
      </c>
      <c r="C27" s="76">
        <v>10642</v>
      </c>
      <c r="D27" s="60">
        <f>C27/$C$8</f>
        <v>6.2181445715691376E-3</v>
      </c>
      <c r="E27" s="76">
        <v>12714</v>
      </c>
      <c r="F27" s="60">
        <f>E27/$E$8</f>
        <v>6.8815123089438551E-3</v>
      </c>
      <c r="G27" s="61">
        <f>(E27-C27)/C27</f>
        <v>0.1947002443149784</v>
      </c>
      <c r="H27" s="66"/>
      <c r="I27" s="75" t="s">
        <v>78</v>
      </c>
      <c r="J27" s="76">
        <v>51205</v>
      </c>
      <c r="K27" s="60">
        <f>J27/$C$8</f>
        <v>2.9919196841495743E-2</v>
      </c>
      <c r="L27" s="76">
        <v>54685</v>
      </c>
      <c r="M27" s="60">
        <f>L27/$E$8</f>
        <v>2.9598513498080441E-2</v>
      </c>
      <c r="N27" s="61">
        <f>(L27-J27)/J27</f>
        <v>6.7962113074895025E-2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7938</v>
      </c>
      <c r="K28" s="60">
        <f>J28/$C$8</f>
        <v>4.6381912806912062E-3</v>
      </c>
      <c r="L28" s="76">
        <v>9304</v>
      </c>
      <c r="M28" s="60">
        <f>L28/$E$8</f>
        <v>5.0358337676902334E-3</v>
      </c>
      <c r="N28" s="61">
        <f>(L28-J28)/J28</f>
        <v>0.17208364827412445</v>
      </c>
    </row>
    <row r="29" spans="2:16" ht="15" customHeight="1">
      <c r="B29" s="72" t="s">
        <v>73</v>
      </c>
      <c r="C29" s="73">
        <v>219373</v>
      </c>
      <c r="D29" s="74">
        <f>C29/$C$8</f>
        <v>0.12818013804725018</v>
      </c>
      <c r="E29" s="73">
        <v>190519</v>
      </c>
      <c r="F29" s="74">
        <f>E29/$E$8</f>
        <v>0.10311930498565945</v>
      </c>
      <c r="G29" s="74">
        <f>(E29-C29)/C29</f>
        <v>-0.13152940425667697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Año 2010</v>
      </c>
      <c r="D36" s="68" t="s">
        <v>49</v>
      </c>
      <c r="E36" s="47" t="str">
        <f>actualizaciones!$A$2</f>
        <v xml:space="preserve">Año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4831325</v>
      </c>
      <c r="D38" s="54">
        <f>C38/$C$38</f>
        <v>1</v>
      </c>
      <c r="E38" s="71">
        <v>5160203</v>
      </c>
      <c r="F38" s="54">
        <f>E38/$E$38</f>
        <v>1</v>
      </c>
      <c r="G38" s="54">
        <f>E38/C38-1</f>
        <v>6.8072009231421982E-2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2938209</v>
      </c>
      <c r="D40" s="74">
        <f t="shared" ref="D40:D45" si="0">C40/$C$38</f>
        <v>0.60815801048366647</v>
      </c>
      <c r="E40" s="73">
        <v>3189953</v>
      </c>
      <c r="F40" s="74">
        <f t="shared" ref="F40:F45" si="1">E40/$E$38</f>
        <v>0.61818362572170127</v>
      </c>
      <c r="G40" s="74">
        <f t="shared" ref="G40:G45" si="2">E40/C40-1</f>
        <v>8.5679405379263329E-2</v>
      </c>
      <c r="H40" s="66"/>
      <c r="I40" s="66"/>
    </row>
    <row r="41" spans="2:14" ht="15" customHeight="1">
      <c r="B41" s="75" t="s">
        <v>68</v>
      </c>
      <c r="C41" s="76">
        <v>389778</v>
      </c>
      <c r="D41" s="60">
        <f t="shared" si="0"/>
        <v>8.0677246925015392E-2</v>
      </c>
      <c r="E41" s="76">
        <v>415085</v>
      </c>
      <c r="F41" s="60">
        <f t="shared" si="1"/>
        <v>8.0439664873649355E-2</v>
      </c>
      <c r="G41" s="61">
        <f t="shared" si="2"/>
        <v>6.4926701866190539E-2</v>
      </c>
      <c r="H41" s="66"/>
      <c r="I41" s="66"/>
    </row>
    <row r="42" spans="2:14" ht="15" customHeight="1">
      <c r="B42" s="75" t="s">
        <v>69</v>
      </c>
      <c r="C42" s="76">
        <v>1825595</v>
      </c>
      <c r="D42" s="60">
        <f t="shared" si="0"/>
        <v>0.37786632031585538</v>
      </c>
      <c r="E42" s="76">
        <v>1996765</v>
      </c>
      <c r="F42" s="60">
        <f t="shared" si="1"/>
        <v>0.38695473802096547</v>
      </c>
      <c r="G42" s="61">
        <f t="shared" si="2"/>
        <v>9.3761212097973612E-2</v>
      </c>
      <c r="H42" s="66"/>
      <c r="I42" s="66"/>
    </row>
    <row r="43" spans="2:14" ht="15" customHeight="1">
      <c r="B43" s="75" t="s">
        <v>70</v>
      </c>
      <c r="C43" s="76">
        <v>585583</v>
      </c>
      <c r="D43" s="60">
        <f t="shared" si="0"/>
        <v>0.12120546640931835</v>
      </c>
      <c r="E43" s="76">
        <v>620633</v>
      </c>
      <c r="F43" s="60">
        <f t="shared" si="1"/>
        <v>0.1202729815086732</v>
      </c>
      <c r="G43" s="61">
        <f t="shared" si="2"/>
        <v>5.9854879666930261E-2</v>
      </c>
      <c r="H43" s="66"/>
      <c r="I43" s="66"/>
    </row>
    <row r="44" spans="2:14" ht="15" customHeight="1">
      <c r="B44" s="75" t="s">
        <v>78</v>
      </c>
      <c r="C44" s="76">
        <v>103520</v>
      </c>
      <c r="D44" s="60">
        <f t="shared" si="0"/>
        <v>2.1426834253543282E-2</v>
      </c>
      <c r="E44" s="76">
        <v>119375</v>
      </c>
      <c r="F44" s="60">
        <f t="shared" si="1"/>
        <v>2.3133779814476292E-2</v>
      </c>
      <c r="G44" s="61">
        <f t="shared" si="2"/>
        <v>0.15315880989180841</v>
      </c>
      <c r="H44" s="66"/>
      <c r="I44" s="66"/>
    </row>
    <row r="45" spans="2:14" ht="15" customHeight="1">
      <c r="B45" s="75" t="s">
        <v>79</v>
      </c>
      <c r="C45" s="76">
        <v>33733</v>
      </c>
      <c r="D45" s="60">
        <f t="shared" si="0"/>
        <v>6.9821425799340758E-3</v>
      </c>
      <c r="E45" s="76">
        <v>38095</v>
      </c>
      <c r="F45" s="60">
        <f t="shared" si="1"/>
        <v>7.3824615039369572E-3</v>
      </c>
      <c r="G45" s="61">
        <f t="shared" si="2"/>
        <v>0.12930957815788702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1893116</v>
      </c>
      <c r="D47" s="74">
        <f>C47/$C$38</f>
        <v>0.39184198951633353</v>
      </c>
      <c r="E47" s="73">
        <v>1970250</v>
      </c>
      <c r="F47" s="74">
        <f>E47/$E$38</f>
        <v>0.38181637427829873</v>
      </c>
      <c r="G47" s="74">
        <f>E47/C47-1</f>
        <v>4.0744465737968527E-2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33</v>
      </c>
      <c r="C8" s="83">
        <v>3276850</v>
      </c>
      <c r="D8" s="84">
        <f t="shared" ref="D8:D19" si="0">C8/C21-1</f>
        <v>7.8053742633071854E-2</v>
      </c>
      <c r="E8" s="85">
        <v>1228866</v>
      </c>
      <c r="F8" s="86">
        <f t="shared" ref="F8:F19" si="1">E8/E21-1</f>
        <v>8.1070666976331696E-2</v>
      </c>
      <c r="G8" s="83">
        <v>1036319</v>
      </c>
      <c r="H8" s="84">
        <f t="shared" ref="H8:H19" si="2">G8/G21-1</f>
        <v>6.5918490564485177E-2</v>
      </c>
      <c r="I8" s="85">
        <v>491652</v>
      </c>
      <c r="J8" s="86">
        <f t="shared" ref="J8:J19" si="3">I8/I21-1</f>
        <v>0.10035540674825216</v>
      </c>
      <c r="K8" s="83">
        <v>28750</v>
      </c>
      <c r="L8" s="84">
        <f t="shared" ref="L8:L19" si="4">K8/K21-1</f>
        <v>6.229875402491869E-3</v>
      </c>
    </row>
    <row r="9" spans="2:16">
      <c r="B9" s="82" t="s">
        <v>34</v>
      </c>
      <c r="C9" s="83">
        <v>3458609</v>
      </c>
      <c r="D9" s="84">
        <f t="shared" si="0"/>
        <v>7.3821046229201492E-2</v>
      </c>
      <c r="E9" s="85">
        <v>1294980</v>
      </c>
      <c r="F9" s="86">
        <f t="shared" si="1"/>
        <v>6.3632488355302996E-2</v>
      </c>
      <c r="G9" s="83">
        <v>1099561</v>
      </c>
      <c r="H9" s="84">
        <f t="shared" si="2"/>
        <v>6.2478379595362732E-2</v>
      </c>
      <c r="I9" s="85">
        <v>484244</v>
      </c>
      <c r="J9" s="86">
        <f t="shared" si="3"/>
        <v>8.7509376165002539E-2</v>
      </c>
      <c r="K9" s="83">
        <v>30132</v>
      </c>
      <c r="L9" s="84">
        <f t="shared" si="4"/>
        <v>-9.4348926657681353E-3</v>
      </c>
    </row>
    <row r="10" spans="2:16">
      <c r="B10" s="82" t="s">
        <v>35</v>
      </c>
      <c r="C10" s="83">
        <v>3346622</v>
      </c>
      <c r="D10" s="84">
        <f t="shared" si="0"/>
        <v>9.3253241664349895E-2</v>
      </c>
      <c r="E10" s="85">
        <v>1339844</v>
      </c>
      <c r="F10" s="86">
        <f t="shared" si="1"/>
        <v>0.1422389466989713</v>
      </c>
      <c r="G10" s="83">
        <v>1076645</v>
      </c>
      <c r="H10" s="84">
        <f t="shared" si="2"/>
        <v>2.38414034580543E-2</v>
      </c>
      <c r="I10" s="85">
        <v>362475</v>
      </c>
      <c r="J10" s="86">
        <f t="shared" si="3"/>
        <v>5.8253192495664408E-2</v>
      </c>
      <c r="K10" s="83">
        <v>27556</v>
      </c>
      <c r="L10" s="84">
        <f t="shared" si="4"/>
        <v>-1.5786841917279859E-2</v>
      </c>
    </row>
    <row r="11" spans="2:16">
      <c r="B11" s="82" t="s">
        <v>36</v>
      </c>
      <c r="C11" s="83">
        <v>3189974</v>
      </c>
      <c r="D11" s="84">
        <f t="shared" si="0"/>
        <v>0.15137034038610553</v>
      </c>
      <c r="E11" s="85">
        <v>1254561</v>
      </c>
      <c r="F11" s="86">
        <f t="shared" si="1"/>
        <v>0.16173382078406973</v>
      </c>
      <c r="G11" s="83">
        <v>1016923</v>
      </c>
      <c r="H11" s="84">
        <f t="shared" si="2"/>
        <v>0.13699285663972494</v>
      </c>
      <c r="I11" s="85">
        <v>395215</v>
      </c>
      <c r="J11" s="86">
        <f t="shared" si="3"/>
        <v>0.14596260684999818</v>
      </c>
      <c r="K11" s="83">
        <v>26763</v>
      </c>
      <c r="L11" s="84">
        <f t="shared" si="4"/>
        <v>0.18483265450681774</v>
      </c>
    </row>
    <row r="12" spans="2:16">
      <c r="B12" s="82" t="s">
        <v>37</v>
      </c>
      <c r="C12" s="83">
        <v>3858837</v>
      </c>
      <c r="D12" s="84">
        <f t="shared" si="0"/>
        <v>7.0787629618920489E-2</v>
      </c>
      <c r="E12" s="85">
        <v>1461141</v>
      </c>
      <c r="F12" s="86">
        <f t="shared" si="1"/>
        <v>5.1947210449053927E-2</v>
      </c>
      <c r="G12" s="83">
        <v>1221327</v>
      </c>
      <c r="H12" s="84">
        <f t="shared" si="2"/>
        <v>4.8292667435151593E-2</v>
      </c>
      <c r="I12" s="85">
        <v>496356</v>
      </c>
      <c r="J12" s="86">
        <f t="shared" si="3"/>
        <v>0.1115102113937656</v>
      </c>
      <c r="K12" s="83">
        <v>18819</v>
      </c>
      <c r="L12" s="84">
        <f t="shared" si="4"/>
        <v>-0.16800035368495514</v>
      </c>
    </row>
    <row r="13" spans="2:16">
      <c r="B13" s="82" t="s">
        <v>38</v>
      </c>
      <c r="C13" s="83">
        <v>3554722</v>
      </c>
      <c r="D13" s="84">
        <f t="shared" si="0"/>
        <v>9.2600105979740999E-2</v>
      </c>
      <c r="E13" s="85">
        <v>1396810</v>
      </c>
      <c r="F13" s="86">
        <f t="shared" si="1"/>
        <v>6.9248828986478994E-2</v>
      </c>
      <c r="G13" s="83">
        <v>1146555</v>
      </c>
      <c r="H13" s="84">
        <f t="shared" si="2"/>
        <v>6.3812711140224465E-2</v>
      </c>
      <c r="I13" s="85">
        <v>413348</v>
      </c>
      <c r="J13" s="86">
        <f t="shared" si="3"/>
        <v>0.11183198304337072</v>
      </c>
      <c r="K13" s="83">
        <v>24013</v>
      </c>
      <c r="L13" s="84">
        <f t="shared" si="4"/>
        <v>4.7048050928752083E-2</v>
      </c>
    </row>
    <row r="14" spans="2:16">
      <c r="B14" s="82" t="s">
        <v>39</v>
      </c>
      <c r="C14" s="83">
        <v>2885529</v>
      </c>
      <c r="D14" s="84">
        <f t="shared" si="0"/>
        <v>8.4266846831139386E-2</v>
      </c>
      <c r="E14" s="85">
        <v>1128843</v>
      </c>
      <c r="F14" s="86">
        <f t="shared" si="1"/>
        <v>0.13264756316467019</v>
      </c>
      <c r="G14" s="83">
        <v>943805</v>
      </c>
      <c r="H14" s="84">
        <f t="shared" si="2"/>
        <v>0.1211775271502189</v>
      </c>
      <c r="I14" s="85">
        <v>374950</v>
      </c>
      <c r="J14" s="86">
        <f t="shared" si="3"/>
        <v>-8.8200962988181475E-2</v>
      </c>
      <c r="K14" s="83">
        <v>25250</v>
      </c>
      <c r="L14" s="84">
        <f t="shared" si="4"/>
        <v>-3.3566808282619487E-2</v>
      </c>
      <c r="N14" s="87"/>
      <c r="O14" s="87"/>
      <c r="P14" s="87"/>
    </row>
    <row r="15" spans="2:16">
      <c r="B15" s="82" t="s">
        <v>40</v>
      </c>
      <c r="C15" s="83">
        <v>2621208</v>
      </c>
      <c r="D15" s="84">
        <f t="shared" si="0"/>
        <v>6.6137585505909424E-2</v>
      </c>
      <c r="E15" s="85">
        <v>1030395</v>
      </c>
      <c r="F15" s="86">
        <f t="shared" si="1"/>
        <v>8.1722744212902265E-2</v>
      </c>
      <c r="G15" s="83">
        <v>818155</v>
      </c>
      <c r="H15" s="84">
        <f t="shared" si="2"/>
        <v>7.9202122116682094E-2</v>
      </c>
      <c r="I15" s="85">
        <v>337728</v>
      </c>
      <c r="J15" s="86">
        <f t="shared" si="3"/>
        <v>-0.10121593246771221</v>
      </c>
      <c r="K15" s="83">
        <v>26636</v>
      </c>
      <c r="L15" s="84">
        <f t="shared" si="4"/>
        <v>5.2140938536893611E-2</v>
      </c>
    </row>
    <row r="16" spans="2:16">
      <c r="B16" s="82" t="s">
        <v>41</v>
      </c>
      <c r="C16" s="83">
        <v>3387557</v>
      </c>
      <c r="D16" s="84">
        <f t="shared" si="0"/>
        <v>0.25249552067072734</v>
      </c>
      <c r="E16" s="85">
        <v>1290783</v>
      </c>
      <c r="F16" s="86">
        <f t="shared" si="1"/>
        <v>0.21625113071008584</v>
      </c>
      <c r="G16" s="83">
        <v>1065250</v>
      </c>
      <c r="H16" s="84">
        <f t="shared" si="2"/>
        <v>0.29587412655468404</v>
      </c>
      <c r="I16" s="85">
        <v>434718</v>
      </c>
      <c r="J16" s="86">
        <f t="shared" si="3"/>
        <v>0.15690026373146759</v>
      </c>
      <c r="K16" s="83">
        <v>26724</v>
      </c>
      <c r="L16" s="84">
        <f t="shared" si="4"/>
        <v>-2.9981851179673336E-2</v>
      </c>
    </row>
    <row r="17" spans="2:18">
      <c r="B17" s="82" t="s">
        <v>42</v>
      </c>
      <c r="C17" s="83">
        <v>3657065</v>
      </c>
      <c r="D17" s="84">
        <f t="shared" si="0"/>
        <v>0.1506685054381256</v>
      </c>
      <c r="E17" s="85">
        <v>1346616</v>
      </c>
      <c r="F17" s="86">
        <f t="shared" si="1"/>
        <v>0.18307587286610039</v>
      </c>
      <c r="G17" s="83">
        <v>1159384</v>
      </c>
      <c r="H17" s="84">
        <f t="shared" si="2"/>
        <v>0.14445458987507953</v>
      </c>
      <c r="I17" s="85">
        <v>553005</v>
      </c>
      <c r="J17" s="86">
        <f t="shared" si="3"/>
        <v>0.13452748280785842</v>
      </c>
      <c r="K17" s="83">
        <v>34319</v>
      </c>
      <c r="L17" s="84">
        <f t="shared" si="4"/>
        <v>0.20565606885649035</v>
      </c>
    </row>
    <row r="18" spans="2:18">
      <c r="B18" s="82" t="s">
        <v>43</v>
      </c>
      <c r="C18" s="83">
        <v>3577582</v>
      </c>
      <c r="D18" s="84">
        <f>C18/C31-1</f>
        <v>0.17311309370786399</v>
      </c>
      <c r="E18" s="85">
        <v>1316062</v>
      </c>
      <c r="F18" s="86">
        <f t="shared" si="1"/>
        <v>0.21722683285284727</v>
      </c>
      <c r="G18" s="83">
        <v>1123275</v>
      </c>
      <c r="H18" s="84">
        <f t="shared" si="2"/>
        <v>0.19382149351636246</v>
      </c>
      <c r="I18" s="85">
        <v>533909</v>
      </c>
      <c r="J18" s="86">
        <f t="shared" si="3"/>
        <v>2.1569505353630447E-2</v>
      </c>
      <c r="K18" s="83">
        <v>31753</v>
      </c>
      <c r="L18" s="84">
        <f t="shared" si="4"/>
        <v>-8.3104732753891075E-2</v>
      </c>
    </row>
    <row r="19" spans="2:18">
      <c r="B19" s="82" t="s">
        <v>44</v>
      </c>
      <c r="C19" s="83">
        <v>3415932</v>
      </c>
      <c r="D19" s="84">
        <f t="shared" si="0"/>
        <v>5.8338344739510717E-2</v>
      </c>
      <c r="E19" s="85">
        <v>1266965</v>
      </c>
      <c r="F19" s="86">
        <f t="shared" si="1"/>
        <v>8.9998322371392492E-2</v>
      </c>
      <c r="G19" s="83">
        <v>1116370</v>
      </c>
      <c r="H19" s="84">
        <f t="shared" si="2"/>
        <v>9.1681620160079857E-2</v>
      </c>
      <c r="I19" s="85">
        <v>520157</v>
      </c>
      <c r="J19" s="86">
        <f t="shared" si="3"/>
        <v>-4.7212839694320885E-2</v>
      </c>
      <c r="K19" s="83">
        <v>28765</v>
      </c>
      <c r="L19" s="84">
        <f t="shared" si="4"/>
        <v>4.1892127770990495E-3</v>
      </c>
    </row>
    <row r="20" spans="2:18">
      <c r="B20" s="30" t="str">
        <f>actualizaciones!$A$2</f>
        <v xml:space="preserve">Año 2011 </v>
      </c>
      <c r="C20" s="31">
        <v>40230487</v>
      </c>
      <c r="D20" s="32">
        <v>0.11043781800147245</v>
      </c>
      <c r="E20" s="33">
        <v>15355866</v>
      </c>
      <c r="F20" s="34">
        <v>0.12129901828523426</v>
      </c>
      <c r="G20" s="31">
        <v>12823569</v>
      </c>
      <c r="H20" s="32">
        <v>0.10600887286283589</v>
      </c>
      <c r="I20" s="33">
        <v>5397757</v>
      </c>
      <c r="J20" s="34">
        <v>5.4957801742654633E-2</v>
      </c>
      <c r="K20" s="31">
        <v>329480</v>
      </c>
      <c r="L20" s="32">
        <v>1.1096653818771118E-2</v>
      </c>
      <c r="O20" s="81"/>
      <c r="P20" s="81"/>
      <c r="Q20" s="81"/>
      <c r="R20" s="81"/>
    </row>
    <row r="21" spans="2:18" hidden="1" outlineLevel="1">
      <c r="B21" s="82" t="s">
        <v>33</v>
      </c>
      <c r="C21" s="83">
        <v>3039598</v>
      </c>
      <c r="D21" s="84">
        <f>C21/C34-1</f>
        <v>6.4640757384912817E-3</v>
      </c>
      <c r="E21" s="85">
        <v>1136712</v>
      </c>
      <c r="F21" s="86">
        <f>E21/E34-1</f>
        <v>2.0222028557298932E-2</v>
      </c>
      <c r="G21" s="83">
        <v>972231</v>
      </c>
      <c r="H21" s="84">
        <f>G21/G34-1</f>
        <v>6.1057422090288416E-2</v>
      </c>
      <c r="I21" s="85">
        <v>446812</v>
      </c>
      <c r="J21" s="86">
        <f>I21/I34-1</f>
        <v>-0.11982854058568837</v>
      </c>
      <c r="K21" s="83">
        <v>28572</v>
      </c>
      <c r="L21" s="84">
        <f>K21/K34-1</f>
        <v>-0.20800532209779354</v>
      </c>
    </row>
    <row r="22" spans="2:18" hidden="1" outlineLevel="1">
      <c r="B22" s="82" t="s">
        <v>34</v>
      </c>
      <c r="C22" s="83">
        <v>3220843</v>
      </c>
      <c r="D22" s="84">
        <f t="shared" ref="D22:F72" si="5">C22/C35-1</f>
        <v>7.4448105062862036E-2</v>
      </c>
      <c r="E22" s="85">
        <v>1217507</v>
      </c>
      <c r="F22" s="86">
        <f t="shared" si="5"/>
        <v>6.7316374423827874E-2</v>
      </c>
      <c r="G22" s="83">
        <v>1034902</v>
      </c>
      <c r="H22" s="84">
        <f t="shared" ref="H22:H32" si="6">G22/G35-1</f>
        <v>0.16204480864867787</v>
      </c>
      <c r="I22" s="85">
        <v>445278</v>
      </c>
      <c r="J22" s="86">
        <f t="shared" ref="J22:J32" si="7">I22/I35-1</f>
        <v>-8.6603609868368459E-2</v>
      </c>
      <c r="K22" s="83">
        <v>30419</v>
      </c>
      <c r="L22" s="84">
        <f t="shared" ref="L22:L32" si="8">K22/K35-1</f>
        <v>9.8000288766965094E-2</v>
      </c>
    </row>
    <row r="23" spans="2:18" hidden="1" outlineLevel="1">
      <c r="B23" s="82" t="s">
        <v>35</v>
      </c>
      <c r="C23" s="83">
        <v>3061159</v>
      </c>
      <c r="D23" s="84">
        <f t="shared" si="5"/>
        <v>6.3841048647435006E-2</v>
      </c>
      <c r="E23" s="85">
        <v>1172998</v>
      </c>
      <c r="F23" s="86">
        <f t="shared" si="5"/>
        <v>6.7908343628545698E-2</v>
      </c>
      <c r="G23" s="83">
        <v>1051574</v>
      </c>
      <c r="H23" s="84">
        <f t="shared" si="6"/>
        <v>0.12665906685123351</v>
      </c>
      <c r="I23" s="85">
        <v>342522</v>
      </c>
      <c r="J23" s="86">
        <f t="shared" si="7"/>
        <v>-8.60523198104447E-2</v>
      </c>
      <c r="K23" s="83">
        <v>27998</v>
      </c>
      <c r="L23" s="84">
        <f t="shared" si="8"/>
        <v>-3.3551950293406962E-2</v>
      </c>
    </row>
    <row r="24" spans="2:18" hidden="1" outlineLevel="1">
      <c r="B24" s="82" t="s">
        <v>36</v>
      </c>
      <c r="C24" s="83">
        <v>2770589</v>
      </c>
      <c r="D24" s="84">
        <f t="shared" si="5"/>
        <v>1.9562233433795928E-2</v>
      </c>
      <c r="E24" s="85">
        <v>1079904</v>
      </c>
      <c r="F24" s="86">
        <f t="shared" si="5"/>
        <v>2.1019749033726942E-2</v>
      </c>
      <c r="G24" s="83">
        <v>894397</v>
      </c>
      <c r="H24" s="84">
        <f t="shared" si="6"/>
        <v>5.5148941190349854E-2</v>
      </c>
      <c r="I24" s="85">
        <v>344876</v>
      </c>
      <c r="J24" s="86">
        <f t="shared" si="7"/>
        <v>-0.11994488108604673</v>
      </c>
      <c r="K24" s="83">
        <v>22588</v>
      </c>
      <c r="L24" s="84">
        <f t="shared" si="8"/>
        <v>-0.12656123119755613</v>
      </c>
    </row>
    <row r="25" spans="2:18" hidden="1" outlineLevel="1">
      <c r="B25" s="82" t="s">
        <v>37</v>
      </c>
      <c r="C25" s="83">
        <v>3603737</v>
      </c>
      <c r="D25" s="84">
        <f t="shared" si="5"/>
        <v>9.482941182402671E-3</v>
      </c>
      <c r="E25" s="85">
        <v>1388987</v>
      </c>
      <c r="F25" s="86">
        <f t="shared" si="5"/>
        <v>-5.6241109416018675E-3</v>
      </c>
      <c r="G25" s="83">
        <v>1165063</v>
      </c>
      <c r="H25" s="84">
        <f t="shared" si="6"/>
        <v>6.6312834692007883E-2</v>
      </c>
      <c r="I25" s="85">
        <v>446560</v>
      </c>
      <c r="J25" s="86">
        <f t="shared" si="7"/>
        <v>-0.20802333933369399</v>
      </c>
      <c r="K25" s="83">
        <v>22619</v>
      </c>
      <c r="L25" s="84">
        <f t="shared" si="8"/>
        <v>5.7753460531238199E-2</v>
      </c>
    </row>
    <row r="26" spans="2:18" hidden="1" outlineLevel="1">
      <c r="B26" s="82" t="s">
        <v>38</v>
      </c>
      <c r="C26" s="83">
        <v>3253452</v>
      </c>
      <c r="D26" s="84">
        <f t="shared" si="5"/>
        <v>2.3377128292525029E-2</v>
      </c>
      <c r="E26" s="85">
        <v>1306347</v>
      </c>
      <c r="F26" s="86">
        <f t="shared" si="5"/>
        <v>6.2691066817865959E-2</v>
      </c>
      <c r="G26" s="83">
        <v>1077779</v>
      </c>
      <c r="H26" s="84">
        <f t="shared" si="6"/>
        <v>5.9954800081823967E-2</v>
      </c>
      <c r="I26" s="85">
        <v>371772</v>
      </c>
      <c r="J26" s="86">
        <f t="shared" si="7"/>
        <v>-0.18210977890221103</v>
      </c>
      <c r="K26" s="83">
        <v>22934</v>
      </c>
      <c r="L26" s="84">
        <f t="shared" si="8"/>
        <v>-0.15869405722670582</v>
      </c>
    </row>
    <row r="27" spans="2:18" hidden="1" outlineLevel="1">
      <c r="B27" s="82" t="s">
        <v>39</v>
      </c>
      <c r="C27" s="83">
        <v>2661272</v>
      </c>
      <c r="D27" s="84">
        <f t="shared" si="5"/>
        <v>3.607557089287261E-2</v>
      </c>
      <c r="E27" s="85">
        <v>996641</v>
      </c>
      <c r="F27" s="86">
        <f t="shared" si="5"/>
        <v>2.8320468678580957E-2</v>
      </c>
      <c r="G27" s="83">
        <v>841798</v>
      </c>
      <c r="H27" s="84">
        <f t="shared" si="6"/>
        <v>3.9864019359453051E-2</v>
      </c>
      <c r="I27" s="85">
        <v>411220</v>
      </c>
      <c r="J27" s="86">
        <f t="shared" si="7"/>
        <v>1.8269521248408971E-2</v>
      </c>
      <c r="K27" s="83">
        <v>26127</v>
      </c>
      <c r="L27" s="84">
        <f t="shared" si="8"/>
        <v>-7.0279695395345509E-2</v>
      </c>
      <c r="N27" s="87"/>
      <c r="O27" s="87"/>
      <c r="P27" s="87"/>
    </row>
    <row r="28" spans="2:18" hidden="1" outlineLevel="1">
      <c r="B28" s="82" t="s">
        <v>40</v>
      </c>
      <c r="C28" s="83">
        <v>2458602</v>
      </c>
      <c r="D28" s="84">
        <f t="shared" si="5"/>
        <v>1.4648129592242709E-2</v>
      </c>
      <c r="E28" s="85">
        <v>952550</v>
      </c>
      <c r="F28" s="86">
        <f t="shared" si="5"/>
        <v>5.6023396480771925E-2</v>
      </c>
      <c r="G28" s="83">
        <v>758111</v>
      </c>
      <c r="H28" s="84">
        <f t="shared" si="6"/>
        <v>1.3876573919904711E-2</v>
      </c>
      <c r="I28" s="85">
        <v>375761</v>
      </c>
      <c r="J28" s="86">
        <f t="shared" si="7"/>
        <v>-6.123107523355098E-3</v>
      </c>
      <c r="K28" s="83">
        <v>25316</v>
      </c>
      <c r="L28" s="84">
        <f t="shared" si="8"/>
        <v>-0.16008095285491519</v>
      </c>
    </row>
    <row r="29" spans="2:18" hidden="1" outlineLevel="1">
      <c r="B29" s="82" t="s">
        <v>41</v>
      </c>
      <c r="C29" s="83">
        <v>2704646</v>
      </c>
      <c r="D29" s="84">
        <f t="shared" si="5"/>
        <v>-7.3257212835748375E-2</v>
      </c>
      <c r="E29" s="85">
        <v>1061280</v>
      </c>
      <c r="F29" s="86">
        <f t="shared" si="5"/>
        <v>-3.62592387094548E-2</v>
      </c>
      <c r="G29" s="83">
        <v>822032</v>
      </c>
      <c r="H29" s="84">
        <f t="shared" si="6"/>
        <v>-8.4832298150475771E-2</v>
      </c>
      <c r="I29" s="85">
        <v>375761</v>
      </c>
      <c r="J29" s="86">
        <f t="shared" si="7"/>
        <v>-0.16679749170702285</v>
      </c>
      <c r="K29" s="83">
        <v>27550</v>
      </c>
      <c r="L29" s="84">
        <f t="shared" si="8"/>
        <v>-7.6649797231625127E-2</v>
      </c>
    </row>
    <row r="30" spans="2:18" hidden="1" outlineLevel="1">
      <c r="B30" s="82" t="s">
        <v>42</v>
      </c>
      <c r="C30" s="83">
        <v>3178209</v>
      </c>
      <c r="D30" s="84">
        <f t="shared" si="5"/>
        <v>-3.2647373846854788E-2</v>
      </c>
      <c r="E30" s="85">
        <v>1138233</v>
      </c>
      <c r="F30" s="86">
        <f t="shared" si="5"/>
        <v>-1.7154822554183546E-2</v>
      </c>
      <c r="G30" s="83">
        <v>1013045</v>
      </c>
      <c r="H30" s="84">
        <f t="shared" si="6"/>
        <v>-2.182026045654728E-2</v>
      </c>
      <c r="I30" s="85">
        <v>487432</v>
      </c>
      <c r="J30" s="86">
        <f t="shared" si="7"/>
        <v>-0.10964006174023433</v>
      </c>
      <c r="K30" s="83">
        <v>28465</v>
      </c>
      <c r="L30" s="84">
        <f t="shared" si="8"/>
        <v>-0.22362535457124155</v>
      </c>
    </row>
    <row r="31" spans="2:18" hidden="1" outlineLevel="1">
      <c r="B31" s="82" t="s">
        <v>43</v>
      </c>
      <c r="C31" s="83">
        <v>3049648</v>
      </c>
      <c r="D31" s="84">
        <f t="shared" si="5"/>
        <v>-3.0898829095330149E-2</v>
      </c>
      <c r="E31" s="85">
        <v>1081197</v>
      </c>
      <c r="F31" s="86">
        <f t="shared" si="5"/>
        <v>-2.5021980350693696E-2</v>
      </c>
      <c r="G31" s="83">
        <v>940907</v>
      </c>
      <c r="H31" s="84">
        <f t="shared" si="6"/>
        <v>-6.0253586820276928E-2</v>
      </c>
      <c r="I31" s="85">
        <v>522636</v>
      </c>
      <c r="J31" s="86">
        <f t="shared" si="7"/>
        <v>-1.6238661453931491E-2</v>
      </c>
      <c r="K31" s="83">
        <v>34631</v>
      </c>
      <c r="L31" s="84">
        <f t="shared" si="8"/>
        <v>-0.11819825325287092</v>
      </c>
    </row>
    <row r="32" spans="2:18" hidden="1" outlineLevel="1">
      <c r="B32" s="82" t="s">
        <v>44</v>
      </c>
      <c r="C32" s="83">
        <v>3227637</v>
      </c>
      <c r="D32" s="84">
        <f t="shared" si="5"/>
        <v>-5.6395205550938021E-2</v>
      </c>
      <c r="E32" s="85">
        <v>1162355</v>
      </c>
      <c r="F32" s="86">
        <f t="shared" si="5"/>
        <v>-6.4817630768884138E-2</v>
      </c>
      <c r="G32" s="83">
        <v>1022615</v>
      </c>
      <c r="H32" s="84">
        <f t="shared" si="6"/>
        <v>-5.5476328141885189E-2</v>
      </c>
      <c r="I32" s="85">
        <v>545932</v>
      </c>
      <c r="J32" s="86">
        <f t="shared" si="7"/>
        <v>-8.1423600594961676E-2</v>
      </c>
      <c r="K32" s="83">
        <v>28645</v>
      </c>
      <c r="L32" s="84">
        <f t="shared" si="8"/>
        <v>-0.13141696230934841</v>
      </c>
    </row>
    <row r="33" spans="2:18" ht="15" customHeight="1" collapsed="1">
      <c r="B33" s="35">
        <v>2010</v>
      </c>
      <c r="C33" s="88">
        <v>36229392</v>
      </c>
      <c r="D33" s="89">
        <f>C33/C46-1</f>
        <v>2.8979059372828964E-3</v>
      </c>
      <c r="E33" s="88">
        <v>13694711</v>
      </c>
      <c r="F33" s="89">
        <f>E33/E46-1</f>
        <v>1.2961071591193862E-2</v>
      </c>
      <c r="G33" s="88">
        <v>11594454</v>
      </c>
      <c r="H33" s="89">
        <f>G33/G46-1</f>
        <v>2.8574515770976694E-2</v>
      </c>
      <c r="I33" s="88">
        <v>5116562</v>
      </c>
      <c r="J33" s="89">
        <f>I33/I46-1</f>
        <v>-0.10016953504486348</v>
      </c>
      <c r="K33" s="88">
        <v>325864</v>
      </c>
      <c r="L33" s="89">
        <f>K33/K46-1</f>
        <v>-0.10538612110879586</v>
      </c>
      <c r="O33" s="81"/>
      <c r="P33" s="81"/>
      <c r="Q33" s="81"/>
      <c r="R33" s="81"/>
    </row>
    <row r="34" spans="2:18" ht="15" hidden="1" customHeight="1" outlineLevel="1">
      <c r="B34" s="82" t="s">
        <v>33</v>
      </c>
      <c r="C34" s="83">
        <v>3020076</v>
      </c>
      <c r="D34" s="84">
        <f t="shared" si="5"/>
        <v>-0.10062421660235699</v>
      </c>
      <c r="E34" s="85">
        <v>1114181</v>
      </c>
      <c r="F34" s="86">
        <f t="shared" si="5"/>
        <v>-9.2075037504899426E-2</v>
      </c>
      <c r="G34" s="83">
        <v>916285</v>
      </c>
      <c r="H34" s="84">
        <f t="shared" ref="H34:H72" si="9">G34/G47-1</f>
        <v>-0.12024590887968012</v>
      </c>
      <c r="I34" s="85">
        <v>507642</v>
      </c>
      <c r="J34" s="86">
        <f t="shared" ref="J34:J72" si="10">I34/I47-1</f>
        <v>-0.12698887673607528</v>
      </c>
      <c r="K34" s="83">
        <v>36076</v>
      </c>
      <c r="L34" s="84">
        <f t="shared" ref="L34:L72" si="11">K34/K47-1</f>
        <v>-5.4810312303500308E-2</v>
      </c>
      <c r="N34" s="87"/>
      <c r="O34" s="87"/>
      <c r="P34" s="87"/>
    </row>
    <row r="35" spans="2:18" ht="15" hidden="1" customHeight="1" outlineLevel="1">
      <c r="B35" s="82" t="s">
        <v>34</v>
      </c>
      <c r="C35" s="83">
        <v>2997672</v>
      </c>
      <c r="D35" s="84">
        <f t="shared" si="5"/>
        <v>-0.11885319628502189</v>
      </c>
      <c r="E35" s="85">
        <v>1140718</v>
      </c>
      <c r="F35" s="86">
        <f t="shared" si="5"/>
        <v>-9.1916617178084081E-2</v>
      </c>
      <c r="G35" s="83">
        <v>890587</v>
      </c>
      <c r="H35" s="84">
        <f t="shared" si="9"/>
        <v>-0.16278385482275881</v>
      </c>
      <c r="I35" s="85">
        <v>487497</v>
      </c>
      <c r="J35" s="86">
        <f t="shared" si="10"/>
        <v>-0.11267867121220665</v>
      </c>
      <c r="K35" s="83">
        <v>27704</v>
      </c>
      <c r="L35" s="84">
        <f t="shared" si="11"/>
        <v>-0.34725036520427877</v>
      </c>
      <c r="O35" s="87"/>
      <c r="P35" s="87"/>
      <c r="Q35" s="87"/>
    </row>
    <row r="36" spans="2:18" ht="15" hidden="1" customHeight="1" outlineLevel="1">
      <c r="B36" s="82" t="s">
        <v>35</v>
      </c>
      <c r="C36" s="83">
        <v>2877459</v>
      </c>
      <c r="D36" s="84">
        <f t="shared" si="5"/>
        <v>-0.12571846305344481</v>
      </c>
      <c r="E36" s="85">
        <v>1098407</v>
      </c>
      <c r="F36" s="86">
        <f t="shared" si="5"/>
        <v>-0.14627355913207107</v>
      </c>
      <c r="G36" s="83">
        <v>933356</v>
      </c>
      <c r="H36" s="84">
        <f t="shared" si="9"/>
        <v>-9.4199361231962486E-2</v>
      </c>
      <c r="I36" s="85">
        <v>374772</v>
      </c>
      <c r="J36" s="86">
        <f t="shared" si="10"/>
        <v>-0.21729922998043105</v>
      </c>
      <c r="K36" s="83">
        <v>28970</v>
      </c>
      <c r="L36" s="84">
        <f t="shared" si="11"/>
        <v>-0.32806049079185418</v>
      </c>
    </row>
    <row r="37" spans="2:18" ht="15" hidden="1" customHeight="1" outlineLevel="1">
      <c r="B37" s="82" t="s">
        <v>36</v>
      </c>
      <c r="C37" s="83">
        <v>2717430</v>
      </c>
      <c r="D37" s="84">
        <f t="shared" si="5"/>
        <v>-0.11981197986997827</v>
      </c>
      <c r="E37" s="85">
        <v>1057672</v>
      </c>
      <c r="F37" s="86">
        <f t="shared" si="5"/>
        <v>-0.1130276103356781</v>
      </c>
      <c r="G37" s="83">
        <v>847650</v>
      </c>
      <c r="H37" s="84">
        <f t="shared" si="9"/>
        <v>-9.9423095311454213E-2</v>
      </c>
      <c r="I37" s="85">
        <v>391880</v>
      </c>
      <c r="J37" s="86">
        <f t="shared" si="10"/>
        <v>-0.22710382858540357</v>
      </c>
      <c r="K37" s="83">
        <v>25861</v>
      </c>
      <c r="L37" s="84">
        <f t="shared" si="11"/>
        <v>-0.24259020618556704</v>
      </c>
    </row>
    <row r="38" spans="2:18" ht="15" hidden="1" customHeight="1" outlineLevel="1">
      <c r="B38" s="82" t="s">
        <v>37</v>
      </c>
      <c r="C38" s="83">
        <v>3569884</v>
      </c>
      <c r="D38" s="84">
        <f t="shared" si="5"/>
        <v>-0.14115038584531348</v>
      </c>
      <c r="E38" s="85">
        <v>1396843</v>
      </c>
      <c r="F38" s="86">
        <f t="shared" si="5"/>
        <v>-0.12639381489850454</v>
      </c>
      <c r="G38" s="83">
        <v>1092609</v>
      </c>
      <c r="H38" s="84">
        <f t="shared" si="9"/>
        <v>-0.11538875696384754</v>
      </c>
      <c r="I38" s="85">
        <v>563855</v>
      </c>
      <c r="J38" s="86">
        <f t="shared" si="10"/>
        <v>-0.24445590856101518</v>
      </c>
      <c r="K38" s="83">
        <v>21384</v>
      </c>
      <c r="L38" s="84">
        <f t="shared" si="11"/>
        <v>-0.32942393928941016</v>
      </c>
    </row>
    <row r="39" spans="2:18" ht="15" hidden="1" customHeight="1" outlineLevel="1">
      <c r="B39" s="82" t="s">
        <v>38</v>
      </c>
      <c r="C39" s="83">
        <v>3179133</v>
      </c>
      <c r="D39" s="84">
        <f t="shared" si="5"/>
        <v>-0.16385121540279957</v>
      </c>
      <c r="E39" s="85">
        <v>1229282</v>
      </c>
      <c r="F39" s="86">
        <f t="shared" si="5"/>
        <v>-0.17766683546607032</v>
      </c>
      <c r="G39" s="83">
        <v>1016816</v>
      </c>
      <c r="H39" s="84">
        <f t="shared" si="9"/>
        <v>-0.13327628003395919</v>
      </c>
      <c r="I39" s="85">
        <v>454550</v>
      </c>
      <c r="J39" s="86">
        <f t="shared" si="10"/>
        <v>-0.24326043128578301</v>
      </c>
      <c r="K39" s="83">
        <v>27260</v>
      </c>
      <c r="L39" s="84">
        <f t="shared" si="11"/>
        <v>-0.35486924624304816</v>
      </c>
      <c r="O39" s="81"/>
      <c r="P39" s="81"/>
      <c r="Q39" s="81"/>
    </row>
    <row r="40" spans="2:18" ht="15" hidden="1" customHeight="1" outlineLevel="1">
      <c r="B40" s="82" t="s">
        <v>39</v>
      </c>
      <c r="C40" s="83">
        <v>2568608</v>
      </c>
      <c r="D40" s="84">
        <f t="shared" si="5"/>
        <v>-0.16802419155012427</v>
      </c>
      <c r="E40" s="85">
        <v>969193</v>
      </c>
      <c r="F40" s="86">
        <f t="shared" si="5"/>
        <v>-0.20338817271116283</v>
      </c>
      <c r="G40" s="83">
        <v>809527</v>
      </c>
      <c r="H40" s="84">
        <f t="shared" si="9"/>
        <v>-0.18128786859779866</v>
      </c>
      <c r="I40" s="85">
        <v>403842</v>
      </c>
      <c r="J40" s="86">
        <f t="shared" si="10"/>
        <v>-0.20322858134983268</v>
      </c>
      <c r="K40" s="83">
        <v>28102</v>
      </c>
      <c r="L40" s="84">
        <f t="shared" si="11"/>
        <v>-0.28193990188062146</v>
      </c>
    </row>
    <row r="41" spans="2:18" ht="15" hidden="1" customHeight="1" outlineLevel="1">
      <c r="B41" s="82" t="s">
        <v>40</v>
      </c>
      <c r="C41" s="83">
        <v>2423108</v>
      </c>
      <c r="D41" s="84">
        <f t="shared" si="5"/>
        <v>-0.18381636922596034</v>
      </c>
      <c r="E41" s="85">
        <v>902016</v>
      </c>
      <c r="F41" s="86">
        <f t="shared" si="5"/>
        <v>-0.24811887179820602</v>
      </c>
      <c r="G41" s="83">
        <v>747735</v>
      </c>
      <c r="H41" s="84">
        <f t="shared" si="9"/>
        <v>-0.15025961495845819</v>
      </c>
      <c r="I41" s="85">
        <v>378076</v>
      </c>
      <c r="J41" s="86">
        <f t="shared" si="10"/>
        <v>-0.25850731047196918</v>
      </c>
      <c r="K41" s="83">
        <v>30141</v>
      </c>
      <c r="L41" s="84">
        <f t="shared" si="11"/>
        <v>-0.36440892412804182</v>
      </c>
    </row>
    <row r="42" spans="2:18" ht="15" hidden="1" customHeight="1" outlineLevel="1">
      <c r="B42" s="82" t="s">
        <v>41</v>
      </c>
      <c r="C42" s="83">
        <v>2918443</v>
      </c>
      <c r="D42" s="84">
        <f t="shared" si="5"/>
        <v>-0.13583689398582843</v>
      </c>
      <c r="E42" s="85">
        <v>1101209</v>
      </c>
      <c r="F42" s="86">
        <f t="shared" si="5"/>
        <v>-0.16406812804258264</v>
      </c>
      <c r="G42" s="83">
        <v>898231</v>
      </c>
      <c r="H42" s="84">
        <f t="shared" si="9"/>
        <v>-8.3659359930302601E-2</v>
      </c>
      <c r="I42" s="85">
        <v>450984</v>
      </c>
      <c r="J42" s="86">
        <f t="shared" si="10"/>
        <v>-0.26445855052419376</v>
      </c>
      <c r="K42" s="83">
        <v>29837</v>
      </c>
      <c r="L42" s="84">
        <f t="shared" si="11"/>
        <v>-0.29333049121311161</v>
      </c>
    </row>
    <row r="43" spans="2:18" ht="15" hidden="1" customHeight="1" outlineLevel="1">
      <c r="B43" s="82" t="s">
        <v>42</v>
      </c>
      <c r="C43" s="83">
        <v>3285471</v>
      </c>
      <c r="D43" s="84">
        <f t="shared" si="5"/>
        <v>-0.17517913745897196</v>
      </c>
      <c r="E43" s="85">
        <v>1158100</v>
      </c>
      <c r="F43" s="86">
        <f t="shared" si="5"/>
        <v>-0.23331495125217727</v>
      </c>
      <c r="G43" s="83">
        <v>1035643</v>
      </c>
      <c r="H43" s="84">
        <f t="shared" si="9"/>
        <v>-0.16210452223089711</v>
      </c>
      <c r="I43" s="85">
        <v>547455</v>
      </c>
      <c r="J43" s="86">
        <f t="shared" si="10"/>
        <v>-0.17383614503649758</v>
      </c>
      <c r="K43" s="83">
        <v>36664</v>
      </c>
      <c r="L43" s="84">
        <f t="shared" si="11"/>
        <v>-0.23743760399334446</v>
      </c>
    </row>
    <row r="44" spans="2:18" ht="15" hidden="1" customHeight="1" outlineLevel="1">
      <c r="B44" s="82" t="s">
        <v>43</v>
      </c>
      <c r="C44" s="83">
        <v>3146883</v>
      </c>
      <c r="D44" s="84">
        <f t="shared" si="5"/>
        <v>-0.16047434562851515</v>
      </c>
      <c r="E44" s="85">
        <v>1108945</v>
      </c>
      <c r="F44" s="86">
        <f t="shared" si="5"/>
        <v>-0.20602548433773582</v>
      </c>
      <c r="G44" s="83">
        <v>1001235</v>
      </c>
      <c r="H44" s="84">
        <f t="shared" si="9"/>
        <v>-0.16602043561664603</v>
      </c>
      <c r="I44" s="85">
        <v>531263</v>
      </c>
      <c r="J44" s="86">
        <f t="shared" si="10"/>
        <v>-0.16080813186639598</v>
      </c>
      <c r="K44" s="83">
        <v>39273</v>
      </c>
      <c r="L44" s="84">
        <f t="shared" si="11"/>
        <v>-0.1910646975220911</v>
      </c>
    </row>
    <row r="45" spans="2:18" ht="15" hidden="1" customHeight="1" outlineLevel="1">
      <c r="B45" s="82" t="s">
        <v>44</v>
      </c>
      <c r="C45" s="83">
        <v>3420539</v>
      </c>
      <c r="D45" s="84">
        <f t="shared" si="5"/>
        <v>-9.9811253323199511E-2</v>
      </c>
      <c r="E45" s="85">
        <v>1242918</v>
      </c>
      <c r="F45" s="86">
        <f t="shared" si="5"/>
        <v>-0.14317681089085155</v>
      </c>
      <c r="G45" s="83">
        <v>1082678</v>
      </c>
      <c r="H45" s="84">
        <f t="shared" si="9"/>
        <v>-0.10436098286529238</v>
      </c>
      <c r="I45" s="85">
        <v>594324</v>
      </c>
      <c r="J45" s="86">
        <f t="shared" si="10"/>
        <v>-6.7863041156349002E-2</v>
      </c>
      <c r="K45" s="83">
        <v>32979</v>
      </c>
      <c r="L45" s="84">
        <f t="shared" si="11"/>
        <v>-0.23347433990330979</v>
      </c>
    </row>
    <row r="46" spans="2:18" collapsed="1">
      <c r="B46" s="38">
        <v>2009</v>
      </c>
      <c r="C46" s="90">
        <v>36124706</v>
      </c>
      <c r="D46" s="91">
        <f t="shared" si="5"/>
        <v>-0.1411573422777006</v>
      </c>
      <c r="E46" s="90">
        <v>13519484</v>
      </c>
      <c r="F46" s="91">
        <f t="shared" si="5"/>
        <v>-0.16276246416833373</v>
      </c>
      <c r="G46" s="90">
        <v>11272352</v>
      </c>
      <c r="H46" s="91">
        <f t="shared" si="9"/>
        <v>-0.13153237221397163</v>
      </c>
      <c r="I46" s="90">
        <v>5686140</v>
      </c>
      <c r="J46" s="91">
        <f t="shared" si="10"/>
        <v>-0.1907996498579807</v>
      </c>
      <c r="K46" s="90">
        <v>364251</v>
      </c>
      <c r="L46" s="91">
        <f t="shared" si="11"/>
        <v>-0.27214579024668051</v>
      </c>
    </row>
    <row r="47" spans="2:18" ht="15" hidden="1" customHeight="1" outlineLevel="1">
      <c r="B47" s="82" t="s">
        <v>33</v>
      </c>
      <c r="C47" s="83">
        <v>3357969</v>
      </c>
      <c r="D47" s="84">
        <f t="shared" si="5"/>
        <v>-7.3087376260990933E-2</v>
      </c>
      <c r="E47" s="85">
        <v>1227173</v>
      </c>
      <c r="F47" s="86">
        <f t="shared" si="5"/>
        <v>-9.7680844634016717E-2</v>
      </c>
      <c r="G47" s="83">
        <v>1041524</v>
      </c>
      <c r="H47" s="84">
        <f t="shared" si="9"/>
        <v>-7.734611347096787E-2</v>
      </c>
      <c r="I47" s="85">
        <v>581484</v>
      </c>
      <c r="J47" s="86">
        <f t="shared" si="10"/>
        <v>-7.5771350825550421E-2</v>
      </c>
      <c r="K47" s="83">
        <v>38168</v>
      </c>
      <c r="L47" s="84">
        <f t="shared" si="11"/>
        <v>-8.4261036468330164E-2</v>
      </c>
    </row>
    <row r="48" spans="2:18" ht="15" hidden="1" customHeight="1" outlineLevel="1">
      <c r="B48" s="82" t="s">
        <v>34</v>
      </c>
      <c r="C48" s="83">
        <v>3402012</v>
      </c>
      <c r="D48" s="84">
        <f t="shared" si="5"/>
        <v>-6.7762877199155191E-2</v>
      </c>
      <c r="E48" s="85">
        <v>1256182</v>
      </c>
      <c r="F48" s="86">
        <f t="shared" si="5"/>
        <v>-9.2129046432750328E-2</v>
      </c>
      <c r="G48" s="83">
        <v>1063748</v>
      </c>
      <c r="H48" s="84">
        <f t="shared" si="9"/>
        <v>-5.7954817169829753E-2</v>
      </c>
      <c r="I48" s="85">
        <v>549403</v>
      </c>
      <c r="J48" s="86">
        <f t="shared" si="10"/>
        <v>-9.6544556686010696E-2</v>
      </c>
      <c r="K48" s="83">
        <v>42442</v>
      </c>
      <c r="L48" s="84">
        <f t="shared" si="11"/>
        <v>-1.911299082483997E-2</v>
      </c>
    </row>
    <row r="49" spans="2:12" ht="15" hidden="1" customHeight="1" outlineLevel="1">
      <c r="B49" s="82" t="s">
        <v>35</v>
      </c>
      <c r="C49" s="83">
        <v>3291227</v>
      </c>
      <c r="D49" s="84">
        <f t="shared" si="5"/>
        <v>-4.4851448513034131E-2</v>
      </c>
      <c r="E49" s="85">
        <v>1286603</v>
      </c>
      <c r="F49" s="86">
        <f t="shared" si="5"/>
        <v>-6.4076357689890395E-2</v>
      </c>
      <c r="G49" s="83">
        <v>1030421</v>
      </c>
      <c r="H49" s="84">
        <f t="shared" si="9"/>
        <v>-6.7350550603041404E-3</v>
      </c>
      <c r="I49" s="85">
        <v>478819</v>
      </c>
      <c r="J49" s="86">
        <f t="shared" si="10"/>
        <v>-7.7478695959601773E-2</v>
      </c>
      <c r="K49" s="83">
        <v>43114</v>
      </c>
      <c r="L49" s="84">
        <f t="shared" si="11"/>
        <v>-1.1894666880572058E-2</v>
      </c>
    </row>
    <row r="50" spans="2:12" ht="15" hidden="1" customHeight="1" outlineLevel="1">
      <c r="B50" s="82" t="s">
        <v>36</v>
      </c>
      <c r="C50" s="83">
        <v>3087329</v>
      </c>
      <c r="D50" s="84">
        <f t="shared" si="5"/>
        <v>-4.1075012121172594E-2</v>
      </c>
      <c r="E50" s="85">
        <v>1192452</v>
      </c>
      <c r="F50" s="86">
        <f t="shared" si="5"/>
        <v>-4.1001741144490844E-2</v>
      </c>
      <c r="G50" s="83">
        <v>941230</v>
      </c>
      <c r="H50" s="84">
        <f t="shared" si="9"/>
        <v>-6.6907985689711458E-3</v>
      </c>
      <c r="I50" s="85">
        <v>507028</v>
      </c>
      <c r="J50" s="86">
        <f t="shared" si="10"/>
        <v>-9.5819958627576862E-2</v>
      </c>
      <c r="K50" s="83">
        <v>34144</v>
      </c>
      <c r="L50" s="84">
        <f t="shared" si="11"/>
        <v>-7.4562948909066229E-2</v>
      </c>
    </row>
    <row r="51" spans="2:12" ht="13.5" hidden="1" customHeight="1" outlineLevel="1">
      <c r="B51" s="82" t="s">
        <v>37</v>
      </c>
      <c r="C51" s="83">
        <v>4156588</v>
      </c>
      <c r="D51" s="84">
        <f t="shared" si="5"/>
        <v>-1.7439634036220064E-2</v>
      </c>
      <c r="E51" s="85">
        <v>1598939</v>
      </c>
      <c r="F51" s="86">
        <f t="shared" si="5"/>
        <v>-2.3279694132551931E-2</v>
      </c>
      <c r="G51" s="83">
        <v>1235129</v>
      </c>
      <c r="H51" s="84">
        <f t="shared" si="9"/>
        <v>1.4205606862704112E-2</v>
      </c>
      <c r="I51" s="85">
        <v>746290</v>
      </c>
      <c r="J51" s="86">
        <f t="shared" si="10"/>
        <v>-3.5677690040457399E-2</v>
      </c>
      <c r="K51" s="83">
        <v>31889</v>
      </c>
      <c r="L51" s="84">
        <f t="shared" si="11"/>
        <v>0.17706333973128596</v>
      </c>
    </row>
    <row r="52" spans="2:12" ht="13.5" hidden="1" customHeight="1" outlineLevel="1">
      <c r="B52" s="82" t="s">
        <v>38</v>
      </c>
      <c r="C52" s="83">
        <v>3802114</v>
      </c>
      <c r="D52" s="84">
        <f t="shared" si="5"/>
        <v>3.2414452282811146E-2</v>
      </c>
      <c r="E52" s="85">
        <v>1494871</v>
      </c>
      <c r="F52" s="86">
        <f t="shared" si="5"/>
        <v>5.8478364463779631E-2</v>
      </c>
      <c r="G52" s="83">
        <v>1173172</v>
      </c>
      <c r="H52" s="84">
        <f t="shared" si="9"/>
        <v>5.9619947559663711E-2</v>
      </c>
      <c r="I52" s="85">
        <v>600669</v>
      </c>
      <c r="J52" s="86">
        <f t="shared" si="10"/>
        <v>-8.5029474934881E-2</v>
      </c>
      <c r="K52" s="83">
        <v>42255</v>
      </c>
      <c r="L52" s="84">
        <f t="shared" si="11"/>
        <v>7.318584914656201E-3</v>
      </c>
    </row>
    <row r="53" spans="2:12" ht="15" hidden="1" customHeight="1" outlineLevel="1">
      <c r="B53" s="82" t="s">
        <v>39</v>
      </c>
      <c r="C53" s="83">
        <v>3087359</v>
      </c>
      <c r="D53" s="84">
        <f t="shared" si="5"/>
        <v>5.3191050247438643E-2</v>
      </c>
      <c r="E53" s="85">
        <v>1216644</v>
      </c>
      <c r="F53" s="86">
        <f t="shared" si="5"/>
        <v>0.10804253505426176</v>
      </c>
      <c r="G53" s="83">
        <v>988781</v>
      </c>
      <c r="H53" s="84">
        <f t="shared" si="9"/>
        <v>0.1353905793382042</v>
      </c>
      <c r="I53" s="85">
        <v>506848</v>
      </c>
      <c r="J53" s="86">
        <f t="shared" si="10"/>
        <v>-2.2996349112722636E-2</v>
      </c>
      <c r="K53" s="83">
        <v>39136</v>
      </c>
      <c r="L53" s="84">
        <f t="shared" si="11"/>
        <v>-7.4230023182097704E-2</v>
      </c>
    </row>
    <row r="54" spans="2:12" ht="15" hidden="1" customHeight="1" outlineLevel="1">
      <c r="B54" s="82" t="s">
        <v>40</v>
      </c>
      <c r="C54" s="83">
        <v>2968827</v>
      </c>
      <c r="D54" s="84">
        <f t="shared" si="5"/>
        <v>9.5694103058083568E-2</v>
      </c>
      <c r="E54" s="85">
        <v>1199679</v>
      </c>
      <c r="F54" s="86">
        <f t="shared" si="5"/>
        <v>0.19350856074096923</v>
      </c>
      <c r="G54" s="83">
        <v>879957</v>
      </c>
      <c r="H54" s="84">
        <f t="shared" si="9"/>
        <v>4.3191420753884824E-2</v>
      </c>
      <c r="I54" s="85">
        <v>509885</v>
      </c>
      <c r="J54" s="86">
        <f t="shared" si="10"/>
        <v>0.18899488616887061</v>
      </c>
      <c r="K54" s="83">
        <v>47422</v>
      </c>
      <c r="L54" s="84">
        <f t="shared" si="11"/>
        <v>8.0227790432801926E-2</v>
      </c>
    </row>
    <row r="55" spans="2:12" ht="15" hidden="1" customHeight="1" outlineLevel="1">
      <c r="B55" s="82" t="s">
        <v>41</v>
      </c>
      <c r="C55" s="83">
        <v>3377190</v>
      </c>
      <c r="D55" s="84">
        <f t="shared" si="5"/>
        <v>2.2995041009888029E-2</v>
      </c>
      <c r="E55" s="85">
        <v>1317343</v>
      </c>
      <c r="F55" s="86">
        <f t="shared" si="5"/>
        <v>1.5665862775091188E-2</v>
      </c>
      <c r="G55" s="83">
        <v>980237</v>
      </c>
      <c r="H55" s="84">
        <f t="shared" si="9"/>
        <v>6.3934607720127046E-2</v>
      </c>
      <c r="I55" s="85">
        <v>613132</v>
      </c>
      <c r="J55" s="86">
        <f t="shared" si="10"/>
        <v>0.10866361563512017</v>
      </c>
      <c r="K55" s="83">
        <v>42222</v>
      </c>
      <c r="L55" s="84">
        <f t="shared" si="11"/>
        <v>-4.9760313280669766E-2</v>
      </c>
    </row>
    <row r="56" spans="2:12" ht="15" hidden="1" customHeight="1" outlineLevel="1">
      <c r="B56" s="82" t="s">
        <v>42</v>
      </c>
      <c r="C56" s="83">
        <v>3983254</v>
      </c>
      <c r="D56" s="84">
        <f t="shared" si="5"/>
        <v>3.0876709520935686E-2</v>
      </c>
      <c r="E56" s="85">
        <v>1510529</v>
      </c>
      <c r="F56" s="86">
        <f t="shared" si="5"/>
        <v>6.5267447166076353E-2</v>
      </c>
      <c r="G56" s="83">
        <v>1236005</v>
      </c>
      <c r="H56" s="84">
        <f t="shared" si="9"/>
        <v>6.4159244415554317E-2</v>
      </c>
      <c r="I56" s="85">
        <v>662647</v>
      </c>
      <c r="J56" s="86">
        <f t="shared" si="10"/>
        <v>-2.3091211982721793E-2</v>
      </c>
      <c r="K56" s="83">
        <v>48080</v>
      </c>
      <c r="L56" s="84">
        <f t="shared" si="11"/>
        <v>-2.9294785084088781E-2</v>
      </c>
    </row>
    <row r="57" spans="2:12" ht="15" hidden="1" customHeight="1" outlineLevel="1">
      <c r="B57" s="82" t="s">
        <v>43</v>
      </c>
      <c r="C57" s="83">
        <v>3748406</v>
      </c>
      <c r="D57" s="84">
        <f t="shared" si="5"/>
        <v>5.9235601833850238E-2</v>
      </c>
      <c r="E57" s="85">
        <v>1396701</v>
      </c>
      <c r="F57" s="86">
        <f t="shared" si="5"/>
        <v>8.3445489163613606E-2</v>
      </c>
      <c r="G57" s="83">
        <v>1200551</v>
      </c>
      <c r="H57" s="84">
        <f t="shared" si="9"/>
        <v>0.1040351437023932</v>
      </c>
      <c r="I57" s="85">
        <v>633065</v>
      </c>
      <c r="J57" s="86">
        <f t="shared" si="10"/>
        <v>1.6640356638718545E-2</v>
      </c>
      <c r="K57" s="83">
        <v>48549</v>
      </c>
      <c r="L57" s="84">
        <f t="shared" si="11"/>
        <v>0.20675598419129537</v>
      </c>
    </row>
    <row r="58" spans="2:12" ht="15" hidden="1" customHeight="1" outlineLevel="1">
      <c r="B58" s="82" t="s">
        <v>44</v>
      </c>
      <c r="C58" s="83">
        <v>3799802</v>
      </c>
      <c r="D58" s="84">
        <f t="shared" si="5"/>
        <v>1.5006585866151667E-2</v>
      </c>
      <c r="E58" s="85">
        <v>1450612</v>
      </c>
      <c r="F58" s="86">
        <f t="shared" si="5"/>
        <v>3.2811757979732681E-2</v>
      </c>
      <c r="G58" s="83">
        <v>1208833</v>
      </c>
      <c r="H58" s="84">
        <f t="shared" si="9"/>
        <v>6.4048926605690282E-2</v>
      </c>
      <c r="I58" s="85">
        <v>637593</v>
      </c>
      <c r="J58" s="86">
        <f t="shared" si="10"/>
        <v>-8.9654175494007227E-3</v>
      </c>
      <c r="K58" s="83">
        <v>43024</v>
      </c>
      <c r="L58" s="84">
        <f t="shared" si="11"/>
        <v>0.10741036266762771</v>
      </c>
    </row>
    <row r="59" spans="2:12" collapsed="1">
      <c r="B59" s="38">
        <v>2008</v>
      </c>
      <c r="C59" s="90">
        <v>42062077</v>
      </c>
      <c r="D59" s="91">
        <f t="shared" si="5"/>
        <v>2.9322277811290043E-3</v>
      </c>
      <c r="E59" s="90">
        <v>16147728</v>
      </c>
      <c r="F59" s="91">
        <f t="shared" si="5"/>
        <v>1.411494936624913E-2</v>
      </c>
      <c r="G59" s="90">
        <v>12979588</v>
      </c>
      <c r="H59" s="91">
        <f t="shared" si="9"/>
        <v>3.1050786105855765E-2</v>
      </c>
      <c r="I59" s="90">
        <v>7026863</v>
      </c>
      <c r="J59" s="91">
        <f t="shared" si="10"/>
        <v>-2.3026275085405223E-2</v>
      </c>
      <c r="K59" s="90">
        <v>500445</v>
      </c>
      <c r="L59" s="91">
        <f t="shared" si="11"/>
        <v>1.3586180496904188E-2</v>
      </c>
    </row>
    <row r="60" spans="2:12" ht="15" hidden="1" customHeight="1" outlineLevel="1">
      <c r="B60" s="82" t="s">
        <v>33</v>
      </c>
      <c r="C60" s="83">
        <v>3622746</v>
      </c>
      <c r="D60" s="84">
        <f t="shared" si="5"/>
        <v>1.0631483921937912E-2</v>
      </c>
      <c r="E60" s="85">
        <v>1360021</v>
      </c>
      <c r="F60" s="86">
        <f t="shared" si="5"/>
        <v>3.7176087664429813E-2</v>
      </c>
      <c r="G60" s="83">
        <v>1128835</v>
      </c>
      <c r="H60" s="84">
        <f t="shared" si="9"/>
        <v>8.9468862422630302E-3</v>
      </c>
      <c r="I60" s="85">
        <v>629156</v>
      </c>
      <c r="J60" s="86">
        <f t="shared" si="10"/>
        <v>3.0739212277991479E-2</v>
      </c>
      <c r="K60" s="83">
        <v>41680</v>
      </c>
      <c r="L60" s="84">
        <f t="shared" si="11"/>
        <v>-8.9280251715247116E-2</v>
      </c>
    </row>
    <row r="61" spans="2:12" ht="15" hidden="1" customHeight="1" outlineLevel="1">
      <c r="B61" s="82" t="s">
        <v>34</v>
      </c>
      <c r="C61" s="83">
        <v>3649299</v>
      </c>
      <c r="D61" s="84">
        <f t="shared" si="5"/>
        <v>1.7668444628620383E-2</v>
      </c>
      <c r="E61" s="85">
        <v>1383657</v>
      </c>
      <c r="F61" s="86">
        <f t="shared" si="5"/>
        <v>4.4559545594549999E-2</v>
      </c>
      <c r="G61" s="83">
        <v>1129190</v>
      </c>
      <c r="H61" s="84">
        <f t="shared" si="9"/>
        <v>3.1531790772221457E-2</v>
      </c>
      <c r="I61" s="85">
        <v>608113</v>
      </c>
      <c r="J61" s="86">
        <f t="shared" si="10"/>
        <v>8.5244281253058496E-3</v>
      </c>
      <c r="K61" s="83">
        <v>43269</v>
      </c>
      <c r="L61" s="84">
        <f t="shared" si="11"/>
        <v>-5.5096960167714926E-2</v>
      </c>
    </row>
    <row r="62" spans="2:12" ht="15" hidden="1" customHeight="1" outlineLevel="1">
      <c r="B62" s="82" t="s">
        <v>35</v>
      </c>
      <c r="C62" s="83">
        <v>3445775</v>
      </c>
      <c r="D62" s="84">
        <f t="shared" si="5"/>
        <v>-6.5837034579028564E-2</v>
      </c>
      <c r="E62" s="85">
        <v>1374688</v>
      </c>
      <c r="F62" s="86">
        <f t="shared" si="5"/>
        <v>-2.2951285732561888E-2</v>
      </c>
      <c r="G62" s="83">
        <v>1037408</v>
      </c>
      <c r="H62" s="84">
        <f t="shared" si="9"/>
        <v>-0.10735339291722135</v>
      </c>
      <c r="I62" s="85">
        <v>519033</v>
      </c>
      <c r="J62" s="86">
        <f t="shared" si="10"/>
        <v>-7.8429701440860811E-2</v>
      </c>
      <c r="K62" s="83">
        <v>43633</v>
      </c>
      <c r="L62" s="84">
        <f t="shared" si="11"/>
        <v>7.5684737322190276E-2</v>
      </c>
    </row>
    <row r="63" spans="2:12" ht="15" hidden="1" customHeight="1" outlineLevel="1">
      <c r="B63" s="82" t="s">
        <v>36</v>
      </c>
      <c r="C63" s="83">
        <v>3219573</v>
      </c>
      <c r="D63" s="84">
        <f t="shared" si="5"/>
        <v>-7.6750556819058402E-2</v>
      </c>
      <c r="E63" s="85">
        <v>1243435</v>
      </c>
      <c r="F63" s="86">
        <f t="shared" si="5"/>
        <v>-5.5843672644990794E-2</v>
      </c>
      <c r="G63" s="83">
        <v>947570</v>
      </c>
      <c r="H63" s="84">
        <f t="shared" si="9"/>
        <v>-9.0699720848643195E-2</v>
      </c>
      <c r="I63" s="85">
        <v>560760</v>
      </c>
      <c r="J63" s="86">
        <f t="shared" si="10"/>
        <v>-9.3703635464445378E-2</v>
      </c>
      <c r="K63" s="83">
        <v>36895</v>
      </c>
      <c r="L63" s="84">
        <f t="shared" si="11"/>
        <v>-3.1576460706598808E-2</v>
      </c>
    </row>
    <row r="64" spans="2:12" ht="15" hidden="1" customHeight="1" outlineLevel="1">
      <c r="B64" s="82" t="s">
        <v>37</v>
      </c>
      <c r="C64" s="83">
        <v>4230364</v>
      </c>
      <c r="D64" s="84">
        <f t="shared" si="5"/>
        <v>-6.9784562610975764E-2</v>
      </c>
      <c r="E64" s="85">
        <v>1637049</v>
      </c>
      <c r="F64" s="86">
        <f t="shared" si="5"/>
        <v>-5.6503218570596148E-2</v>
      </c>
      <c r="G64" s="83">
        <v>1217829</v>
      </c>
      <c r="H64" s="84">
        <f t="shared" si="9"/>
        <v>-9.9613178545604586E-2</v>
      </c>
      <c r="I64" s="85">
        <v>773901</v>
      </c>
      <c r="J64" s="86">
        <f t="shared" si="10"/>
        <v>-1.3515546128509248E-2</v>
      </c>
      <c r="K64" s="83">
        <v>27092</v>
      </c>
      <c r="L64" s="84">
        <f t="shared" si="11"/>
        <v>-0.1774350255040078</v>
      </c>
    </row>
    <row r="65" spans="2:14" ht="15" hidden="1" customHeight="1" outlineLevel="1">
      <c r="B65" s="82" t="s">
        <v>38</v>
      </c>
      <c r="C65" s="83">
        <v>3682740</v>
      </c>
      <c r="D65" s="84">
        <f t="shared" si="5"/>
        <v>-8.5730656550322304E-2</v>
      </c>
      <c r="E65" s="85">
        <v>1412283</v>
      </c>
      <c r="F65" s="86">
        <f t="shared" si="5"/>
        <v>-7.5245645947676687E-2</v>
      </c>
      <c r="G65" s="83">
        <v>1107163</v>
      </c>
      <c r="H65" s="84">
        <f t="shared" si="9"/>
        <v>-8.1355676253345832E-2</v>
      </c>
      <c r="I65" s="85">
        <v>656490</v>
      </c>
      <c r="J65" s="86">
        <f t="shared" si="10"/>
        <v>-7.6680951490201932E-2</v>
      </c>
      <c r="K65" s="83">
        <v>41948</v>
      </c>
      <c r="L65" s="84">
        <f t="shared" si="11"/>
        <v>0.15267091668498578</v>
      </c>
    </row>
    <row r="66" spans="2:14" ht="15" hidden="1" customHeight="1" outlineLevel="1" thickBot="1">
      <c r="B66" s="82" t="s">
        <v>39</v>
      </c>
      <c r="C66" s="83">
        <v>2931433</v>
      </c>
      <c r="D66" s="84">
        <f t="shared" si="5"/>
        <v>-7.9909843855735074E-2</v>
      </c>
      <c r="E66" s="85">
        <v>1098012</v>
      </c>
      <c r="F66" s="86">
        <f t="shared" si="5"/>
        <v>-8.5760246991909317E-2</v>
      </c>
      <c r="G66" s="83">
        <v>870873</v>
      </c>
      <c r="H66" s="84">
        <f t="shared" si="9"/>
        <v>-9.5817833155619869E-2</v>
      </c>
      <c r="I66" s="85">
        <v>518778</v>
      </c>
      <c r="J66" s="86">
        <f t="shared" si="10"/>
        <v>-5.9211612011700554E-2</v>
      </c>
      <c r="K66" s="83">
        <v>42274</v>
      </c>
      <c r="L66" s="84">
        <f t="shared" si="11"/>
        <v>0.20168282213820743</v>
      </c>
    </row>
    <row r="67" spans="2:14" ht="16.5" hidden="1" customHeight="1" outlineLevel="1" thickBot="1">
      <c r="B67" s="82" t="s">
        <v>40</v>
      </c>
      <c r="C67" s="83">
        <v>2709540</v>
      </c>
      <c r="D67" s="84">
        <f t="shared" si="5"/>
        <v>-9.3656559277397911E-2</v>
      </c>
      <c r="E67" s="85">
        <v>1005170</v>
      </c>
      <c r="F67" s="86">
        <f t="shared" si="5"/>
        <v>-0.11041549402972928</v>
      </c>
      <c r="G67" s="83">
        <v>843524</v>
      </c>
      <c r="H67" s="84">
        <f t="shared" si="9"/>
        <v>-5.591699916618631E-2</v>
      </c>
      <c r="I67" s="85">
        <v>428837</v>
      </c>
      <c r="J67" s="86">
        <f t="shared" si="10"/>
        <v>-0.16024305419568097</v>
      </c>
      <c r="K67" s="83">
        <v>43900</v>
      </c>
      <c r="L67" s="84">
        <f t="shared" si="11"/>
        <v>0.27010762643212582</v>
      </c>
      <c r="N67" s="41" t="s">
        <v>45</v>
      </c>
    </row>
    <row r="68" spans="2:14" ht="15" hidden="1" customHeight="1" outlineLevel="1">
      <c r="B68" s="82" t="s">
        <v>41</v>
      </c>
      <c r="C68" s="83">
        <v>3301277</v>
      </c>
      <c r="D68" s="84">
        <f t="shared" si="5"/>
        <v>-7.8833618272889594E-2</v>
      </c>
      <c r="E68" s="85">
        <v>1297024</v>
      </c>
      <c r="F68" s="86">
        <f t="shared" si="5"/>
        <v>-7.7182934247832624E-2</v>
      </c>
      <c r="G68" s="83">
        <v>921332</v>
      </c>
      <c r="H68" s="84">
        <f t="shared" si="9"/>
        <v>-0.1249494249161831</v>
      </c>
      <c r="I68" s="85">
        <v>553037</v>
      </c>
      <c r="J68" s="86">
        <f t="shared" si="10"/>
        <v>-6.5807988243143933E-2</v>
      </c>
      <c r="K68" s="83">
        <v>44433</v>
      </c>
      <c r="L68" s="84">
        <f t="shared" si="11"/>
        <v>0.19408239499072866</v>
      </c>
    </row>
    <row r="69" spans="2:14" ht="15" hidden="1" customHeight="1" outlineLevel="1">
      <c r="B69" s="82" t="s">
        <v>42</v>
      </c>
      <c r="C69" s="83">
        <v>3863948</v>
      </c>
      <c r="D69" s="84">
        <f t="shared" si="5"/>
        <v>-1.5442163722078073E-3</v>
      </c>
      <c r="E69" s="85">
        <v>1417981</v>
      </c>
      <c r="F69" s="86">
        <f t="shared" si="5"/>
        <v>-1.4362830554327521E-2</v>
      </c>
      <c r="G69" s="83">
        <v>1161485</v>
      </c>
      <c r="H69" s="84">
        <f t="shared" si="9"/>
        <v>-1.0291735509725508E-2</v>
      </c>
      <c r="I69" s="85">
        <v>678310</v>
      </c>
      <c r="J69" s="86">
        <f t="shared" si="10"/>
        <v>-1.4293478418823891E-2</v>
      </c>
      <c r="K69" s="83">
        <v>49531</v>
      </c>
      <c r="L69" s="84">
        <f t="shared" si="11"/>
        <v>0.12983872807317676</v>
      </c>
    </row>
    <row r="70" spans="2:14" ht="15" hidden="1" customHeight="1" outlineLevel="1">
      <c r="B70" s="82" t="s">
        <v>43</v>
      </c>
      <c r="C70" s="83">
        <v>3538784</v>
      </c>
      <c r="D70" s="84">
        <f t="shared" si="5"/>
        <v>-1.0038137818151993E-2</v>
      </c>
      <c r="E70" s="85">
        <v>1289129</v>
      </c>
      <c r="F70" s="86">
        <f t="shared" si="5"/>
        <v>-2.6236118266103281E-2</v>
      </c>
      <c r="G70" s="83">
        <v>1087421</v>
      </c>
      <c r="H70" s="84">
        <f t="shared" si="9"/>
        <v>-1.5865597819949562E-3</v>
      </c>
      <c r="I70" s="85">
        <v>622703</v>
      </c>
      <c r="J70" s="86">
        <f t="shared" si="10"/>
        <v>-1.4874111104958843E-2</v>
      </c>
      <c r="K70" s="83">
        <v>40231</v>
      </c>
      <c r="L70" s="84">
        <f t="shared" si="11"/>
        <v>-6.8575926654782071E-2</v>
      </c>
    </row>
    <row r="71" spans="2:14" ht="15" hidden="1" customHeight="1" outlineLevel="1">
      <c r="B71" s="82" t="s">
        <v>44</v>
      </c>
      <c r="C71" s="83">
        <v>3743623</v>
      </c>
      <c r="D71" s="84">
        <f t="shared" si="5"/>
        <v>-4.9914908105271882E-3</v>
      </c>
      <c r="E71" s="85">
        <v>1404527</v>
      </c>
      <c r="F71" s="86">
        <f t="shared" si="5"/>
        <v>-4.0809051255802364E-2</v>
      </c>
      <c r="G71" s="83">
        <v>1136069</v>
      </c>
      <c r="H71" s="84">
        <f t="shared" si="9"/>
        <v>-1.7869199534207847E-2</v>
      </c>
      <c r="I71" s="85">
        <v>643361</v>
      </c>
      <c r="J71" s="86">
        <f t="shared" si="10"/>
        <v>2.5186637027830194E-2</v>
      </c>
      <c r="K71" s="83">
        <v>38851</v>
      </c>
      <c r="L71" s="84">
        <f t="shared" si="11"/>
        <v>0.14889401466761298</v>
      </c>
    </row>
    <row r="72" spans="2:14" collapsed="1">
      <c r="B72" s="38">
        <v>2007</v>
      </c>
      <c r="C72" s="90">
        <v>41939102</v>
      </c>
      <c r="D72" s="91">
        <f t="shared" si="5"/>
        <v>-4.4418472100876349E-2</v>
      </c>
      <c r="E72" s="90">
        <v>15922976</v>
      </c>
      <c r="F72" s="91">
        <f t="shared" si="5"/>
        <v>-3.9939435841925164E-2</v>
      </c>
      <c r="G72" s="90">
        <v>12588699</v>
      </c>
      <c r="H72" s="91">
        <f t="shared" si="9"/>
        <v>-5.3802771825121942E-2</v>
      </c>
      <c r="I72" s="90">
        <v>7192479</v>
      </c>
      <c r="J72" s="91">
        <f t="shared" si="10"/>
        <v>-4.0071285175133919E-2</v>
      </c>
      <c r="K72" s="90">
        <v>493737</v>
      </c>
      <c r="L72" s="91">
        <f t="shared" si="11"/>
        <v>5.6463157083892268E-2</v>
      </c>
    </row>
    <row r="73" spans="2:14" ht="15" hidden="1" customHeight="1" outlineLevel="1">
      <c r="B73" s="82" t="s">
        <v>33</v>
      </c>
      <c r="C73" s="83">
        <v>3584636</v>
      </c>
      <c r="D73" s="83"/>
      <c r="E73" s="85">
        <v>1311273</v>
      </c>
      <c r="F73" s="86"/>
      <c r="G73" s="83">
        <v>1118825</v>
      </c>
      <c r="H73" s="83"/>
      <c r="I73" s="85">
        <v>610393</v>
      </c>
      <c r="J73" s="86"/>
      <c r="K73" s="83">
        <v>45766</v>
      </c>
      <c r="L73" s="83"/>
    </row>
    <row r="74" spans="2:14" ht="15" hidden="1" customHeight="1" outlineLevel="1">
      <c r="B74" s="82" t="s">
        <v>34</v>
      </c>
      <c r="C74" s="83">
        <v>3585941</v>
      </c>
      <c r="D74" s="83"/>
      <c r="E74" s="85">
        <v>1324632</v>
      </c>
      <c r="F74" s="86"/>
      <c r="G74" s="83">
        <v>1094673</v>
      </c>
      <c r="H74" s="83"/>
      <c r="I74" s="85">
        <v>602973</v>
      </c>
      <c r="J74" s="86"/>
      <c r="K74" s="83">
        <v>45792</v>
      </c>
      <c r="L74" s="83"/>
    </row>
    <row r="75" spans="2:14" ht="15" hidden="1" customHeight="1" outlineLevel="1">
      <c r="B75" s="82" t="s">
        <v>35</v>
      </c>
      <c r="C75" s="83">
        <v>3688623</v>
      </c>
      <c r="D75" s="83"/>
      <c r="E75" s="85">
        <v>1406980</v>
      </c>
      <c r="F75" s="86"/>
      <c r="G75" s="83">
        <v>1162171</v>
      </c>
      <c r="H75" s="83"/>
      <c r="I75" s="85">
        <v>563205</v>
      </c>
      <c r="J75" s="86"/>
      <c r="K75" s="83">
        <v>40563</v>
      </c>
      <c r="L75" s="83"/>
    </row>
    <row r="76" spans="2:14" ht="15" hidden="1" customHeight="1" outlineLevel="1">
      <c r="B76" s="82" t="s">
        <v>36</v>
      </c>
      <c r="C76" s="83">
        <v>3487219</v>
      </c>
      <c r="D76" s="83"/>
      <c r="E76" s="85">
        <v>1316980</v>
      </c>
      <c r="F76" s="86"/>
      <c r="G76" s="83">
        <v>1042087</v>
      </c>
      <c r="H76" s="83"/>
      <c r="I76" s="85">
        <v>618738</v>
      </c>
      <c r="J76" s="86"/>
      <c r="K76" s="83">
        <v>38098</v>
      </c>
      <c r="L76" s="83"/>
    </row>
    <row r="77" spans="2:14" ht="15" hidden="1" customHeight="1" outlineLevel="1">
      <c r="B77" s="82" t="s">
        <v>37</v>
      </c>
      <c r="C77" s="83">
        <v>4547725</v>
      </c>
      <c r="D77" s="83"/>
      <c r="E77" s="85">
        <v>1735087</v>
      </c>
      <c r="F77" s="86"/>
      <c r="G77" s="83">
        <v>1352562</v>
      </c>
      <c r="H77" s="83"/>
      <c r="I77" s="85">
        <v>784504</v>
      </c>
      <c r="J77" s="86"/>
      <c r="K77" s="83">
        <v>32936</v>
      </c>
      <c r="L77" s="83"/>
    </row>
    <row r="78" spans="2:14" ht="15" hidden="1" customHeight="1" outlineLevel="1">
      <c r="B78" s="82" t="s">
        <v>38</v>
      </c>
      <c r="C78" s="83">
        <v>4028069</v>
      </c>
      <c r="D78" s="83"/>
      <c r="E78" s="85">
        <v>1527198</v>
      </c>
      <c r="F78" s="86"/>
      <c r="G78" s="83">
        <v>1205214</v>
      </c>
      <c r="H78" s="83"/>
      <c r="I78" s="85">
        <v>711011</v>
      </c>
      <c r="J78" s="86"/>
      <c r="K78" s="83">
        <v>36392</v>
      </c>
      <c r="L78" s="83"/>
    </row>
    <row r="79" spans="2:14" ht="15" hidden="1" customHeight="1" outlineLevel="1">
      <c r="B79" s="82" t="s">
        <v>39</v>
      </c>
      <c r="C79" s="83">
        <v>3186028</v>
      </c>
      <c r="D79" s="83"/>
      <c r="E79" s="85">
        <v>1201011</v>
      </c>
      <c r="F79" s="86"/>
      <c r="G79" s="83">
        <v>963161</v>
      </c>
      <c r="H79" s="83"/>
      <c r="I79" s="85">
        <v>551429</v>
      </c>
      <c r="J79" s="86"/>
      <c r="K79" s="83">
        <v>35179</v>
      </c>
      <c r="L79" s="83"/>
    </row>
    <row r="80" spans="2:14" ht="15" hidden="1" customHeight="1" outlineLevel="1">
      <c r="B80" s="82" t="s">
        <v>40</v>
      </c>
      <c r="C80" s="83">
        <v>2989529</v>
      </c>
      <c r="D80" s="83"/>
      <c r="E80" s="85">
        <v>1129932</v>
      </c>
      <c r="F80" s="86"/>
      <c r="G80" s="83">
        <v>893485</v>
      </c>
      <c r="H80" s="83"/>
      <c r="I80" s="85">
        <v>510668</v>
      </c>
      <c r="J80" s="86"/>
      <c r="K80" s="83">
        <v>34564</v>
      </c>
      <c r="L80" s="83"/>
    </row>
    <row r="81" spans="2:12" ht="15" hidden="1" customHeight="1" outlineLevel="1">
      <c r="B81" s="82" t="s">
        <v>41</v>
      </c>
      <c r="C81" s="83">
        <v>3583801</v>
      </c>
      <c r="D81" s="83"/>
      <c r="E81" s="85">
        <v>1405505</v>
      </c>
      <c r="F81" s="86"/>
      <c r="G81" s="83">
        <v>1052890</v>
      </c>
      <c r="H81" s="83"/>
      <c r="I81" s="85">
        <v>591995</v>
      </c>
      <c r="J81" s="86"/>
      <c r="K81" s="83">
        <v>37211</v>
      </c>
      <c r="L81" s="83"/>
    </row>
    <row r="82" spans="2:12" ht="15" hidden="1" customHeight="1" outlineLevel="1">
      <c r="B82" s="82" t="s">
        <v>42</v>
      </c>
      <c r="C82" s="83">
        <v>3869924</v>
      </c>
      <c r="D82" s="83"/>
      <c r="E82" s="85">
        <v>1438644</v>
      </c>
      <c r="F82" s="86"/>
      <c r="G82" s="83">
        <v>1173563</v>
      </c>
      <c r="H82" s="83"/>
      <c r="I82" s="85">
        <v>688146</v>
      </c>
      <c r="J82" s="86"/>
      <c r="K82" s="83">
        <v>43839</v>
      </c>
      <c r="L82" s="83"/>
    </row>
    <row r="83" spans="2:12" ht="15" hidden="1" customHeight="1" outlineLevel="1">
      <c r="B83" s="82" t="s">
        <v>43</v>
      </c>
      <c r="C83" s="83">
        <v>3574667</v>
      </c>
      <c r="D83" s="83"/>
      <c r="E83" s="85">
        <v>1323862</v>
      </c>
      <c r="F83" s="86"/>
      <c r="G83" s="83">
        <v>1089149</v>
      </c>
      <c r="H83" s="83"/>
      <c r="I83" s="85">
        <v>632105</v>
      </c>
      <c r="J83" s="86"/>
      <c r="K83" s="83">
        <v>43193</v>
      </c>
      <c r="L83" s="83"/>
    </row>
    <row r="84" spans="2:12" ht="15" hidden="1" customHeight="1" outlineLevel="1">
      <c r="B84" s="82" t="s">
        <v>44</v>
      </c>
      <c r="C84" s="83">
        <v>3762403</v>
      </c>
      <c r="D84" s="83"/>
      <c r="E84" s="85">
        <v>1464283</v>
      </c>
      <c r="F84" s="86"/>
      <c r="G84" s="83">
        <v>1156739</v>
      </c>
      <c r="H84" s="83"/>
      <c r="I84" s="85">
        <v>627555</v>
      </c>
      <c r="J84" s="86"/>
      <c r="K84" s="83">
        <v>33816</v>
      </c>
      <c r="L84" s="83"/>
    </row>
    <row r="85" spans="2:12" collapsed="1">
      <c r="B85" s="38">
        <v>2006</v>
      </c>
      <c r="C85" s="90">
        <v>43888565</v>
      </c>
      <c r="D85" s="90"/>
      <c r="E85" s="90">
        <v>16585387</v>
      </c>
      <c r="F85" s="91"/>
      <c r="G85" s="90">
        <v>13304519</v>
      </c>
      <c r="H85" s="90"/>
      <c r="I85" s="90">
        <v>7492722</v>
      </c>
      <c r="J85" s="91"/>
      <c r="K85" s="90">
        <v>467349</v>
      </c>
      <c r="L85" s="90"/>
    </row>
    <row r="86" spans="2:12" ht="15" customHeight="1">
      <c r="B86" s="42" t="s">
        <v>46</v>
      </c>
      <c r="C86" s="42"/>
      <c r="D86" s="42"/>
      <c r="E86" s="42"/>
      <c r="F86" s="42"/>
      <c r="G86" s="42"/>
      <c r="H86" s="42"/>
      <c r="I86" s="43"/>
      <c r="J86" s="43"/>
      <c r="K86" s="43"/>
      <c r="L86" s="43"/>
    </row>
  </sheetData>
  <mergeCells count="7">
    <mergeCell ref="B86:H86"/>
    <mergeCell ref="B5:L5"/>
    <mergeCell ref="C6:D6"/>
    <mergeCell ref="E6:F6"/>
    <mergeCell ref="G6:H6"/>
    <mergeCell ref="I6:J6"/>
    <mergeCell ref="K6:L6"/>
  </mergeCells>
  <hyperlinks>
    <hyperlink ref="N6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Año 2010</v>
      </c>
      <c r="D6" s="48" t="s">
        <v>49</v>
      </c>
      <c r="E6" s="47" t="str">
        <f>actualizaciones!A2</f>
        <v xml:space="preserve">Año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36229392</v>
      </c>
      <c r="D8" s="54">
        <f>C8/C8</f>
        <v>1</v>
      </c>
      <c r="E8" s="53">
        <v>40230487</v>
      </c>
      <c r="F8" s="54">
        <f>E8/E8</f>
        <v>1</v>
      </c>
      <c r="G8" s="54">
        <f>(E8-C8)/C8</f>
        <v>0.1104378180014724</v>
      </c>
    </row>
    <row r="9" spans="2:7" ht="15" customHeight="1">
      <c r="B9" s="52" t="s">
        <v>84</v>
      </c>
      <c r="C9" s="53">
        <v>20544455</v>
      </c>
      <c r="D9" s="54">
        <f>C9/C8</f>
        <v>0.5670659612504676</v>
      </c>
      <c r="E9" s="53">
        <v>23545131</v>
      </c>
      <c r="F9" s="54">
        <f>E9/E8</f>
        <v>0.58525592792351733</v>
      </c>
      <c r="G9" s="54">
        <f>(E9-C9)/C9</f>
        <v>0.14605770754201072</v>
      </c>
    </row>
    <row r="10" spans="2:7" ht="15" customHeight="1">
      <c r="B10" s="55" t="s">
        <v>85</v>
      </c>
      <c r="C10" s="53">
        <v>15684937</v>
      </c>
      <c r="D10" s="54">
        <f>C10/C8</f>
        <v>0.4329340387495324</v>
      </c>
      <c r="E10" s="53">
        <v>16685356</v>
      </c>
      <c r="F10" s="54">
        <f>E10/E8</f>
        <v>0.41474407207648267</v>
      </c>
      <c r="G10" s="54">
        <f>(E10-C10)/C10</f>
        <v>6.378214971472311E-2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13694711</v>
      </c>
      <c r="D12" s="60">
        <f>C12/C12</f>
        <v>1</v>
      </c>
      <c r="E12" s="59">
        <v>15355866</v>
      </c>
      <c r="F12" s="60">
        <f>E12/E12</f>
        <v>1</v>
      </c>
      <c r="G12" s="61">
        <f>(E12-C12)/C12</f>
        <v>0.12129901828523434</v>
      </c>
    </row>
    <row r="13" spans="2:7" ht="15" customHeight="1">
      <c r="B13" s="58" t="s">
        <v>84</v>
      </c>
      <c r="C13" s="59">
        <v>8597434</v>
      </c>
      <c r="D13" s="60">
        <f>C13/C12</f>
        <v>0.62779229149121873</v>
      </c>
      <c r="E13" s="59">
        <v>9919604</v>
      </c>
      <c r="F13" s="60">
        <f>E13/E12</f>
        <v>0.64598141192427705</v>
      </c>
      <c r="G13" s="61">
        <f>(E13-C13)/C13</f>
        <v>0.15378658329915648</v>
      </c>
    </row>
    <row r="14" spans="2:7" ht="15" customHeight="1">
      <c r="B14" s="58" t="s">
        <v>85</v>
      </c>
      <c r="C14" s="59">
        <v>5097277</v>
      </c>
      <c r="D14" s="60">
        <f>C14/C12</f>
        <v>0.37220770850878121</v>
      </c>
      <c r="E14" s="59">
        <v>5436262</v>
      </c>
      <c r="F14" s="60">
        <f>E14/E13</f>
        <v>0.54803215934829652</v>
      </c>
      <c r="G14" s="61">
        <f>(E14-C14)/C14</f>
        <v>6.6503154527407474E-2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11594454</v>
      </c>
      <c r="D16" s="60">
        <f>C16/C16</f>
        <v>1</v>
      </c>
      <c r="E16" s="59">
        <v>12823569</v>
      </c>
      <c r="F16" s="60">
        <f>E16/E16</f>
        <v>1</v>
      </c>
      <c r="G16" s="61">
        <f>(E16-C16)/C16</f>
        <v>0.10600887286283597</v>
      </c>
    </row>
    <row r="17" spans="2:12" ht="15" customHeight="1">
      <c r="B17" s="58" t="s">
        <v>84</v>
      </c>
      <c r="C17" s="59">
        <v>5216746</v>
      </c>
      <c r="D17" s="60">
        <f>C17/C16</f>
        <v>0.44993459804144292</v>
      </c>
      <c r="E17" s="59">
        <v>5926777</v>
      </c>
      <c r="F17" s="60">
        <f>E17/E16</f>
        <v>0.46217843098126582</v>
      </c>
      <c r="G17" s="61">
        <f>(E17-C17)/C17</f>
        <v>0.13610610905725523</v>
      </c>
    </row>
    <row r="18" spans="2:12" ht="15" customHeight="1">
      <c r="B18" s="58" t="s">
        <v>85</v>
      </c>
      <c r="C18" s="59">
        <v>6377708</v>
      </c>
      <c r="D18" s="60">
        <f>C18/C16</f>
        <v>0.55006540195855713</v>
      </c>
      <c r="E18" s="59">
        <v>6896792</v>
      </c>
      <c r="F18" s="60">
        <f>E18/E16</f>
        <v>0.53782156901873412</v>
      </c>
      <c r="G18" s="61">
        <f>(E18-C18)/C18</f>
        <v>8.1390367824930213E-2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5116562</v>
      </c>
      <c r="D20" s="60">
        <f>C20/C20</f>
        <v>1</v>
      </c>
      <c r="E20" s="59">
        <v>5397757</v>
      </c>
      <c r="F20" s="60">
        <f>E20/E20</f>
        <v>1</v>
      </c>
      <c r="G20" s="61">
        <f>(E20-C20)/C20</f>
        <v>5.4957801742654543E-2</v>
      </c>
    </row>
    <row r="21" spans="2:12" ht="15" customHeight="1">
      <c r="B21" s="58" t="s">
        <v>84</v>
      </c>
      <c r="C21" s="59">
        <v>3452325</v>
      </c>
      <c r="D21" s="60">
        <f>C21/C20</f>
        <v>0.67473530077423083</v>
      </c>
      <c r="E21" s="59">
        <v>3903935</v>
      </c>
      <c r="F21" s="60">
        <f>E21/E20</f>
        <v>0.72325134310418193</v>
      </c>
      <c r="G21" s="61">
        <f>(E21-C21)/C21</f>
        <v>0.13081329249129209</v>
      </c>
    </row>
    <row r="22" spans="2:12" ht="15" customHeight="1">
      <c r="B22" s="62" t="s">
        <v>85</v>
      </c>
      <c r="C22" s="59">
        <v>1664237</v>
      </c>
      <c r="D22" s="60">
        <f>C22/C20</f>
        <v>0.32526469922576917</v>
      </c>
      <c r="E22" s="59">
        <v>1493822</v>
      </c>
      <c r="F22" s="60">
        <f>E22/E20</f>
        <v>0.27674865689581801</v>
      </c>
      <c r="G22" s="61">
        <f>(E22-C22)/C22</f>
        <v>-0.10239827620705465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325864</v>
      </c>
      <c r="D24" s="60">
        <f>C24/C24</f>
        <v>1</v>
      </c>
      <c r="E24" s="59">
        <v>329480</v>
      </c>
      <c r="F24" s="60">
        <f>E24/E24</f>
        <v>1</v>
      </c>
      <c r="G24" s="61">
        <f>(E24-C24)/C24</f>
        <v>1.1096653818771021E-2</v>
      </c>
    </row>
    <row r="25" spans="2:12" ht="15" customHeight="1">
      <c r="B25" s="58" t="s">
        <v>84</v>
      </c>
      <c r="C25" s="59">
        <v>325864</v>
      </c>
      <c r="D25" s="60">
        <f>C25/C24</f>
        <v>1</v>
      </c>
      <c r="E25" s="59">
        <v>329480</v>
      </c>
      <c r="F25" s="60">
        <f>E25/E24</f>
        <v>1</v>
      </c>
      <c r="G25" s="61">
        <f>(E25-C25)/C25</f>
        <v>1.1096653818771021E-2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diciembre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2012-02-03T00:00:00+00:00</PublishingStartDate>
    <_dlc_DocId xmlns="8b099203-c902-4a5b-992f-1f849b15ff82">Q5F7QW3RQ55V-2054-277</_dlc_DocId>
    <_dlc_DocIdUrl xmlns="8b099203-c902-4a5b-992f-1f849b15ff82">
      <Url>http://cd102671/es/investigacion/Situacion-turistica/zonas-turisticas-tenerife/_layouts/DocIdRedir.aspx?ID=Q5F7QW3RQ55V-2054-277</Url>
      <Description>Q5F7QW3RQ55V-2054-277</Description>
    </_dlc_DocIdUrl>
  </documentManagement>
</p:properties>
</file>

<file path=customXml/itemProps1.xml><?xml version="1.0" encoding="utf-8"?>
<ds:datastoreItem xmlns:ds="http://schemas.openxmlformats.org/officeDocument/2006/customXml" ds:itemID="{7B365439-0CED-4627-A3EC-BF7661188551}"/>
</file>

<file path=customXml/itemProps2.xml><?xml version="1.0" encoding="utf-8"?>
<ds:datastoreItem xmlns:ds="http://schemas.openxmlformats.org/officeDocument/2006/customXml" ds:itemID="{11CEC2B7-0F8F-460B-BCFD-ABA4BF3C0C83}"/>
</file>

<file path=customXml/itemProps3.xml><?xml version="1.0" encoding="utf-8"?>
<ds:datastoreItem xmlns:ds="http://schemas.openxmlformats.org/officeDocument/2006/customXml" ds:itemID="{39C490E2-A0A9-4D8A-B8A8-2839E7643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(año 2011)</dc:title>
  <dc:creator>manuela</dc:creator>
  <cp:lastModifiedBy>manuela</cp:lastModifiedBy>
  <dcterms:created xsi:type="dcterms:W3CDTF">2012-03-16T11:33:19Z</dcterms:created>
  <dcterms:modified xsi:type="dcterms:W3CDTF">2012-03-16T12:15:44Z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89bbecde-a19d-4c2c-a496-9aa8d258d4f5</vt:lpwstr>
  </property>
</Properties>
</file>