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2.xml" ContentType="application/vnd.openxmlformats-officedocument.drawingml.chartshapes+xml"/>
  <Override PartName="/xl/drawings/drawing11.xml" ContentType="application/vnd.openxmlformats-officedocument.drawingml.chartshapes+xml"/>
  <Override PartName="/xl/drawings/drawing31.xml" ContentType="application/vnd.openxmlformats-officedocument.drawingml.chartshap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charts/chart26.xml" ContentType="application/vnd.openxmlformats-officedocument.drawingml.chart+xml"/>
  <Override PartName="/xl/worksheets/sheet4.xml" ContentType="application/vnd.openxmlformats-officedocument.spreadsheetml.worksheet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heme/theme1.xml" ContentType="application/vnd.openxmlformats-officedocument.theme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9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worksheets/sheet30.xml" ContentType="application/vnd.openxmlformats-officedocument.spreadsheetml.worksheet+xml"/>
  <Override PartName="/xl/worksheets/sheet17.xml" ContentType="application/vnd.openxmlformats-officedocument.spreadsheetml.workshee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6.xml" ContentType="application/vnd.openxmlformats-officedocument.spreadsheetml.worksheet+xml"/>
  <Override PartName="/xl/charts/chart19.xml" ContentType="application/vnd.openxmlformats-officedocument.drawingml.chart+xml"/>
  <Override PartName="/xl/worksheets/sheet19.xml" ContentType="application/vnd.openxmlformats-officedocument.spreadsheetml.worksheet+xml"/>
  <Override PartName="/xl/drawings/drawing22.xml" ContentType="application/vnd.openxmlformats-officedocument.drawing+xml"/>
  <Override PartName="/xl/worksheets/sheet15.xml" ContentType="application/vnd.openxmlformats-officedocument.spreadsheetml.workshee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drawings/drawing26.xml" ContentType="application/vnd.openxmlformats-officedocument.drawing+xml"/>
  <Override PartName="/xl/worksheets/sheet13.xml" ContentType="application/vnd.openxmlformats-officedocument.spreadsheetml.workshee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4.xml" ContentType="application/vnd.openxmlformats-officedocument.spreadsheetml.workshee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19.xml" ContentType="application/vnd.openxmlformats-officedocument.drawing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drawings/drawing18.xml" ContentType="application/vnd.openxmlformats-officedocument.drawing+xml"/>
  <Override PartName="/xl/worksheets/sheet29.xml" ContentType="application/vnd.openxmlformats-officedocument.spreadsheetml.worksheet+xml"/>
  <Override PartName="/xl/worksheets/sheet7.xml" ContentType="application/vnd.openxmlformats-officedocument.spreadsheetml.worksheet+xml"/>
  <Override PartName="/xl/charts/chart13.xml" ContentType="application/vnd.openxmlformats-officedocument.drawingml.chart+xml"/>
  <Override PartName="/xl/worksheets/sheet25.xml" ContentType="application/vnd.openxmlformats-officedocument.spreadsheetml.worksheet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charts/chart18.xml" ContentType="application/vnd.openxmlformats-officedocument.drawingml.chart+xml"/>
  <Override PartName="/xl/charts/chart14.xml" ContentType="application/vnd.openxmlformats-officedocument.drawingml.chart+xml"/>
  <Override PartName="/xl/charts/chart17.xml" ContentType="application/vnd.openxmlformats-officedocument.drawingml.char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Hoja1" sheetId="35" state="hidden" r:id="rId29"/>
    <sheet name="actualizaciones" sheetId="36" state="hidden" r:id="rId30"/>
  </sheets>
  <externalReferences>
    <externalReference r:id="rId31"/>
  </externalReferences>
  <definedNames>
    <definedName name="_eoh05" localSheetId="3">#REF!</definedName>
    <definedName name="_eoh05" localSheetId="28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28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">'Gráfica alojados municipio'!$B$4:$J$29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Principal'!$C$4:$G$36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1">'SERIE ALOJADOS MUNICIPIOS'!$B$5:$L$109</definedName>
    <definedName name="_xlnm.Print_Area" localSheetId="16">'SERIE EM MUNICIPIOS'!$B$5:$L$109</definedName>
    <definedName name="_xlnm.Print_Area" localSheetId="11">'SERIE IO MUNICIPIOS'!$B$5:$L$109</definedName>
    <definedName name="_xlnm.Print_Area" localSheetId="6">'SERIE PERNOCTACIONES MUN'!$B$5:$L$109</definedName>
    <definedName name="CANARIAS" localSheetId="3">#REF!</definedName>
    <definedName name="CANARIAS" localSheetId="28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28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28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28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28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28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28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28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28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28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28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28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28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L54" i="27" l="1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7" i="17"/>
  <c r="D36" i="15"/>
  <c r="C36" i="15"/>
  <c r="I20" i="15"/>
  <c r="H20" i="15"/>
  <c r="D20" i="15"/>
  <c r="C20" i="15"/>
  <c r="I6" i="15"/>
  <c r="H6" i="15"/>
  <c r="D6" i="15"/>
  <c r="C6" i="15"/>
  <c r="D6" i="13"/>
  <c r="C6" i="13"/>
  <c r="B17" i="12"/>
  <c r="G26" i="8"/>
  <c r="E6" i="8"/>
  <c r="C6" i="8"/>
  <c r="B17" i="7"/>
  <c r="E6" i="3"/>
  <c r="C6" i="3"/>
  <c r="B17" i="2"/>
  <c r="D6" i="1"/>
  <c r="H18" i="2" l="1"/>
  <c r="F19" i="2"/>
  <c r="D20" i="2"/>
  <c r="L20" i="2"/>
  <c r="J21" i="2"/>
  <c r="H22" i="2"/>
  <c r="F23" i="2"/>
  <c r="D24" i="2"/>
  <c r="L24" i="2"/>
  <c r="J25" i="2"/>
  <c r="H26" i="2"/>
  <c r="F27" i="2"/>
  <c r="D28" i="2"/>
  <c r="H28" i="2"/>
  <c r="F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L42" i="2"/>
  <c r="F43" i="2"/>
  <c r="J43" i="2"/>
  <c r="D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" i="3"/>
  <c r="G12" i="3"/>
  <c r="F12" i="3"/>
  <c r="D14" i="3"/>
  <c r="G17" i="3"/>
  <c r="F17" i="3"/>
  <c r="D20" i="3"/>
  <c r="G22" i="3"/>
  <c r="F22" i="3"/>
  <c r="D25" i="3"/>
  <c r="H18" i="7"/>
  <c r="F19" i="7"/>
  <c r="D20" i="7"/>
  <c r="L20" i="7"/>
  <c r="J21" i="7"/>
  <c r="H22" i="7"/>
  <c r="F23" i="7"/>
  <c r="D24" i="7"/>
  <c r="L24" i="7"/>
  <c r="J25" i="7"/>
  <c r="H26" i="7"/>
  <c r="F27" i="7"/>
  <c r="D28" i="7"/>
  <c r="L28" i="7"/>
  <c r="J29" i="7"/>
  <c r="H30" i="7"/>
  <c r="F31" i="7"/>
  <c r="D32" i="7"/>
  <c r="L32" i="7"/>
  <c r="J33" i="7"/>
  <c r="H34" i="7"/>
  <c r="F35" i="7"/>
  <c r="D36" i="7"/>
  <c r="L36" i="7"/>
  <c r="J37" i="7"/>
  <c r="D39" i="7"/>
  <c r="J40" i="7"/>
  <c r="F42" i="7"/>
  <c r="L43" i="7"/>
  <c r="H45" i="7"/>
  <c r="D47" i="7"/>
  <c r="D18" i="2"/>
  <c r="L18" i="2"/>
  <c r="J19" i="2"/>
  <c r="H20" i="2"/>
  <c r="F21" i="2"/>
  <c r="D22" i="2"/>
  <c r="L22" i="2"/>
  <c r="J23" i="2"/>
  <c r="H24" i="2"/>
  <c r="F25" i="2"/>
  <c r="D26" i="2"/>
  <c r="L26" i="2"/>
  <c r="J27" i="2"/>
  <c r="L28" i="2"/>
  <c r="J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H44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G8" i="3"/>
  <c r="F8" i="3"/>
  <c r="D10" i="3"/>
  <c r="G13" i="3"/>
  <c r="F13" i="3"/>
  <c r="D16" i="3"/>
  <c r="G18" i="3"/>
  <c r="F18" i="3"/>
  <c r="D21" i="3"/>
  <c r="G24" i="3"/>
  <c r="F24" i="3"/>
  <c r="D26" i="3"/>
  <c r="J18" i="7"/>
  <c r="H19" i="7"/>
  <c r="F20" i="7"/>
  <c r="D21" i="7"/>
  <c r="L21" i="7"/>
  <c r="J22" i="7"/>
  <c r="H23" i="7"/>
  <c r="F24" i="7"/>
  <c r="D25" i="7"/>
  <c r="L25" i="7"/>
  <c r="J26" i="7"/>
  <c r="H27" i="7"/>
  <c r="F28" i="7"/>
  <c r="D29" i="7"/>
  <c r="L29" i="7"/>
  <c r="J30" i="7"/>
  <c r="H31" i="7"/>
  <c r="F32" i="7"/>
  <c r="D33" i="7"/>
  <c r="L33" i="7"/>
  <c r="J34" i="7"/>
  <c r="H35" i="7"/>
  <c r="F36" i="7"/>
  <c r="D37" i="7"/>
  <c r="L37" i="7"/>
  <c r="H39" i="7"/>
  <c r="D41" i="7"/>
  <c r="J42" i="7"/>
  <c r="F44" i="7"/>
  <c r="L45" i="7"/>
  <c r="H47" i="7"/>
  <c r="F18" i="2"/>
  <c r="H19" i="2"/>
  <c r="F20" i="2"/>
  <c r="D21" i="2"/>
  <c r="L21" i="2"/>
  <c r="J22" i="2"/>
  <c r="H23" i="2"/>
  <c r="F24" i="2"/>
  <c r="D25" i="2"/>
  <c r="L25" i="2"/>
  <c r="J26" i="2"/>
  <c r="L27" i="2"/>
  <c r="J28" i="2"/>
  <c r="H29" i="2"/>
  <c r="F30" i="2"/>
  <c r="D31" i="2"/>
  <c r="L31" i="2"/>
  <c r="J32" i="2"/>
  <c r="H33" i="2"/>
  <c r="F34" i="2"/>
  <c r="D35" i="2"/>
  <c r="L35" i="2"/>
  <c r="J36" i="2"/>
  <c r="H37" i="2"/>
  <c r="J38" i="2"/>
  <c r="H39" i="2"/>
  <c r="F40" i="2"/>
  <c r="D41" i="2"/>
  <c r="L41" i="2"/>
  <c r="F42" i="2"/>
  <c r="H43" i="2"/>
  <c r="F44" i="2"/>
  <c r="D45" i="2"/>
  <c r="L45" i="2"/>
  <c r="J46" i="2"/>
  <c r="H47" i="2"/>
  <c r="F48" i="2"/>
  <c r="D49" i="2"/>
  <c r="H49" i="2"/>
  <c r="L49" i="2"/>
  <c r="F50" i="2"/>
  <c r="J50" i="2"/>
  <c r="D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H61" i="2"/>
  <c r="L61" i="2"/>
  <c r="F62" i="2"/>
  <c r="J62" i="2"/>
  <c r="D63" i="2"/>
  <c r="H63" i="2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" i="3"/>
  <c r="G9" i="3"/>
  <c r="D12" i="3"/>
  <c r="F14" i="3"/>
  <c r="G14" i="3"/>
  <c r="D17" i="3"/>
  <c r="F20" i="3"/>
  <c r="G20" i="3"/>
  <c r="D22" i="3"/>
  <c r="F25" i="3"/>
  <c r="G25" i="3"/>
  <c r="D18" i="7"/>
  <c r="L18" i="7"/>
  <c r="J19" i="7"/>
  <c r="H20" i="7"/>
  <c r="F21" i="7"/>
  <c r="D22" i="7"/>
  <c r="L22" i="7"/>
  <c r="J23" i="7"/>
  <c r="H24" i="7"/>
  <c r="F25" i="7"/>
  <c r="D26" i="7"/>
  <c r="L26" i="7"/>
  <c r="J27" i="7"/>
  <c r="H28" i="7"/>
  <c r="F29" i="7"/>
  <c r="D30" i="7"/>
  <c r="L30" i="7"/>
  <c r="J31" i="7"/>
  <c r="H32" i="7"/>
  <c r="F33" i="7"/>
  <c r="D34" i="7"/>
  <c r="L34" i="7"/>
  <c r="J35" i="7"/>
  <c r="H36" i="7"/>
  <c r="F37" i="7"/>
  <c r="F38" i="7"/>
  <c r="L39" i="7"/>
  <c r="H41" i="7"/>
  <c r="D43" i="7"/>
  <c r="J44" i="7"/>
  <c r="F46" i="7"/>
  <c r="J18" i="2"/>
  <c r="D19" i="2"/>
  <c r="L19" i="2"/>
  <c r="J20" i="2"/>
  <c r="H21" i="2"/>
  <c r="F22" i="2"/>
  <c r="D23" i="2"/>
  <c r="L23" i="2"/>
  <c r="J24" i="2"/>
  <c r="H25" i="2"/>
  <c r="F26" i="2"/>
  <c r="D27" i="2"/>
  <c r="H27" i="2"/>
  <c r="F28" i="2"/>
  <c r="D29" i="2"/>
  <c r="L29" i="2"/>
  <c r="J30" i="2"/>
  <c r="H31" i="2"/>
  <c r="F32" i="2"/>
  <c r="D33" i="2"/>
  <c r="L33" i="2"/>
  <c r="J34" i="2"/>
  <c r="H35" i="2"/>
  <c r="F36" i="2"/>
  <c r="D37" i="2"/>
  <c r="L37" i="2"/>
  <c r="F38" i="2"/>
  <c r="D39" i="2"/>
  <c r="L39" i="2"/>
  <c r="J40" i="2"/>
  <c r="H41" i="2"/>
  <c r="J42" i="2"/>
  <c r="D43" i="2"/>
  <c r="L43" i="2"/>
  <c r="J44" i="2"/>
  <c r="H45" i="2"/>
  <c r="F46" i="2"/>
  <c r="D47" i="2"/>
  <c r="L47" i="2"/>
  <c r="J48" i="2"/>
  <c r="H51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D8" i="3"/>
  <c r="G10" i="3"/>
  <c r="F10" i="3"/>
  <c r="D13" i="3"/>
  <c r="G16" i="3"/>
  <c r="F16" i="3"/>
  <c r="D18" i="3"/>
  <c r="G21" i="3"/>
  <c r="F21" i="3"/>
  <c r="D24" i="3"/>
  <c r="G26" i="3"/>
  <c r="F26" i="3"/>
  <c r="F18" i="7"/>
  <c r="D19" i="7"/>
  <c r="L19" i="7"/>
  <c r="J20" i="7"/>
  <c r="H21" i="7"/>
  <c r="F22" i="7"/>
  <c r="D23" i="7"/>
  <c r="L23" i="7"/>
  <c r="J24" i="7"/>
  <c r="H25" i="7"/>
  <c r="F26" i="7"/>
  <c r="D27" i="7"/>
  <c r="L27" i="7"/>
  <c r="J28" i="7"/>
  <c r="H29" i="7"/>
  <c r="F30" i="7"/>
  <c r="D31" i="7"/>
  <c r="L31" i="7"/>
  <c r="J32" i="7"/>
  <c r="H33" i="7"/>
  <c r="F34" i="7"/>
  <c r="D35" i="7"/>
  <c r="L35" i="7"/>
  <c r="J36" i="7"/>
  <c r="H37" i="7"/>
  <c r="J38" i="7"/>
  <c r="F40" i="7"/>
  <c r="L41" i="7"/>
  <c r="H43" i="7"/>
  <c r="D45" i="7"/>
  <c r="J46" i="7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G8" i="8"/>
  <c r="F8" i="8"/>
  <c r="D10" i="8"/>
  <c r="G13" i="8"/>
  <c r="F13" i="8"/>
  <c r="D16" i="8"/>
  <c r="G18" i="8"/>
  <c r="F18" i="8"/>
  <c r="D21" i="8"/>
  <c r="G24" i="8"/>
  <c r="F26" i="8"/>
  <c r="F24" i="8"/>
  <c r="J18" i="12"/>
  <c r="H19" i="12"/>
  <c r="F20" i="12"/>
  <c r="D21" i="12"/>
  <c r="L21" i="12"/>
  <c r="J22" i="12"/>
  <c r="H23" i="12"/>
  <c r="F24" i="12"/>
  <c r="D25" i="12"/>
  <c r="L25" i="12"/>
  <c r="J26" i="12"/>
  <c r="H27" i="12"/>
  <c r="F28" i="12"/>
  <c r="D29" i="12"/>
  <c r="L29" i="12"/>
  <c r="J30" i="12"/>
  <c r="H31" i="12"/>
  <c r="F32" i="12"/>
  <c r="D33" i="12"/>
  <c r="L33" i="12"/>
  <c r="J34" i="12"/>
  <c r="H35" i="12"/>
  <c r="F36" i="12"/>
  <c r="D37" i="12"/>
  <c r="L37" i="12"/>
  <c r="J38" i="12"/>
  <c r="H39" i="12"/>
  <c r="F40" i="12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G9" i="8"/>
  <c r="F9" i="8"/>
  <c r="D12" i="8"/>
  <c r="G14" i="8"/>
  <c r="F14" i="8"/>
  <c r="D17" i="8"/>
  <c r="G20" i="8"/>
  <c r="F20" i="8"/>
  <c r="D22" i="8"/>
  <c r="G25" i="8"/>
  <c r="F25" i="8"/>
  <c r="D18" i="12"/>
  <c r="L18" i="12"/>
  <c r="J19" i="12"/>
  <c r="H20" i="12"/>
  <c r="F21" i="12"/>
  <c r="D22" i="12"/>
  <c r="L22" i="12"/>
  <c r="J23" i="12"/>
  <c r="H24" i="12"/>
  <c r="F25" i="12"/>
  <c r="D26" i="12"/>
  <c r="L26" i="12"/>
  <c r="J27" i="12"/>
  <c r="H28" i="12"/>
  <c r="F29" i="12"/>
  <c r="D30" i="12"/>
  <c r="L30" i="12"/>
  <c r="J31" i="12"/>
  <c r="H32" i="12"/>
  <c r="F33" i="12"/>
  <c r="D34" i="12"/>
  <c r="L34" i="12"/>
  <c r="J35" i="12"/>
  <c r="H36" i="12"/>
  <c r="F37" i="12"/>
  <c r="D38" i="12"/>
  <c r="L38" i="12"/>
  <c r="J39" i="12"/>
  <c r="H40" i="12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D8" i="8"/>
  <c r="F10" i="8"/>
  <c r="G10" i="8"/>
  <c r="D13" i="8"/>
  <c r="F16" i="8"/>
  <c r="G16" i="8"/>
  <c r="D18" i="8"/>
  <c r="F21" i="8"/>
  <c r="G21" i="8"/>
  <c r="D24" i="8"/>
  <c r="D26" i="8"/>
  <c r="F18" i="12"/>
  <c r="D19" i="12"/>
  <c r="L19" i="12"/>
  <c r="J20" i="12"/>
  <c r="H21" i="12"/>
  <c r="F22" i="12"/>
  <c r="D23" i="12"/>
  <c r="L23" i="12"/>
  <c r="J24" i="12"/>
  <c r="H25" i="12"/>
  <c r="F26" i="12"/>
  <c r="D27" i="12"/>
  <c r="L27" i="12"/>
  <c r="J28" i="12"/>
  <c r="H29" i="12"/>
  <c r="F30" i="12"/>
  <c r="D31" i="12"/>
  <c r="L31" i="12"/>
  <c r="J32" i="12"/>
  <c r="H33" i="12"/>
  <c r="F34" i="12"/>
  <c r="D35" i="12"/>
  <c r="L35" i="12"/>
  <c r="J36" i="12"/>
  <c r="H37" i="12"/>
  <c r="F38" i="12"/>
  <c r="D39" i="12"/>
  <c r="L39" i="12"/>
  <c r="J40" i="12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" i="8"/>
  <c r="G12" i="8"/>
  <c r="F12" i="8"/>
  <c r="D14" i="8"/>
  <c r="G17" i="8"/>
  <c r="F17" i="8"/>
  <c r="D20" i="8"/>
  <c r="G22" i="8"/>
  <c r="F22" i="8"/>
  <c r="D25" i="8"/>
  <c r="H18" i="12"/>
  <c r="F19" i="12"/>
  <c r="D20" i="12"/>
  <c r="L20" i="12"/>
  <c r="J21" i="12"/>
  <c r="H22" i="12"/>
  <c r="F23" i="12"/>
  <c r="D24" i="12"/>
  <c r="L24" i="12"/>
  <c r="J25" i="12"/>
  <c r="H26" i="12"/>
  <c r="F27" i="12"/>
  <c r="D28" i="12"/>
  <c r="L28" i="12"/>
  <c r="J29" i="12"/>
  <c r="H30" i="12"/>
  <c r="F31" i="12"/>
  <c r="D32" i="12"/>
  <c r="L32" i="12"/>
  <c r="J33" i="12"/>
  <c r="H34" i="12"/>
  <c r="F35" i="12"/>
  <c r="D36" i="12"/>
  <c r="L36" i="12"/>
  <c r="J37" i="12"/>
  <c r="H38" i="12"/>
  <c r="F39" i="12"/>
  <c r="D40" i="12"/>
  <c r="L40" i="12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D15" i="12"/>
  <c r="H15" i="12"/>
  <c r="L15" i="12"/>
  <c r="F16" i="12"/>
  <c r="J16" i="12"/>
  <c r="E12" i="13"/>
  <c r="E17" i="13"/>
  <c r="E22" i="13"/>
  <c r="J8" i="15"/>
  <c r="J11" i="15"/>
  <c r="J13" i="15"/>
  <c r="J16" i="15"/>
  <c r="J24" i="15"/>
  <c r="J26" i="15"/>
  <c r="E29" i="15"/>
  <c r="E38" i="15"/>
  <c r="E43" i="15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L38" i="17"/>
  <c r="H40" i="17"/>
  <c r="D42" i="17"/>
  <c r="J43" i="17"/>
  <c r="F45" i="17"/>
  <c r="L46" i="17"/>
  <c r="H48" i="17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E10" i="13"/>
  <c r="E16" i="13"/>
  <c r="E21" i="13"/>
  <c r="E8" i="15"/>
  <c r="E11" i="15"/>
  <c r="E13" i="15"/>
  <c r="E16" i="15"/>
  <c r="E24" i="15"/>
  <c r="E26" i="15"/>
  <c r="J28" i="15"/>
  <c r="E42" i="15"/>
  <c r="E47" i="15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F39" i="17"/>
  <c r="L40" i="17"/>
  <c r="H42" i="17"/>
  <c r="D44" i="17"/>
  <c r="J45" i="17"/>
  <c r="F47" i="17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E9" i="13"/>
  <c r="E14" i="13"/>
  <c r="E20" i="13"/>
  <c r="E25" i="13"/>
  <c r="J10" i="15"/>
  <c r="J12" i="15"/>
  <c r="J14" i="15"/>
  <c r="J22" i="15"/>
  <c r="J25" i="15"/>
  <c r="J27" i="15"/>
  <c r="E41" i="15"/>
  <c r="E45" i="15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J39" i="17"/>
  <c r="F41" i="17"/>
  <c r="L42" i="17"/>
  <c r="H44" i="17"/>
  <c r="D46" i="17"/>
  <c r="J47" i="17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E8" i="13"/>
  <c r="E13" i="13"/>
  <c r="E18" i="13"/>
  <c r="E24" i="13"/>
  <c r="E10" i="15"/>
  <c r="E12" i="15"/>
  <c r="E14" i="15"/>
  <c r="E22" i="15"/>
  <c r="E25" i="15"/>
  <c r="E27" i="15"/>
  <c r="J30" i="15"/>
  <c r="E40" i="15"/>
  <c r="E44" i="15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H38" i="17"/>
  <c r="D40" i="17"/>
  <c r="J41" i="17"/>
  <c r="F43" i="17"/>
  <c r="L44" i="17"/>
  <c r="H46" i="17"/>
  <c r="D48" i="17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F66" i="17"/>
  <c r="F67" i="17"/>
  <c r="L67" i="17"/>
  <c r="L68" i="17"/>
  <c r="H69" i="17"/>
  <c r="H70" i="17"/>
  <c r="D71" i="17"/>
  <c r="D72" i="17"/>
  <c r="J72" i="17"/>
  <c r="J73" i="17"/>
  <c r="F74" i="17"/>
  <c r="F75" i="17"/>
  <c r="L75" i="17"/>
  <c r="L76" i="17"/>
  <c r="H77" i="17"/>
  <c r="H78" i="17"/>
  <c r="D79" i="17"/>
  <c r="D80" i="17"/>
  <c r="J80" i="17"/>
  <c r="L81" i="17"/>
  <c r="J82" i="17"/>
  <c r="H83" i="17"/>
  <c r="H84" i="17"/>
  <c r="D86" i="17"/>
  <c r="J87" i="17"/>
  <c r="F89" i="17"/>
  <c r="L90" i="17"/>
  <c r="H92" i="17"/>
  <c r="D94" i="17"/>
  <c r="J95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L66" i="17"/>
  <c r="H67" i="17"/>
  <c r="H68" i="17"/>
  <c r="D69" i="17"/>
  <c r="D70" i="17"/>
  <c r="J70" i="17"/>
  <c r="J71" i="17"/>
  <c r="F72" i="17"/>
  <c r="F73" i="17"/>
  <c r="L73" i="17"/>
  <c r="L74" i="17"/>
  <c r="H75" i="17"/>
  <c r="H76" i="17"/>
  <c r="D77" i="17"/>
  <c r="D78" i="17"/>
  <c r="J78" i="17"/>
  <c r="J79" i="17"/>
  <c r="F80" i="17"/>
  <c r="F81" i="17"/>
  <c r="D82" i="17"/>
  <c r="L82" i="17"/>
  <c r="J83" i="17"/>
  <c r="L84" i="17"/>
  <c r="H86" i="17"/>
  <c r="D88" i="17"/>
  <c r="J89" i="17"/>
  <c r="F91" i="17"/>
  <c r="L92" i="17"/>
  <c r="H94" i="17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H66" i="17"/>
  <c r="D67" i="17"/>
  <c r="D68" i="17"/>
  <c r="J68" i="17"/>
  <c r="J69" i="17"/>
  <c r="F70" i="17"/>
  <c r="F71" i="17"/>
  <c r="L71" i="17"/>
  <c r="L72" i="17"/>
  <c r="H73" i="17"/>
  <c r="H74" i="17"/>
  <c r="D75" i="17"/>
  <c r="D76" i="17"/>
  <c r="J76" i="17"/>
  <c r="J77" i="17"/>
  <c r="F78" i="17"/>
  <c r="F79" i="17"/>
  <c r="L79" i="17"/>
  <c r="L80" i="17"/>
  <c r="H81" i="17"/>
  <c r="F82" i="17"/>
  <c r="D83" i="17"/>
  <c r="L83" i="17"/>
  <c r="F85" i="17"/>
  <c r="L86" i="17"/>
  <c r="H88" i="17"/>
  <c r="D90" i="17"/>
  <c r="J91" i="17"/>
  <c r="F93" i="17"/>
  <c r="L94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J66" i="17"/>
  <c r="J67" i="17"/>
  <c r="F68" i="17"/>
  <c r="F69" i="17"/>
  <c r="L69" i="17"/>
  <c r="L70" i="17"/>
  <c r="H71" i="17"/>
  <c r="H72" i="17"/>
  <c r="D73" i="17"/>
  <c r="D74" i="17"/>
  <c r="J74" i="17"/>
  <c r="J75" i="17"/>
  <c r="F76" i="17"/>
  <c r="F77" i="17"/>
  <c r="L77" i="17"/>
  <c r="L78" i="17"/>
  <c r="H79" i="17"/>
  <c r="H80" i="17"/>
  <c r="D81" i="17"/>
  <c r="J81" i="17"/>
  <c r="H82" i="17"/>
  <c r="F83" i="17"/>
  <c r="D84" i="17"/>
  <c r="J85" i="17"/>
  <c r="F87" i="17"/>
  <c r="L88" i="17"/>
  <c r="H90" i="17"/>
  <c r="D92" i="17"/>
  <c r="J93" i="17"/>
  <c r="F95" i="17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K13" i="25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F94" i="17"/>
  <c r="J94" i="17"/>
  <c r="D95" i="17"/>
  <c r="H95" i="17"/>
  <c r="L95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N9" i="25"/>
  <c r="M9" i="25"/>
  <c r="K17" i="25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K8" i="25"/>
  <c r="N12" i="25"/>
  <c r="M12" i="25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K10" i="25"/>
  <c r="N16" i="25"/>
  <c r="M16" i="25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11" i="27"/>
  <c r="G20" i="27"/>
  <c r="F20" i="27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G8" i="27"/>
  <c r="F8" i="27"/>
  <c r="D13" i="27"/>
  <c r="F8" i="25"/>
  <c r="G8" i="25"/>
  <c r="D9" i="25"/>
  <c r="F10" i="25"/>
  <c r="G10" i="25"/>
  <c r="D12" i="25"/>
  <c r="F13" i="25"/>
  <c r="G13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32" i="25"/>
  <c r="F33" i="25"/>
  <c r="G33" i="25"/>
  <c r="D34" i="25"/>
  <c r="F36" i="25"/>
  <c r="G36" i="25"/>
  <c r="D37" i="25"/>
  <c r="F38" i="25"/>
  <c r="G38" i="25"/>
  <c r="D7" i="27"/>
  <c r="G10" i="27"/>
  <c r="F10" i="27"/>
  <c r="D21" i="27"/>
  <c r="M8" i="25"/>
  <c r="N8" i="25"/>
  <c r="K9" i="25"/>
  <c r="M10" i="25"/>
  <c r="N10" i="25"/>
  <c r="K12" i="25"/>
  <c r="M13" i="25"/>
  <c r="N13" i="25"/>
  <c r="K16" i="25"/>
  <c r="M17" i="25"/>
  <c r="N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32" i="25"/>
  <c r="N33" i="25"/>
  <c r="M33" i="25"/>
  <c r="K34" i="25"/>
  <c r="N36" i="25"/>
  <c r="M36" i="25"/>
  <c r="K37" i="25"/>
  <c r="N38" i="25"/>
  <c r="M38" i="25"/>
  <c r="D9" i="27"/>
  <c r="G12" i="27"/>
  <c r="F12" i="27"/>
  <c r="K7" i="27"/>
  <c r="N8" i="27"/>
  <c r="M8" i="27"/>
  <c r="K9" i="27"/>
  <c r="N10" i="27"/>
  <c r="M10" i="27"/>
  <c r="K11" i="27"/>
  <c r="N12" i="27"/>
  <c r="M12" i="27"/>
  <c r="K13" i="27"/>
  <c r="N20" i="27"/>
  <c r="M20" i="27"/>
  <c r="K21" i="27"/>
  <c r="N22" i="27"/>
  <c r="M22" i="27"/>
  <c r="K23" i="27"/>
  <c r="N24" i="27"/>
  <c r="M24" i="27"/>
  <c r="K25" i="27"/>
  <c r="N26" i="27"/>
  <c r="M26" i="27"/>
  <c r="K32" i="27"/>
  <c r="N33" i="27"/>
  <c r="M33" i="27"/>
  <c r="K34" i="27"/>
  <c r="N35" i="27"/>
  <c r="M35" i="27"/>
  <c r="K36" i="27"/>
  <c r="N37" i="27"/>
  <c r="M37" i="27"/>
  <c r="K43" i="27"/>
  <c r="N44" i="27"/>
  <c r="M44" i="27"/>
  <c r="K45" i="27"/>
  <c r="N46" i="27"/>
  <c r="M46" i="27"/>
  <c r="K47" i="27"/>
  <c r="N48" i="27"/>
  <c r="M48" i="27"/>
  <c r="K55" i="27"/>
  <c r="N56" i="27"/>
  <c r="M56" i="27"/>
  <c r="K57" i="27"/>
  <c r="N58" i="27"/>
  <c r="M58" i="27"/>
  <c r="K59" i="27"/>
  <c r="N60" i="27"/>
  <c r="M60" i="27"/>
  <c r="K61" i="27"/>
  <c r="N62" i="27"/>
  <c r="M62" i="27"/>
  <c r="D8" i="27"/>
  <c r="F9" i="27"/>
  <c r="G9" i="27"/>
  <c r="D10" i="27"/>
  <c r="F11" i="27"/>
  <c r="G11" i="27"/>
  <c r="D12" i="27"/>
  <c r="F13" i="27"/>
  <c r="G13" i="27"/>
  <c r="D20" i="27"/>
  <c r="G21" i="27"/>
  <c r="F21" i="27"/>
  <c r="D22" i="27"/>
  <c r="G23" i="27"/>
  <c r="F23" i="27"/>
  <c r="D24" i="27"/>
  <c r="G25" i="27"/>
  <c r="F25" i="27"/>
  <c r="D26" i="27"/>
  <c r="G32" i="27"/>
  <c r="F32" i="27"/>
  <c r="D33" i="27"/>
  <c r="G34" i="27"/>
  <c r="F34" i="27"/>
  <c r="D35" i="27"/>
  <c r="G36" i="27"/>
  <c r="F36" i="27"/>
  <c r="D37" i="27"/>
  <c r="G43" i="27"/>
  <c r="F43" i="27"/>
  <c r="D44" i="27"/>
  <c r="G45" i="27"/>
  <c r="F45" i="27"/>
  <c r="D46" i="27"/>
  <c r="G47" i="27"/>
  <c r="F47" i="27"/>
  <c r="D48" i="27"/>
  <c r="F49" i="27"/>
  <c r="M49" i="27"/>
  <c r="G55" i="27"/>
  <c r="F55" i="27"/>
  <c r="D56" i="27"/>
  <c r="G57" i="27"/>
  <c r="F57" i="27"/>
  <c r="D58" i="27"/>
  <c r="G59" i="27"/>
  <c r="F59" i="27"/>
  <c r="D60" i="27"/>
  <c r="G61" i="27"/>
  <c r="F61" i="27"/>
  <c r="D62" i="27"/>
  <c r="N7" i="27"/>
  <c r="M7" i="27"/>
  <c r="K8" i="27"/>
  <c r="N9" i="27"/>
  <c r="M9" i="27"/>
  <c r="K10" i="27"/>
  <c r="N11" i="27"/>
  <c r="M11" i="27"/>
  <c r="K12" i="27"/>
  <c r="N13" i="27"/>
  <c r="M13" i="27"/>
  <c r="K20" i="27"/>
  <c r="M21" i="27"/>
  <c r="N21" i="27"/>
  <c r="K22" i="27"/>
  <c r="M23" i="27"/>
  <c r="N23" i="27"/>
  <c r="K24" i="27"/>
  <c r="M25" i="27"/>
  <c r="N25" i="27"/>
  <c r="K26" i="27"/>
  <c r="M32" i="27"/>
  <c r="N32" i="27"/>
  <c r="K33" i="27"/>
  <c r="M34" i="27"/>
  <c r="N34" i="27"/>
  <c r="K35" i="27"/>
  <c r="M36" i="27"/>
  <c r="N36" i="27"/>
  <c r="K37" i="27"/>
  <c r="M43" i="27"/>
  <c r="N43" i="27"/>
  <c r="K44" i="27"/>
  <c r="M45" i="27"/>
  <c r="N45" i="27"/>
  <c r="K46" i="27"/>
  <c r="M47" i="27"/>
  <c r="N47" i="27"/>
  <c r="K48" i="27"/>
  <c r="M55" i="27"/>
  <c r="N55" i="27"/>
  <c r="K56" i="27"/>
  <c r="M57" i="27"/>
  <c r="N57" i="27"/>
  <c r="K58" i="27"/>
  <c r="M59" i="27"/>
  <c r="N59" i="27"/>
  <c r="K60" i="27"/>
  <c r="M61" i="27"/>
  <c r="N61" i="27"/>
  <c r="K62" i="27"/>
  <c r="G22" i="27"/>
  <c r="F22" i="27"/>
  <c r="D23" i="27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K49" i="27"/>
  <c r="D55" i="27"/>
  <c r="G56" i="27"/>
  <c r="F56" i="27"/>
  <c r="D57" i="27"/>
  <c r="G58" i="27"/>
  <c r="F58" i="27"/>
  <c r="D59" i="27"/>
  <c r="G60" i="27"/>
  <c r="F60" i="27"/>
  <c r="D61" i="27"/>
  <c r="G62" i="27"/>
  <c r="F62" i="27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<sst xmlns="http://schemas.openxmlformats.org/spreadsheetml/2006/main" count="1307" uniqueCount="208">
  <si>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</si>
  <si>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</si>
  <si>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</si>
  <si>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</si>
  <si>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</si>
  <si>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</si>
  <si>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</si>
  <si>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</si>
  <si>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</si>
  <si>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</si>
  <si>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</si>
  <si>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</si>
  <si>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</si>
  <si>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</si>
  <si>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</si>
  <si>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</si>
  <si>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</si>
  <si>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</si>
  <si>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</si>
  <si>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</si>
  <si>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</si>
  <si>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</si>
  <si>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</si>
  <si>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</si>
  <si>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</si>
  <si>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</si>
  <si>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</si>
  <si>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</si>
  <si>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</si>
  <si>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</si>
  <si>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</si>
  <si>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</si>
  <si>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</si>
  <si>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</si>
  <si>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</si>
  <si>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</si>
  <si>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</si>
  <si>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</si>
  <si>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</si>
  <si>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</si>
  <si>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</si>
  <si>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</si>
  <si>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</si>
  <si>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</si>
  <si>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</si>
  <si>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</si>
  <si>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</si>
  <si>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</si>
  <si>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</si>
  <si>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</si>
  <si>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</si>
  <si>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</si>
  <si>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</si>
  <si>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</si>
  <si>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</si>
  <si>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</si>
  <si>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</si>
  <si>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</si>
  <si>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</si>
  <si>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</si>
  <si>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</si>
  <si>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</si>
  <si>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</si>
  <si>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</si>
  <si>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</si>
  <si>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</si>
  <si>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</si>
  <si>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</si>
  <si>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</si>
  <si>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</si>
  <si>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</si>
  <si>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</si>
  <si>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</si>
  <si>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</si>
  <si>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</si>
  <si>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</si>
  <si>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</si>
  <si>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</si>
  <si>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</si>
  <si>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</si>
  <si>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</si>
  <si>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</si>
  <si>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</si>
  <si>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</si>
  <si>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</si>
  <si>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</si>
  <si>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</si>
  <si>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</si>
  <si>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</si>
  <si>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</si>
  <si>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</si>
  <si>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</si>
  <si>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</si>
  <si>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</si>
  <si>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</si>
  <si>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</si>
  <si>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</si>
  <si>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</si>
  <si>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</si>
  <si>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</si>
  <si>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</si>
  <si>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</si>
  <si>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</si>
  <si>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</si>
  <si>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</si>
  <si>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</si>
  <si>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</si>
  <si>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</si>
  <si>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</si>
  <si>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</si>
  <si>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</si>
  <si>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</si>
  <si>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</si>
  <si>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</si>
  <si>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</si>
  <si>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</si>
  <si>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</si>
  <si>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</si>
  <si>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</si>
  <si>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</si>
  <si>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</si>
  <si>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</si>
  <si>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</si>
  <si>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</si>
  <si>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</si>
  <si>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</si>
  <si>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</si>
  <si>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</si>
  <si>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Francia</t>
  </si>
  <si>
    <t>Holanda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</si>
  <si>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</si>
  <si>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</si>
  <si>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</si>
  <si>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</si>
  <si>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</si>
  <si>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</si>
  <si>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</si>
  <si>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</si>
  <si>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</si>
  <si>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</si>
  <si>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</si>
  <si>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</si>
  <si>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</si>
  <si>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</si>
  <si>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</si>
  <si>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</si>
  <si>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</si>
  <si>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</si>
  <si>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</si>
  <si>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</si>
  <si>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</si>
  <si>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</si>
  <si>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</si>
  <si>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</si>
  <si>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</si>
  <si>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</si>
  <si>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</si>
  <si>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</si>
  <si>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</si>
  <si>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</si>
  <si>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</si>
  <si>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</si>
  <si>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</si>
  <si>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</si>
  <si>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</si>
  <si>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</si>
  <si>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</si>
  <si>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</si>
  <si>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</si>
  <si>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</si>
  <si>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</si>
  <si>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</si>
  <si>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</si>
  <si>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</si>
  <si>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</si>
  <si>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Total Plazas</t>
  </si>
  <si>
    <t>Hoteles Rurales</t>
  </si>
  <si>
    <t>Casas Rurales</t>
  </si>
  <si>
    <t>Hoteleros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</si>
  <si>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</si>
  <si>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</si>
  <si>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</si>
  <si>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</si>
  <si>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</si>
  <si>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</si>
  <si>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</si>
  <si>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</si>
  <si>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</si>
  <si>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</si>
  <si>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</si>
  <si>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</si>
  <si>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</si>
  <si>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</si>
  <si>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</si>
  <si>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sept. 2013</t>
  </si>
  <si>
    <t>acum. sept.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</si>
  <si>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</si>
  <si>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</si>
  <si>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</si>
  <si>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</si>
  <si>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</si>
  <si>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</si>
  <si>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</si>
  <si>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</si>
  <si>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</si>
  <si>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</si>
  <si>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septiembre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</si>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</sst>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1" fontId="35" fillId="0" borderId="0">
      <protection locked="0"/>
    </xf>
    <xf numFmtId="1" fontId="35" fillId="0" borderId="0">
      <protection locked="0"/>
    </xf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1" fillId="0" borderId="0">
      <protection locked="0"/>
    </xf>
    <xf numFmtId="170" fontId="41" fillId="0" borderId="0">
      <protection locked="0"/>
    </xf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1" fillId="0" borderId="0">
      <protection locked="0"/>
    </xf>
    <xf numFmtId="173" fontId="41" fillId="0" borderId="0">
      <protection locked="0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1" fillId="0" borderId="0">
      <protection locked="0"/>
    </xf>
    <xf numFmtId="175" fontId="41" fillId="0" borderId="0">
      <protection locked="0"/>
    </xf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</cellStyleXfs>
  <cellXfs count="19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3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27" fillId="13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9" fillId="13" borderId="11" xfId="2" applyNumberFormat="1" applyFont="1" applyFill="1" applyBorder="1" applyAlignment="1" applyProtection="1">
      <alignment horizontal="center" vertical="center" wrapText="1"/>
      <protection hidden="1"/>
    </xf>
    <xf numFmtId="0" fontId="26" fillId="13" borderId="14" xfId="2" applyNumberFormat="1" applyFont="1" applyFill="1" applyBorder="1" applyAlignment="1" applyProtection="1">
      <alignment horizontal="center" vertical="center"/>
      <protection hidden="1"/>
    </xf>
    <xf numFmtId="1" fontId="26" fillId="13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5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1" fontId="26" fillId="13" borderId="3" xfId="2" applyFont="1" applyFill="1" applyBorder="1" applyAlignment="1">
      <alignment horizontal="center" vertical="center" wrapText="1"/>
    </xf>
    <xf numFmtId="1" fontId="26" fillId="13" borderId="6" xfId="2" applyFont="1" applyFill="1" applyBorder="1" applyAlignment="1">
      <alignment horizontal="center" vertical="center" wrapText="1"/>
    </xf>
    <xf numFmtId="1" fontId="26" fillId="13" borderId="3" xfId="2" applyFont="1" applyFill="1" applyBorder="1" applyAlignment="1">
      <alignment horizontal="center" vertical="center"/>
    </xf>
    <xf numFmtId="1" fontId="26" fillId="13" borderId="6" xfId="2" applyFont="1" applyFill="1" applyBorder="1" applyAlignment="1">
      <alignment horizontal="center" vertical="center"/>
    </xf>
    <xf numFmtId="1" fontId="26" fillId="13" borderId="8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10" xfId="2" applyFont="1" applyFill="1" applyBorder="1" applyAlignment="1">
      <alignment horizontal="center" vertical="center" wrapText="1"/>
    </xf>
    <xf numFmtId="1" fontId="30" fillId="14" borderId="12" xfId="2" applyFont="1" applyFill="1" applyBorder="1" applyAlignment="1">
      <alignment horizontal="center" vertical="center" wrapText="1"/>
    </xf>
    <xf numFmtId="1" fontId="30" fillId="14" borderId="13" xfId="2" applyFont="1" applyFill="1" applyBorder="1" applyAlignment="1">
      <alignment horizontal="center" vertical="center" wrapText="1"/>
    </xf>
  </cellXfs>
  <cellStyles count="185">
    <cellStyle name="20% - Énfasis1 2" xfId="6"/>
    <cellStyle name="20% - Énfasis1 3" xfId="7"/>
    <cellStyle name="20% - Énfasis1 4" xfId="8"/>
    <cellStyle name="20% - Énfasis1 5" xfId="9"/>
    <cellStyle name="20% - Énfasis2 2" xfId="10"/>
    <cellStyle name="20% - Énfasis2 3" xfId="11"/>
    <cellStyle name="20% - Énfasis2 4" xfId="12"/>
    <cellStyle name="20% - Énfasis2 5" xfId="13"/>
    <cellStyle name="20% - Énfasis3 2" xfId="14"/>
    <cellStyle name="20% - Énfasis3 3" xfId="15"/>
    <cellStyle name="20% - Énfasis3 4" xfId="16"/>
    <cellStyle name="20% - Énfasis3 5" xfId="17"/>
    <cellStyle name="20% - Énfasis4 2" xfId="18"/>
    <cellStyle name="20% - Énfasis4 3" xfId="19"/>
    <cellStyle name="20% - Énfasis4 4" xfId="20"/>
    <cellStyle name="20% - Énfasis4 5" xfId="21"/>
    <cellStyle name="20% - Énfasis5 2" xfId="22"/>
    <cellStyle name="20% - Énfasis5 3" xfId="23"/>
    <cellStyle name="20% - Énfasis5 4" xfId="24"/>
    <cellStyle name="20% - Énfasis5 5" xfId="25"/>
    <cellStyle name="20% - Énfasis6 2" xfId="26"/>
    <cellStyle name="20% - Énfasis6 3" xfId="27"/>
    <cellStyle name="20% - Énfasis6 4" xfId="28"/>
    <cellStyle name="20% - Énfasis6 5" xfId="29"/>
    <cellStyle name="40% - Énfasis1 2" xfId="30"/>
    <cellStyle name="40% - Énfasis1 3" xfId="31"/>
    <cellStyle name="40% - Énfasis1 4" xfId="32"/>
    <cellStyle name="40% - Énfasis1 5" xfId="33"/>
    <cellStyle name="40% - Énfasis2 2" xfId="34"/>
    <cellStyle name="40% - Énfasis2 3" xfId="35"/>
    <cellStyle name="40% - Énfasis2 4" xfId="36"/>
    <cellStyle name="40% - Énfasis2 5" xfId="37"/>
    <cellStyle name="40% - Énfasis3 2" xfId="38"/>
    <cellStyle name="40% - Énfasis3 3" xfId="39"/>
    <cellStyle name="40% - Énfasis3 4" xfId="40"/>
    <cellStyle name="40% - Énfasis3 5" xfId="41"/>
    <cellStyle name="40% - Énfasis4 2" xfId="42"/>
    <cellStyle name="40% - Énfasis4 3" xfId="43"/>
    <cellStyle name="40% - Énfasis4 4" xfId="44"/>
    <cellStyle name="40% - Énfasis4 5" xfId="45"/>
    <cellStyle name="40% - Énfasis5 2" xfId="46"/>
    <cellStyle name="40% - Énfasis5 3" xfId="47"/>
    <cellStyle name="40% - Énfasis5 4" xfId="48"/>
    <cellStyle name="40% - Énfasis5 5" xfId="49"/>
    <cellStyle name="40% - Énfasis6 2" xfId="50"/>
    <cellStyle name="40% - Énfasis6 3" xfId="51"/>
    <cellStyle name="40% - Énfasis6 4" xfId="52"/>
    <cellStyle name="40% - Énfasis6 5" xfId="53"/>
    <cellStyle name="60% - Énfasis1 2" xfId="54"/>
    <cellStyle name="60% - Énfasis1 3" xfId="55"/>
    <cellStyle name="60% - Énfasis1 4" xfId="56"/>
    <cellStyle name="60% - Énfasis1 5" xfId="57"/>
    <cellStyle name="60% - Énfasis2 2" xfId="58"/>
    <cellStyle name="60% - Énfasis2 3" xfId="59"/>
    <cellStyle name="60% - Énfasis2 4" xfId="60"/>
    <cellStyle name="60% - Énfasis2 5" xfId="61"/>
    <cellStyle name="60% - Énfasis3 2" xfId="62"/>
    <cellStyle name="60% - Énfasis3 3" xfId="63"/>
    <cellStyle name="60% - Énfasis3 4" xfId="64"/>
    <cellStyle name="60% - Énfasis3 5" xfId="65"/>
    <cellStyle name="60% - Énfasis4 2" xfId="66"/>
    <cellStyle name="60% - Énfasis4 3" xfId="67"/>
    <cellStyle name="60% - Énfasis4 4" xfId="68"/>
    <cellStyle name="60% - Énfasis4 5" xfId="69"/>
    <cellStyle name="60% - Énfasis5 2" xfId="70"/>
    <cellStyle name="60% - Énfasis5 3" xfId="71"/>
    <cellStyle name="60% - Énfasis5 4" xfId="72"/>
    <cellStyle name="60% - Énfasis5 5" xfId="73"/>
    <cellStyle name="60% - Énfasis6 2" xfId="74"/>
    <cellStyle name="60% - Énfasis6 3" xfId="75"/>
    <cellStyle name="60% - Énfasis6 4" xfId="76"/>
    <cellStyle name="60% - Énfasis6 5" xfId="77"/>
    <cellStyle name="Buena 2" xfId="78"/>
    <cellStyle name="Buena 3" xfId="79"/>
    <cellStyle name="Buena 4" xfId="80"/>
    <cellStyle name="Buena 5" xfId="81"/>
    <cellStyle name="Cabecera 1" xfId="82"/>
    <cellStyle name="Cabecera 2" xfId="83"/>
    <cellStyle name="Cálculo 2" xfId="84"/>
    <cellStyle name="Cálculo 3" xfId="85"/>
    <cellStyle name="Cálculo 4" xfId="86"/>
    <cellStyle name="Cálculo 5" xfId="87"/>
    <cellStyle name="Celda de comprobación 2" xfId="88"/>
    <cellStyle name="Celda de comprobación 3" xfId="89"/>
    <cellStyle name="Celda de comprobación 4" xfId="90"/>
    <cellStyle name="Celda de comprobación 5" xfId="91"/>
    <cellStyle name="Celda vinculada 2" xfId="92"/>
    <cellStyle name="Celda vinculada 3" xfId="93"/>
    <cellStyle name="Celda vinculada 4" xfId="94"/>
    <cellStyle name="Celda vinculada 5" xfId="95"/>
    <cellStyle name="Encabezado 4 2" xfId="96"/>
    <cellStyle name="Encabezado 4 3" xfId="97"/>
    <cellStyle name="Encabezado 4 4" xfId="98"/>
    <cellStyle name="Encabezado 4 5" xfId="99"/>
    <cellStyle name="Énfasis1 2" xfId="100"/>
    <cellStyle name="Énfasis1 3" xfId="101"/>
    <cellStyle name="Énfasis1 4" xfId="102"/>
    <cellStyle name="Énfasis1 5" xfId="103"/>
    <cellStyle name="Énfasis2 2" xfId="104"/>
    <cellStyle name="Énfasis2 3" xfId="105"/>
    <cellStyle name="Énfasis2 4" xfId="106"/>
    <cellStyle name="Énfasis2 5" xfId="107"/>
    <cellStyle name="Énfasis3 2" xfId="108"/>
    <cellStyle name="Énfasis3 3" xfId="109"/>
    <cellStyle name="Énfasis3 4" xfId="110"/>
    <cellStyle name="Énfasis3 5" xfId="111"/>
    <cellStyle name="Énfasis4 2" xfId="112"/>
    <cellStyle name="Énfasis4 3" xfId="113"/>
    <cellStyle name="Énfasis4 4" xfId="114"/>
    <cellStyle name="Énfasis4 5" xfId="115"/>
    <cellStyle name="Énfasis5 2" xfId="116"/>
    <cellStyle name="Énfasis5 3" xfId="117"/>
    <cellStyle name="Énfasis5 4" xfId="118"/>
    <cellStyle name="Énfasis5 5" xfId="119"/>
    <cellStyle name="Énfasis6 2" xfId="120"/>
    <cellStyle name="Énfasis6 3" xfId="121"/>
    <cellStyle name="Énfasis6 4" xfId="122"/>
    <cellStyle name="Énfasis6 5" xfId="123"/>
    <cellStyle name="Entrada 2" xfId="124"/>
    <cellStyle name="Entrada 3" xfId="125"/>
    <cellStyle name="Entrada 4" xfId="126"/>
    <cellStyle name="Entrada 5" xfId="127"/>
    <cellStyle name="Estilo 1" xfId="128"/>
    <cellStyle name="Euro" xfId="129"/>
    <cellStyle name="Fecha" xfId="130"/>
    <cellStyle name="Fijo" xfId="131"/>
    <cellStyle name="Hipervínculo 2" xfId="4"/>
    <cellStyle name="Incorrecto 2" xfId="132"/>
    <cellStyle name="Incorrecto 3" xfId="133"/>
    <cellStyle name="Incorrecto 4" xfId="134"/>
    <cellStyle name="Incorrecto 5" xfId="135"/>
    <cellStyle name="Millares [0] 2" xfId="136"/>
    <cellStyle name="Monetario" xfId="137"/>
    <cellStyle name="Monetario0" xfId="138"/>
    <cellStyle name="Neutral 2" xfId="139"/>
    <cellStyle name="Neutral 3" xfId="140"/>
    <cellStyle name="Neutral 4" xfId="141"/>
    <cellStyle name="Neutral 5" xfId="142"/>
    <cellStyle name="Normal" xfId="0" builtinId="0"/>
    <cellStyle name="Normal 2" xfId="143"/>
    <cellStyle name="Normal 2 2" xfId="2"/>
    <cellStyle name="Normal 3" xfId="144"/>
    <cellStyle name="Normal 3 2" xfId="145"/>
    <cellStyle name="Normal_Series anuales Estadísticas de Turismo" xfId="3"/>
    <cellStyle name="Notas 2" xfId="146"/>
    <cellStyle name="Notas 3" xfId="147"/>
    <cellStyle name="Notas 4" xfId="148"/>
    <cellStyle name="Notas 5" xfId="149"/>
    <cellStyle name="Porcentaje" xfId="1" builtinId="5"/>
    <cellStyle name="Porcentual 2" xfId="150"/>
    <cellStyle name="Porcentual 2 2" xfId="5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sept.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3664818</c:v>
                </c:pt>
                <c:pt idx="1">
                  <c:v>2369850</c:v>
                </c:pt>
                <c:pt idx="2">
                  <c:v>1294968</c:v>
                </c:pt>
                <c:pt idx="3">
                  <c:v>1298827</c:v>
                </c:pt>
                <c:pt idx="4">
                  <c:v>905698</c:v>
                </c:pt>
                <c:pt idx="5">
                  <c:v>393129</c:v>
                </c:pt>
                <c:pt idx="6">
                  <c:v>1050745</c:v>
                </c:pt>
                <c:pt idx="7">
                  <c:v>518976</c:v>
                </c:pt>
                <c:pt idx="8">
                  <c:v>531769</c:v>
                </c:pt>
                <c:pt idx="9">
                  <c:v>552396</c:v>
                </c:pt>
                <c:pt idx="10">
                  <c:v>406931</c:v>
                </c:pt>
                <c:pt idx="11">
                  <c:v>145465</c:v>
                </c:pt>
                <c:pt idx="12">
                  <c:v>126470</c:v>
                </c:pt>
                <c:pt idx="13">
                  <c:v>126470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234490688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068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4026320</c:v>
                </c:pt>
                <c:pt idx="1">
                  <c:v>2948433</c:v>
                </c:pt>
                <c:pt idx="2">
                  <c:v>2569991</c:v>
                </c:pt>
                <c:pt idx="3">
                  <c:v>354895</c:v>
                </c:pt>
                <c:pt idx="4">
                  <c:v>23547</c:v>
                </c:pt>
                <c:pt idx="5">
                  <c:v>1077887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3917681</c:v>
                </c:pt>
                <c:pt idx="1">
                  <c:v>2934769</c:v>
                </c:pt>
                <c:pt idx="2">
                  <c:v>2536247</c:v>
                </c:pt>
                <c:pt idx="3">
                  <c:v>372444</c:v>
                </c:pt>
                <c:pt idx="4">
                  <c:v>26078</c:v>
                </c:pt>
                <c:pt idx="5">
                  <c:v>982912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232"/>
        <c:axId val="422783232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39121449735622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31358554193199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579765356755E-2"/>
                  <c:y val="-0.294618494933455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11363072339450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1981537806734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022166142945538E-2"/>
                  <c:y val="-5.89912747393054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2.7730435428509875E-2</c:v>
                </c:pt>
                <c:pt idx="1">
                  <c:v>4.6559030710764627E-3</c:v>
                </c:pt>
                <c:pt idx="2">
                  <c:v>1.3304697846857975E-2</c:v>
                </c:pt>
                <c:pt idx="3">
                  <c:v>-4.7118492981495202E-2</c:v>
                </c:pt>
                <c:pt idx="4">
                  <c:v>-9.7054988879515303E-2</c:v>
                </c:pt>
                <c:pt idx="5">
                  <c:v>9.6626147610365934E-2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9744"/>
        <c:axId val="422783808"/>
      </c:lineChart>
      <c:catAx>
        <c:axId val="18319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32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232"/>
        <c:crosses val="autoZero"/>
        <c:crossBetween val="between"/>
      </c:valAx>
      <c:catAx>
        <c:axId val="183199744"/>
        <c:scaling>
          <c:orientation val="minMax"/>
        </c:scaling>
        <c:delete val="1"/>
        <c:axPos val="b"/>
        <c:majorTickMark val="out"/>
        <c:minorTickMark val="none"/>
        <c:tickLblPos val="none"/>
        <c:crossAx val="422783808"/>
        <c:crosses val="autoZero"/>
        <c:auto val="1"/>
        <c:lblAlgn val="ctr"/>
        <c:lblOffset val="100"/>
        <c:noMultiLvlLbl val="0"/>
      </c:catAx>
      <c:valAx>
        <c:axId val="422783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279352</c:v>
                </c:pt>
                <c:pt idx="1">
                  <c:v>279352</c:v>
                </c:pt>
                <c:pt idx="2">
                  <c:v>114651</c:v>
                </c:pt>
                <c:pt idx="3">
                  <c:v>95139</c:v>
                </c:pt>
                <c:pt idx="4">
                  <c:v>45943</c:v>
                </c:pt>
                <c:pt idx="5">
                  <c:v>23619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274311</c:v>
                </c:pt>
                <c:pt idx="1">
                  <c:v>274311</c:v>
                </c:pt>
                <c:pt idx="2">
                  <c:v>91032</c:v>
                </c:pt>
                <c:pt idx="3">
                  <c:v>94667</c:v>
                </c:pt>
                <c:pt idx="4">
                  <c:v>67881</c:v>
                </c:pt>
                <c:pt idx="5">
                  <c:v>20731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6096"/>
        <c:axId val="422786112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6.115212729385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1.8376951708097743E-2</c:v>
                </c:pt>
                <c:pt idx="1">
                  <c:v>1.8376951708097743E-2</c:v>
                </c:pt>
                <c:pt idx="2">
                  <c:v>0.25945821249670448</c:v>
                </c:pt>
                <c:pt idx="3">
                  <c:v>4.9858979369790954E-3</c:v>
                </c:pt>
                <c:pt idx="4">
                  <c:v>-0.32318321768978064</c:v>
                </c:pt>
                <c:pt idx="5">
                  <c:v>0.139308282282572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120"/>
        <c:axId val="422786688"/>
      </c:lineChart>
      <c:catAx>
        <c:axId val="18323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6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6096"/>
        <c:crosses val="autoZero"/>
        <c:crossBetween val="between"/>
      </c:valAx>
      <c:catAx>
        <c:axId val="183237120"/>
        <c:scaling>
          <c:orientation val="minMax"/>
        </c:scaling>
        <c:delete val="1"/>
        <c:axPos val="b"/>
        <c:majorTickMark val="out"/>
        <c:minorTickMark val="none"/>
        <c:tickLblPos val="none"/>
        <c:crossAx val="422786688"/>
        <c:crosses val="autoZero"/>
        <c:auto val="1"/>
        <c:lblAlgn val="ctr"/>
        <c:lblOffset val="100"/>
        <c:noMultiLvlLbl val="0"/>
      </c:catAx>
      <c:valAx>
        <c:axId val="422786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28477171</c:v>
                </c:pt>
                <c:pt idx="1">
                  <c:v>17534268</c:v>
                </c:pt>
                <c:pt idx="2">
                  <c:v>2690760</c:v>
                </c:pt>
                <c:pt idx="3">
                  <c:v>11324127</c:v>
                </c:pt>
                <c:pt idx="4">
                  <c:v>3114347</c:v>
                </c:pt>
                <c:pt idx="5">
                  <c:v>269487</c:v>
                </c:pt>
                <c:pt idx="6">
                  <c:v>135547</c:v>
                </c:pt>
                <c:pt idx="7">
                  <c:v>10942903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28749303</c:v>
                </c:pt>
                <c:pt idx="1">
                  <c:v>17647199</c:v>
                </c:pt>
                <c:pt idx="2">
                  <c:v>2528528</c:v>
                </c:pt>
                <c:pt idx="3">
                  <c:v>11423770</c:v>
                </c:pt>
                <c:pt idx="4">
                  <c:v>3268787</c:v>
                </c:pt>
                <c:pt idx="5">
                  <c:v>266902</c:v>
                </c:pt>
                <c:pt idx="6">
                  <c:v>159212</c:v>
                </c:pt>
                <c:pt idx="7">
                  <c:v>11102104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79072"/>
        <c:axId val="230588416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939080328056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49406584052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1401105678431E-2"/>
                  <c:y val="-0.22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885177680914E-2"/>
                  <c:y val="-5.478939872640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-9.4656903508234524E-3</c:v>
                </c:pt>
                <c:pt idx="1">
                  <c:v>-6.3993725009844349E-3</c:v>
                </c:pt>
                <c:pt idx="2">
                  <c:v>6.4160649990824714E-2</c:v>
                </c:pt>
                <c:pt idx="3">
                  <c:v>-8.7224270096474266E-3</c:v>
                </c:pt>
                <c:pt idx="4">
                  <c:v>-4.7246883935845307E-2</c:v>
                </c:pt>
                <c:pt idx="5">
                  <c:v>9.6852028085214759E-3</c:v>
                </c:pt>
                <c:pt idx="6">
                  <c:v>-0.14863829359596015</c:v>
                </c:pt>
                <c:pt idx="7">
                  <c:v>-1.4339714346037424E-2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79584"/>
        <c:axId val="230588992"/>
      </c:lineChart>
      <c:catAx>
        <c:axId val="18457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05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5884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79072"/>
        <c:crosses val="autoZero"/>
        <c:crossBetween val="between"/>
      </c:valAx>
      <c:catAx>
        <c:axId val="184579584"/>
        <c:scaling>
          <c:orientation val="minMax"/>
        </c:scaling>
        <c:delete val="1"/>
        <c:axPos val="b"/>
        <c:majorTickMark val="out"/>
        <c:minorTickMark val="none"/>
        <c:tickLblPos val="none"/>
        <c:crossAx val="230588992"/>
        <c:crosses val="autoZero"/>
        <c:auto val="1"/>
        <c:lblAlgn val="ctr"/>
        <c:lblOffset val="100"/>
        <c:noMultiLvlLbl val="0"/>
      </c:catAx>
      <c:valAx>
        <c:axId val="230588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79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63.586472081068656</c:v>
                </c:pt>
                <c:pt idx="1">
                  <c:v>72.596168476347131</c:v>
                </c:pt>
                <c:pt idx="2">
                  <c:v>53.039030587404596</c:v>
                </c:pt>
                <c:pt idx="3">
                  <c:v>66.062582425379134</c:v>
                </c:pt>
                <c:pt idx="4">
                  <c:v>78.03631253638612</c:v>
                </c:pt>
                <c:pt idx="5">
                  <c:v>49.963074726629678</c:v>
                </c:pt>
                <c:pt idx="6">
                  <c:v>68.584146020328859</c:v>
                </c:pt>
                <c:pt idx="7">
                  <c:v>80.81941400007527</c:v>
                </c:pt>
                <c:pt idx="8">
                  <c:v>59.816504820670005</c:v>
                </c:pt>
                <c:pt idx="9">
                  <c:v>59.424262152041109</c:v>
                </c:pt>
                <c:pt idx="10">
                  <c:v>65.033545367139638</c:v>
                </c:pt>
                <c:pt idx="11">
                  <c:v>48.080503586789057</c:v>
                </c:pt>
                <c:pt idx="12">
                  <c:v>39.692747511317364</c:v>
                </c:pt>
                <c:pt idx="13">
                  <c:v>39.692747511317364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131264"/>
        <c:axId val="230593024"/>
      </c:barChart>
      <c:catAx>
        <c:axId val="2211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05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59302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13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66.062582425379134</c:v>
                </c:pt>
                <c:pt idx="1">
                  <c:v>78.03631253638612</c:v>
                </c:pt>
                <c:pt idx="2">
                  <c:v>79.580858334245775</c:v>
                </c:pt>
                <c:pt idx="3">
                  <c:v>82.86705324293483</c:v>
                </c:pt>
                <c:pt idx="4">
                  <c:v>61.580597316793636</c:v>
                </c:pt>
                <c:pt idx="5">
                  <c:v>74.217562482868601</c:v>
                </c:pt>
                <c:pt idx="6">
                  <c:v>49.963074726629678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66.421897598986774</c:v>
                </c:pt>
                <c:pt idx="1">
                  <c:v>79.337110508483647</c:v>
                </c:pt>
                <c:pt idx="2">
                  <c:v>76.74823263267038</c:v>
                </c:pt>
                <c:pt idx="3">
                  <c:v>83.750241965951275</c:v>
                </c:pt>
                <c:pt idx="4">
                  <c:v>66.991967761951187</c:v>
                </c:pt>
                <c:pt idx="5">
                  <c:v>81.865552397516936</c:v>
                </c:pt>
                <c:pt idx="6">
                  <c:v>49.90968793159292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342208"/>
        <c:axId val="23071948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0.192838738193068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E-2"/>
                  <c:y val="0.16765662088496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30475191120860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414E-2"/>
                  <c:y val="0.17419221765678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4.230032576488506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-2.253179890975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0.215823006531667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-5.4095891053422829E-3</c:v>
                </c:pt>
                <c:pt idx="1">
                  <c:v>-1.6395832464284554E-2</c:v>
                </c:pt>
                <c:pt idx="2">
                  <c:v>3.6908025167599723E-2</c:v>
                </c:pt>
                <c:pt idx="3">
                  <c:v>-1.0545506523736425E-2</c:v>
                </c:pt>
                <c:pt idx="4">
                  <c:v>-8.077640687292964E-2</c:v>
                </c:pt>
                <c:pt idx="5">
                  <c:v>-9.3421343784645394E-2</c:v>
                </c:pt>
                <c:pt idx="6">
                  <c:v>1.0696679792894237E-3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342720"/>
        <c:axId val="230720064"/>
      </c:lineChart>
      <c:catAx>
        <c:axId val="22134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194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342208"/>
        <c:crosses val="autoZero"/>
        <c:crossBetween val="between"/>
      </c:valAx>
      <c:catAx>
        <c:axId val="221342720"/>
        <c:scaling>
          <c:orientation val="minMax"/>
        </c:scaling>
        <c:delete val="1"/>
        <c:axPos val="b"/>
        <c:majorTickMark val="out"/>
        <c:minorTickMark val="none"/>
        <c:tickLblPos val="none"/>
        <c:crossAx val="230720064"/>
        <c:crosses val="autoZero"/>
        <c:auto val="1"/>
        <c:lblAlgn val="ctr"/>
        <c:lblOffset val="100"/>
        <c:noMultiLvlLbl val="0"/>
      </c:catAx>
      <c:valAx>
        <c:axId val="230720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342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68.584146020328859</c:v>
                </c:pt>
                <c:pt idx="1">
                  <c:v>80.81941400007527</c:v>
                </c:pt>
                <c:pt idx="2">
                  <c:v>77.078547154562685</c:v>
                </c:pt>
                <c:pt idx="3">
                  <c:v>88.437258806826307</c:v>
                </c:pt>
                <c:pt idx="4">
                  <c:v>71.873262225857715</c:v>
                </c:pt>
                <c:pt idx="5">
                  <c:v>48.22347463856898</c:v>
                </c:pt>
                <c:pt idx="6">
                  <c:v>59.816504820670005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67.68126003713104</c:v>
                </c:pt>
                <c:pt idx="1">
                  <c:v>79.304903918826653</c:v>
                </c:pt>
                <c:pt idx="2">
                  <c:v>74.327369762016147</c:v>
                </c:pt>
                <c:pt idx="3">
                  <c:v>87.776301620159828</c:v>
                </c:pt>
                <c:pt idx="4">
                  <c:v>68.692029676070561</c:v>
                </c:pt>
                <c:pt idx="5">
                  <c:v>52.986719529777091</c:v>
                </c:pt>
                <c:pt idx="6">
                  <c:v>59.436022272761292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5728"/>
        <c:axId val="230722368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251050141601322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5497503560495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10339352071635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324032936631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33862196539361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45E-2"/>
                  <c:y val="-2.2359258107289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0.228297019005680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1.3340265572811205E-2</c:v>
                </c:pt>
                <c:pt idx="1">
                  <c:v>1.9097306804618297E-2</c:v>
                </c:pt>
                <c:pt idx="2">
                  <c:v>3.7014324620329608E-2</c:v>
                </c:pt>
                <c:pt idx="3">
                  <c:v>7.5300186322122542E-3</c:v>
                </c:pt>
                <c:pt idx="4">
                  <c:v>4.6311523546309852E-2</c:v>
                </c:pt>
                <c:pt idx="5">
                  <c:v>-8.989507056633872E-2</c:v>
                </c:pt>
                <c:pt idx="6">
                  <c:v>6.4015479730896718E-3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6240"/>
        <c:axId val="230722944"/>
      </c:lineChart>
      <c:catAx>
        <c:axId val="22170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23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5728"/>
        <c:crosses val="autoZero"/>
        <c:crossBetween val="between"/>
      </c:valAx>
      <c:catAx>
        <c:axId val="221706240"/>
        <c:scaling>
          <c:orientation val="minMax"/>
        </c:scaling>
        <c:delete val="1"/>
        <c:axPos val="b"/>
        <c:majorTickMark val="out"/>
        <c:minorTickMark val="none"/>
        <c:tickLblPos val="none"/>
        <c:crossAx val="230722944"/>
        <c:crosses val="autoZero"/>
        <c:auto val="1"/>
        <c:lblAlgn val="ctr"/>
        <c:lblOffset val="100"/>
        <c:noMultiLvlLbl val="0"/>
      </c:catAx>
      <c:valAx>
        <c:axId val="2307229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6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59.424262152041109</c:v>
                </c:pt>
                <c:pt idx="1">
                  <c:v>65.033545367139638</c:v>
                </c:pt>
                <c:pt idx="2">
                  <c:v>68.865299538306118</c:v>
                </c:pt>
                <c:pt idx="3">
                  <c:v>50.523967546897978</c:v>
                </c:pt>
                <c:pt idx="4">
                  <c:v>23.695809684820674</c:v>
                </c:pt>
                <c:pt idx="5">
                  <c:v>48.080503586789057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58.557208085438901</c:v>
                </c:pt>
                <c:pt idx="1">
                  <c:v>65.411929222065012</c:v>
                </c:pt>
                <c:pt idx="2">
                  <c:v>67.980625264350792</c:v>
                </c:pt>
                <c:pt idx="3">
                  <c:v>56.773096024218702</c:v>
                </c:pt>
                <c:pt idx="4">
                  <c:v>26.147028154327426</c:v>
                </c:pt>
                <c:pt idx="5">
                  <c:v>44.601751921268821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7776"/>
        <c:axId val="230725248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45452479445282E-2"/>
                  <c:y val="0.24275541440895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716361535581E-2"/>
                  <c:y val="0.213555748358897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14E-2"/>
                  <c:y val="0.241843927513218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1.513317072372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5.1465287213318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6184851113984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1.4806957075841343E-2</c:v>
                </c:pt>
                <c:pt idx="1">
                  <c:v>-5.7846307153058829E-3</c:v>
                </c:pt>
                <c:pt idx="2">
                  <c:v>1.3013623668731489E-2</c:v>
                </c:pt>
                <c:pt idx="3">
                  <c:v>-0.11007200443419407</c:v>
                </c:pt>
                <c:pt idx="4">
                  <c:v>-9.3747497996290119E-2</c:v>
                </c:pt>
                <c:pt idx="5">
                  <c:v>7.7995852532002363E-2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6960"/>
        <c:axId val="230725824"/>
      </c:lineChart>
      <c:catAx>
        <c:axId val="2217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52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7776"/>
        <c:crosses val="autoZero"/>
        <c:crossBetween val="between"/>
      </c:valAx>
      <c:catAx>
        <c:axId val="222376960"/>
        <c:scaling>
          <c:orientation val="minMax"/>
        </c:scaling>
        <c:delete val="1"/>
        <c:axPos val="b"/>
        <c:majorTickMark val="out"/>
        <c:minorTickMark val="none"/>
        <c:tickLblPos val="none"/>
        <c:crossAx val="230725824"/>
        <c:crosses val="autoZero"/>
        <c:auto val="1"/>
        <c:lblAlgn val="ctr"/>
        <c:lblOffset val="100"/>
        <c:noMultiLvlLbl val="0"/>
      </c:catAx>
      <c:valAx>
        <c:axId val="2307258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6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39.692747511317364</c:v>
                </c:pt>
                <c:pt idx="1">
                  <c:v>39.692747511317364</c:v>
                </c:pt>
                <c:pt idx="2">
                  <c:v>38.299999999999997</c:v>
                </c:pt>
                <c:pt idx="3">
                  <c:v>43.453180236222629</c:v>
                </c:pt>
                <c:pt idx="4">
                  <c:v>34.698840678222119</c:v>
                </c:pt>
                <c:pt idx="5">
                  <c:v>44.602862862106733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39.767781704944461</c:v>
                </c:pt>
                <c:pt idx="1">
                  <c:v>39.767781704944461</c:v>
                </c:pt>
                <c:pt idx="2">
                  <c:v>31.2</c:v>
                </c:pt>
                <c:pt idx="3">
                  <c:v>43.079800498753116</c:v>
                </c:pt>
                <c:pt idx="4">
                  <c:v>51.080592971630672</c:v>
                </c:pt>
                <c:pt idx="5">
                  <c:v>45.578665025063756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8496"/>
        <c:axId val="245137984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398419921373E-2"/>
                  <c:y val="0.303417748457118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303417748457118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3172255962807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319722363186929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2.193887406485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28788089118797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-1.8868086277431528E-3</c:v>
                </c:pt>
                <c:pt idx="1">
                  <c:v>-1.8868086277431528E-3</c:v>
                </c:pt>
                <c:pt idx="2">
                  <c:v>0.22756410256410242</c:v>
                </c:pt>
                <c:pt idx="3">
                  <c:v>8.6671649623892844E-3</c:v>
                </c:pt>
                <c:pt idx="4">
                  <c:v>-0.32070403533699599</c:v>
                </c:pt>
                <c:pt idx="5">
                  <c:v>-2.1409187004938102E-2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9008"/>
        <c:axId val="245138560"/>
      </c:lineChart>
      <c:catAx>
        <c:axId val="2223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513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379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autoZero"/>
        <c:crossBetween val="between"/>
      </c:valAx>
      <c:catAx>
        <c:axId val="222379008"/>
        <c:scaling>
          <c:orientation val="minMax"/>
        </c:scaling>
        <c:delete val="1"/>
        <c:axPos val="b"/>
        <c:majorTickMark val="out"/>
        <c:minorTickMark val="none"/>
        <c:tickLblPos val="none"/>
        <c:crossAx val="245138560"/>
        <c:crosses val="autoZero"/>
        <c:auto val="1"/>
        <c:lblAlgn val="ctr"/>
        <c:lblOffset val="100"/>
        <c:noMultiLvlLbl val="0"/>
      </c:catAx>
      <c:valAx>
        <c:axId val="245138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63.586472081068656</c:v>
                </c:pt>
                <c:pt idx="1">
                  <c:v>72.596168476347131</c:v>
                </c:pt>
                <c:pt idx="2">
                  <c:v>71.162458203864375</c:v>
                </c:pt>
                <c:pt idx="3">
                  <c:v>77.696188394265448</c:v>
                </c:pt>
                <c:pt idx="4">
                  <c:v>63.516557027495281</c:v>
                </c:pt>
                <c:pt idx="5">
                  <c:v>45.585133285857104</c:v>
                </c:pt>
                <c:pt idx="6">
                  <c:v>44.772071914358101</c:v>
                </c:pt>
                <c:pt idx="7">
                  <c:v>53.039030587404596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63.257016165276838</c:v>
                </c:pt>
                <c:pt idx="1">
                  <c:v>72.497325800302377</c:v>
                </c:pt>
                <c:pt idx="2">
                  <c:v>68.221401290108133</c:v>
                </c:pt>
                <c:pt idx="3">
                  <c:v>77.915959834277928</c:v>
                </c:pt>
                <c:pt idx="4">
                  <c:v>63.554744051537718</c:v>
                </c:pt>
                <c:pt idx="5">
                  <c:v>47.301244107326411</c:v>
                </c:pt>
                <c:pt idx="6">
                  <c:v>59.780421134841248</c:v>
                </c:pt>
                <c:pt idx="7">
                  <c:v>52.600303034035896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7472"/>
        <c:axId val="245140864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62485968414132E-2"/>
                  <c:y val="0.309834080313321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782654306625359E-2"/>
                  <c:y val="0.305569165977041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35760223520447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69E-2"/>
                  <c:y val="0.29954722361057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05442001851745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62152067694496E-2"/>
                  <c:y val="0.260749711176841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-8.12080591903126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91392872158476E-2"/>
                  <c:y val="0.313257351675993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5.208211448529676E-3</c:v>
                </c:pt>
                <c:pt idx="1">
                  <c:v>1.3633975454077074E-3</c:v>
                </c:pt>
                <c:pt idx="2">
                  <c:v>4.3110473519146097E-2</c:v>
                </c:pt>
                <c:pt idx="3">
                  <c:v>-2.820621609230245E-3</c:v>
                </c:pt>
                <c:pt idx="4">
                  <c:v>-6.008524558208661E-4</c:v>
                </c:pt>
                <c:pt idx="5">
                  <c:v>-3.628045845000305E-2</c:v>
                </c:pt>
                <c:pt idx="6">
                  <c:v>-0.25105793729070902</c:v>
                </c:pt>
                <c:pt idx="7">
                  <c:v>8.3407799587165155E-3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7472"/>
        <c:axId val="245141440"/>
      </c:lineChart>
      <c:catAx>
        <c:axId val="2223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51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08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7472"/>
        <c:crosses val="autoZero"/>
        <c:crossBetween val="between"/>
      </c:valAx>
      <c:catAx>
        <c:axId val="237737472"/>
        <c:scaling>
          <c:orientation val="minMax"/>
        </c:scaling>
        <c:delete val="1"/>
        <c:axPos val="b"/>
        <c:majorTickMark val="out"/>
        <c:minorTickMark val="none"/>
        <c:tickLblPos val="none"/>
        <c:crossAx val="245141440"/>
        <c:crosses val="autoZero"/>
        <c:auto val="1"/>
        <c:lblAlgn val="ctr"/>
        <c:lblOffset val="100"/>
        <c:noMultiLvlLbl val="0"/>
      </c:catAx>
      <c:valAx>
        <c:axId val="245141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7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sept.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7.7704188857400283</c:v>
                </c:pt>
                <c:pt idx="1">
                  <c:v>7.3988936008608137</c:v>
                </c:pt>
                <c:pt idx="2">
                  <c:v>8.4503269578862188</c:v>
                </c:pt>
                <c:pt idx="3">
                  <c:v>8.2692922152064909</c:v>
                </c:pt>
                <c:pt idx="4">
                  <c:v>8.0333654264445773</c:v>
                </c:pt>
                <c:pt idx="5">
                  <c:v>8.81282479796708</c:v>
                </c:pt>
                <c:pt idx="6">
                  <c:v>8.3929078891643556</c:v>
                </c:pt>
                <c:pt idx="7">
                  <c:v>8.3590667005796035</c:v>
                </c:pt>
                <c:pt idx="8">
                  <c:v>8.4259349454368344</c:v>
                </c:pt>
                <c:pt idx="9">
                  <c:v>7.2888290284506043</c:v>
                </c:pt>
                <c:pt idx="10">
                  <c:v>7.2455354839026764</c:v>
                </c:pt>
                <c:pt idx="11">
                  <c:v>7.4099405355240089</c:v>
                </c:pt>
                <c:pt idx="12">
                  <c:v>2.2088400411164701</c:v>
                </c:pt>
                <c:pt idx="13">
                  <c:v>2.2088400411164701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3428864"/>
        <c:axId val="245143744"/>
      </c:barChart>
      <c:catAx>
        <c:axId val="2434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1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374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342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2375660942590079"/>
          <c:w val="0.90468819022231306"/>
          <c:h val="0.517706877076955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1298827</c:v>
                </c:pt>
                <c:pt idx="1">
                  <c:v>905698</c:v>
                </c:pt>
                <c:pt idx="2">
                  <c:v>181043</c:v>
                </c:pt>
                <c:pt idx="3">
                  <c:v>577834</c:v>
                </c:pt>
                <c:pt idx="4">
                  <c:v>130854</c:v>
                </c:pt>
                <c:pt idx="5">
                  <c:v>15967</c:v>
                </c:pt>
                <c:pt idx="6">
                  <c:v>393129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1322469</c:v>
                </c:pt>
                <c:pt idx="1">
                  <c:v>924271</c:v>
                </c:pt>
                <c:pt idx="2">
                  <c:v>160936</c:v>
                </c:pt>
                <c:pt idx="3">
                  <c:v>606723</c:v>
                </c:pt>
                <c:pt idx="4">
                  <c:v>141570</c:v>
                </c:pt>
                <c:pt idx="5">
                  <c:v>15042</c:v>
                </c:pt>
                <c:pt idx="6">
                  <c:v>398198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1920"/>
        <c:axId val="23449414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57223468168350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9367361304369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562166377854E-2"/>
                  <c:y val="-0.337242621179629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0.11052433414638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-1.7877167631150524E-2</c:v>
                </c:pt>
                <c:pt idx="1">
                  <c:v>-2.009475575886293E-2</c:v>
                </c:pt>
                <c:pt idx="2">
                  <c:v>0.12493786349853357</c:v>
                </c:pt>
                <c:pt idx="3">
                  <c:v>-4.7614809394072748E-2</c:v>
                </c:pt>
                <c:pt idx="4">
                  <c:v>-7.5694002966730234E-2</c:v>
                </c:pt>
                <c:pt idx="5">
                  <c:v>6.1494482116739795E-2</c:v>
                </c:pt>
                <c:pt idx="6">
                  <c:v>-1.2729847965082697E-2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2432"/>
        <c:axId val="234494720"/>
      </c:lineChart>
      <c:catAx>
        <c:axId val="12136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41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1920"/>
        <c:crosses val="autoZero"/>
        <c:crossBetween val="between"/>
      </c:valAx>
      <c:catAx>
        <c:axId val="121362432"/>
        <c:scaling>
          <c:orientation val="minMax"/>
        </c:scaling>
        <c:delete val="1"/>
        <c:axPos val="b"/>
        <c:majorTickMark val="out"/>
        <c:minorTickMark val="none"/>
        <c:tickLblPos val="none"/>
        <c:crossAx val="234494720"/>
        <c:crosses val="autoZero"/>
        <c:auto val="1"/>
        <c:lblAlgn val="ctr"/>
        <c:lblOffset val="100"/>
        <c:noMultiLvlLbl val="0"/>
      </c:catAx>
      <c:valAx>
        <c:axId val="234494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8.2692922152064909</c:v>
                </c:pt>
                <c:pt idx="1">
                  <c:v>8.0333654264445773</c:v>
                </c:pt>
                <c:pt idx="2">
                  <c:v>7.7079975475439539</c:v>
                </c:pt>
                <c:pt idx="3">
                  <c:v>8.0733861281959864</c:v>
                </c:pt>
                <c:pt idx="4">
                  <c:v>8.376587647301573</c:v>
                </c:pt>
                <c:pt idx="5">
                  <c:v>7.461451744222459</c:v>
                </c:pt>
                <c:pt idx="6">
                  <c:v>8.81282479796708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8.2960810423533555</c:v>
                </c:pt>
                <c:pt idx="1">
                  <c:v>7.9556785834457644</c:v>
                </c:pt>
                <c:pt idx="2">
                  <c:v>7.5889359745488889</c:v>
                </c:pt>
                <c:pt idx="3">
                  <c:v>7.9724750833576445</c:v>
                </c:pt>
                <c:pt idx="4">
                  <c:v>8.3280144098325923</c:v>
                </c:pt>
                <c:pt idx="5">
                  <c:v>7.6977130700704697</c:v>
                </c:pt>
                <c:pt idx="6">
                  <c:v>9.0862008347605965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556288"/>
        <c:axId val="6526912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1843036980044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09288771539556E-2"/>
                  <c:y val="0.3007278144286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0072748702669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-2.6788827146864591E-2</c:v>
                </c:pt>
                <c:pt idx="1">
                  <c:v>7.7686842998812899E-2</c:v>
                </c:pt>
                <c:pt idx="2">
                  <c:v>0.11906157299506503</c:v>
                </c:pt>
                <c:pt idx="3">
                  <c:v>0.1009110448383419</c:v>
                </c:pt>
                <c:pt idx="4">
                  <c:v>4.8573237468980679E-2</c:v>
                </c:pt>
                <c:pt idx="5">
                  <c:v>-0.23626132584801063</c:v>
                </c:pt>
                <c:pt idx="6">
                  <c:v>-0.27337603679351652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6800"/>
        <c:axId val="65269696"/>
      </c:lineChart>
      <c:catAx>
        <c:axId val="2445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526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691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6288"/>
        <c:crosses val="autoZero"/>
        <c:crossBetween val="between"/>
      </c:valAx>
      <c:catAx>
        <c:axId val="244556800"/>
        <c:scaling>
          <c:orientation val="minMax"/>
        </c:scaling>
        <c:delete val="1"/>
        <c:axPos val="b"/>
        <c:majorTickMark val="out"/>
        <c:minorTickMark val="none"/>
        <c:tickLblPos val="none"/>
        <c:crossAx val="65269696"/>
        <c:crosses val="autoZero"/>
        <c:auto val="1"/>
        <c:lblAlgn val="ctr"/>
        <c:lblOffset val="100"/>
        <c:noMultiLvlLbl val="0"/>
      </c:catAx>
      <c:valAx>
        <c:axId val="652696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6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8.3929078891643556</c:v>
                </c:pt>
                <c:pt idx="1">
                  <c:v>8.3590667005796035</c:v>
                </c:pt>
                <c:pt idx="2">
                  <c:v>7.5506982690794651</c:v>
                </c:pt>
                <c:pt idx="3">
                  <c:v>8.7086032351354348</c:v>
                </c:pt>
                <c:pt idx="4">
                  <c:v>8.1906809400829967</c:v>
                </c:pt>
                <c:pt idx="5">
                  <c:v>5.9943767572633551</c:v>
                </c:pt>
                <c:pt idx="6">
                  <c:v>8.4259349454368344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8.4813858066182117</c:v>
                </c:pt>
                <c:pt idx="1">
                  <c:v>8.410964712716007</c:v>
                </c:pt>
                <c:pt idx="2">
                  <c:v>7.6153822966435065</c:v>
                </c:pt>
                <c:pt idx="3">
                  <c:v>8.7997828652986954</c:v>
                </c:pt>
                <c:pt idx="4">
                  <c:v>8.1783791402396062</c:v>
                </c:pt>
                <c:pt idx="5">
                  <c:v>6.0878394520984314</c:v>
                </c:pt>
                <c:pt idx="6">
                  <c:v>8.549132829540607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558336"/>
        <c:axId val="65272000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7.0163864652053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0.138550919180840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12524792509044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6.147232635421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27625223042545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5.2982795030039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-1.63275328629659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-8.8477917453856136E-2</c:v>
                </c:pt>
                <c:pt idx="1">
                  <c:v>-5.1898012136403437E-2</c:v>
                </c:pt>
                <c:pt idx="2">
                  <c:v>-6.4684027564041457E-2</c:v>
                </c:pt>
                <c:pt idx="3">
                  <c:v>-9.1179630163260583E-2</c:v>
                </c:pt>
                <c:pt idx="4">
                  <c:v>1.2301799843390526E-2</c:v>
                </c:pt>
                <c:pt idx="5">
                  <c:v>-9.3462694835076299E-2</c:v>
                </c:pt>
                <c:pt idx="6">
                  <c:v>-0.12319788410377264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8848"/>
        <c:axId val="65272576"/>
      </c:lineChart>
      <c:catAx>
        <c:axId val="2445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652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720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8336"/>
        <c:crosses val="autoZero"/>
        <c:crossBetween val="between"/>
      </c:valAx>
      <c:catAx>
        <c:axId val="244558848"/>
        <c:scaling>
          <c:orientation val="minMax"/>
        </c:scaling>
        <c:delete val="1"/>
        <c:axPos val="b"/>
        <c:majorTickMark val="out"/>
        <c:minorTickMark val="none"/>
        <c:tickLblPos val="none"/>
        <c:crossAx val="65272576"/>
        <c:crosses val="autoZero"/>
        <c:auto val="1"/>
        <c:lblAlgn val="ctr"/>
        <c:lblOffset val="100"/>
        <c:noMultiLvlLbl val="0"/>
      </c:catAx>
      <c:valAx>
        <c:axId val="6527257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7.2888290284506043</c:v>
                </c:pt>
                <c:pt idx="1">
                  <c:v>7.2455354839026764</c:v>
                </c:pt>
                <c:pt idx="2">
                  <c:v>7.4377369520799688</c:v>
                </c:pt>
                <c:pt idx="3">
                  <c:v>6.947146912009396</c:v>
                </c:pt>
                <c:pt idx="4">
                  <c:v>2.2834561675717611</c:v>
                </c:pt>
                <c:pt idx="5">
                  <c:v>7.4099405355240089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7.5691840728926572</c:v>
                </c:pt>
                <c:pt idx="1">
                  <c:v>7.4640539997507549</c:v>
                </c:pt>
                <c:pt idx="2">
                  <c:v>7.6263425987178408</c:v>
                </c:pt>
                <c:pt idx="3">
                  <c:v>7.3733766233766236</c:v>
                </c:pt>
                <c:pt idx="4">
                  <c:v>2.5791711996835129</c:v>
                </c:pt>
                <c:pt idx="5">
                  <c:v>7.9014759317019836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9872"/>
        <c:axId val="256418944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84303370602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234199747900535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5914744544665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6.3721577422364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318345650053445E-2"/>
                  <c:y val="0.180455416045967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63067241521605E-2"/>
                  <c:y val="3.6010607821631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-0.28035504444205284</c:v>
                </c:pt>
                <c:pt idx="1">
                  <c:v>-0.21851851584807847</c:v>
                </c:pt>
                <c:pt idx="2">
                  <c:v>-0.18860564663787205</c:v>
                </c:pt>
                <c:pt idx="3">
                  <c:v>-0.42622971136722754</c:v>
                </c:pt>
                <c:pt idx="4">
                  <c:v>-0.29571503211175187</c:v>
                </c:pt>
                <c:pt idx="5">
                  <c:v>-0.4915353961779747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200384"/>
        <c:axId val="256419520"/>
      </c:lineChart>
      <c:catAx>
        <c:axId val="24519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64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189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872"/>
        <c:crosses val="autoZero"/>
        <c:crossBetween val="between"/>
      </c:valAx>
      <c:catAx>
        <c:axId val="245200384"/>
        <c:scaling>
          <c:orientation val="minMax"/>
        </c:scaling>
        <c:delete val="1"/>
        <c:axPos val="b"/>
        <c:majorTickMark val="out"/>
        <c:minorTickMark val="none"/>
        <c:tickLblPos val="none"/>
        <c:crossAx val="256419520"/>
        <c:crosses val="autoZero"/>
        <c:auto val="1"/>
        <c:lblAlgn val="ctr"/>
        <c:lblOffset val="100"/>
        <c:noMultiLvlLbl val="0"/>
      </c:catAx>
      <c:valAx>
        <c:axId val="2564195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0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2.2088400411164701</c:v>
                </c:pt>
                <c:pt idx="1">
                  <c:v>2.2088400411164701</c:v>
                </c:pt>
                <c:pt idx="2">
                  <c:v>2.3251064692760091</c:v>
                </c:pt>
                <c:pt idx="3">
                  <c:v>2.1054972779179391</c:v>
                </c:pt>
                <c:pt idx="4">
                  <c:v>2.0478270559393805</c:v>
                </c:pt>
                <c:pt idx="5">
                  <c:v>2.47604570709718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2.2455058939096268</c:v>
                </c:pt>
                <c:pt idx="1">
                  <c:v>2.2455058939096268</c:v>
                </c:pt>
                <c:pt idx="2">
                  <c:v>2.005242637178668</c:v>
                </c:pt>
                <c:pt idx="3">
                  <c:v>2.3698150048814681</c:v>
                </c:pt>
                <c:pt idx="4">
                  <c:v>2.1966539382564236</c:v>
                </c:pt>
                <c:pt idx="5">
                  <c:v>3.5054108894149474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2432"/>
        <c:axId val="256421824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49363596182493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4066888208620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-3.6665852793156706E-2</c:v>
                </c:pt>
                <c:pt idx="1">
                  <c:v>-3.6665852793156706E-2</c:v>
                </c:pt>
                <c:pt idx="2">
                  <c:v>0.31986383209734104</c:v>
                </c:pt>
                <c:pt idx="3">
                  <c:v>-0.26431772696352906</c:v>
                </c:pt>
                <c:pt idx="4">
                  <c:v>-0.14882688231704311</c:v>
                </c:pt>
                <c:pt idx="5">
                  <c:v>-1.0293651823177674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0720"/>
        <c:axId val="256422400"/>
      </c:lineChart>
      <c:catAx>
        <c:axId val="245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64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218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autoZero"/>
        <c:crossBetween val="between"/>
      </c:valAx>
      <c:catAx>
        <c:axId val="257310720"/>
        <c:scaling>
          <c:orientation val="minMax"/>
        </c:scaling>
        <c:delete val="1"/>
        <c:axPos val="b"/>
        <c:majorTickMark val="out"/>
        <c:minorTickMark val="none"/>
        <c:tickLblPos val="none"/>
        <c:crossAx val="256422400"/>
        <c:crosses val="autoZero"/>
        <c:auto val="1"/>
        <c:lblAlgn val="ctr"/>
        <c:lblOffset val="100"/>
        <c:noMultiLvlLbl val="0"/>
      </c:catAx>
      <c:valAx>
        <c:axId val="25642240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7.7704188857400283</c:v>
                </c:pt>
                <c:pt idx="1">
                  <c:v>7.3988936008608137</c:v>
                </c:pt>
                <c:pt idx="2">
                  <c:v>7.0011890853929835</c:v>
                </c:pt>
                <c:pt idx="3">
                  <c:v>7.8095542521387413</c:v>
                </c:pt>
                <c:pt idx="4">
                  <c:v>7.1743443255508588</c:v>
                </c:pt>
                <c:pt idx="5">
                  <c:v>3.7400180417736451</c:v>
                </c:pt>
                <c:pt idx="6">
                  <c:v>4.6205004090537223</c:v>
                </c:pt>
                <c:pt idx="7">
                  <c:v>8.4503269578862188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7.7977829890833812</c:v>
                </c:pt>
                <c:pt idx="1">
                  <c:v>7.3741141301259274</c:v>
                </c:pt>
                <c:pt idx="2">
                  <c:v>6.9556204146642715</c:v>
                </c:pt>
                <c:pt idx="3">
                  <c:v>7.7622900303798126</c:v>
                </c:pt>
                <c:pt idx="4">
                  <c:v>7.1765606029669735</c:v>
                </c:pt>
                <c:pt idx="5">
                  <c:v>3.5001704828599154</c:v>
                </c:pt>
                <c:pt idx="6">
                  <c:v>6.0839925102220187</c:v>
                </c:pt>
                <c:pt idx="7">
                  <c:v>8.5814823517771899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1408"/>
        <c:axId val="256424704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148103524481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852341742105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-2.736410334335293E-2</c:v>
                </c:pt>
                <c:pt idx="1">
                  <c:v>2.4779470734886289E-2</c:v>
                </c:pt>
                <c:pt idx="2">
                  <c:v>4.5568670728711957E-2</c:v>
                </c:pt>
                <c:pt idx="3">
                  <c:v>4.7264221758928748E-2</c:v>
                </c:pt>
                <c:pt idx="4">
                  <c:v>-2.2162774161147425E-3</c:v>
                </c:pt>
                <c:pt idx="5">
                  <c:v>0.23984755891372966</c:v>
                </c:pt>
                <c:pt idx="6">
                  <c:v>-1.4634921011682964</c:v>
                </c:pt>
                <c:pt idx="7">
                  <c:v>-0.13115539389097108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1744"/>
        <c:axId val="256425280"/>
      </c:lineChart>
      <c:catAx>
        <c:axId val="2452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64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247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1408"/>
        <c:crosses val="autoZero"/>
        <c:crossBetween val="between"/>
      </c:valAx>
      <c:catAx>
        <c:axId val="257311744"/>
        <c:scaling>
          <c:orientation val="minMax"/>
        </c:scaling>
        <c:delete val="1"/>
        <c:axPos val="b"/>
        <c:majorTickMark val="out"/>
        <c:minorTickMark val="none"/>
        <c:tickLblPos val="none"/>
        <c:crossAx val="256425280"/>
        <c:crosses val="autoZero"/>
        <c:auto val="1"/>
        <c:lblAlgn val="ctr"/>
        <c:lblOffset val="100"/>
        <c:noMultiLvlLbl val="0"/>
      </c:catAx>
      <c:valAx>
        <c:axId val="2564252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4567680"/>
        <c:axId val="371826688"/>
      </c:barChart>
      <c:catAx>
        <c:axId val="2745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182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2668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7456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197248"/>
        <c:axId val="358832320"/>
      </c:barChart>
      <c:catAx>
        <c:axId val="28619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5883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3232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619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9026944"/>
        <c:axId val="3718289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59070789620685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349099729880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4632064"/>
        <c:axId val="371828416"/>
      </c:lineChart>
      <c:catAx>
        <c:axId val="4190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8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28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9026944"/>
        <c:crosses val="autoZero"/>
        <c:crossBetween val="between"/>
      </c:valAx>
      <c:catAx>
        <c:axId val="364632064"/>
        <c:scaling>
          <c:orientation val="minMax"/>
        </c:scaling>
        <c:delete val="1"/>
        <c:axPos val="b"/>
        <c:majorTickMark val="out"/>
        <c:minorTickMark val="none"/>
        <c:tickLblPos val="none"/>
        <c:crossAx val="371828416"/>
        <c:crosses val="autoZero"/>
        <c:auto val="1"/>
        <c:lblAlgn val="ctr"/>
        <c:lblOffset val="100"/>
        <c:noMultiLvlLbl val="0"/>
      </c:catAx>
      <c:valAx>
        <c:axId val="371828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4632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3888"/>
        <c:axId val="3718336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8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4400"/>
        <c:axId val="371834176"/>
      </c:lineChart>
      <c:catAx>
        <c:axId val="4226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83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33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3888"/>
        <c:crosses val="autoZero"/>
        <c:crossBetween val="between"/>
      </c:valAx>
      <c:catAx>
        <c:axId val="422694400"/>
        <c:scaling>
          <c:orientation val="minMax"/>
        </c:scaling>
        <c:delete val="1"/>
        <c:axPos val="b"/>
        <c:majorTickMark val="out"/>
        <c:minorTickMark val="none"/>
        <c:tickLblPos val="none"/>
        <c:crossAx val="371834176"/>
        <c:crosses val="autoZero"/>
        <c:auto val="1"/>
        <c:lblAlgn val="ctr"/>
        <c:lblOffset val="100"/>
        <c:noMultiLvlLbl val="0"/>
      </c:catAx>
      <c:valAx>
        <c:axId val="371834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4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80128"/>
        <c:axId val="3984933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774095098586E-2"/>
                  <c:y val="-0.59459516540024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29181546184277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6705279187040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2638914321758E-2"/>
                  <c:y val="-0.276600629003007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37085189932653E-2"/>
                  <c:y val="-9.4782335881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33687442130958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444197332476297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0640"/>
        <c:axId val="398493952"/>
      </c:lineChart>
      <c:catAx>
        <c:axId val="19128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33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80128"/>
        <c:crosses val="autoZero"/>
        <c:crossBetween val="between"/>
      </c:valAx>
      <c:catAx>
        <c:axId val="191280640"/>
        <c:scaling>
          <c:orientation val="minMax"/>
        </c:scaling>
        <c:delete val="1"/>
        <c:axPos val="b"/>
        <c:majorTickMark val="out"/>
        <c:minorTickMark val="none"/>
        <c:tickLblPos val="none"/>
        <c:crossAx val="398493952"/>
        <c:crosses val="autoZero"/>
        <c:auto val="1"/>
        <c:lblAlgn val="ctr"/>
        <c:lblOffset val="100"/>
        <c:noMultiLvlLbl val="0"/>
      </c:catAx>
      <c:valAx>
        <c:axId val="3984939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0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1050745</c:v>
                </c:pt>
                <c:pt idx="1">
                  <c:v>518976</c:v>
                </c:pt>
                <c:pt idx="2">
                  <c:v>61008</c:v>
                </c:pt>
                <c:pt idx="3">
                  <c:v>298411</c:v>
                </c:pt>
                <c:pt idx="4">
                  <c:v>146753</c:v>
                </c:pt>
                <c:pt idx="5">
                  <c:v>12804</c:v>
                </c:pt>
                <c:pt idx="6">
                  <c:v>531769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1053336</c:v>
                </c:pt>
                <c:pt idx="1">
                  <c:v>516475</c:v>
                </c:pt>
                <c:pt idx="2">
                  <c:v>66349</c:v>
                </c:pt>
                <c:pt idx="3">
                  <c:v>295669</c:v>
                </c:pt>
                <c:pt idx="4">
                  <c:v>141900</c:v>
                </c:pt>
                <c:pt idx="5">
                  <c:v>12557</c:v>
                </c:pt>
                <c:pt idx="6">
                  <c:v>536861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464"/>
        <c:axId val="2468998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78E-2"/>
                  <c:y val="-0.354983875456316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-8.104768608705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0.16158200599145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350652780583862E-2"/>
                  <c:y val="3.415554864373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317036287197E-2"/>
                  <c:y val="0.163986445561248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0.18758066364365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291402245648E-2"/>
                  <c:y val="-0.129291665984579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-2.4598038992306348E-3</c:v>
                </c:pt>
                <c:pt idx="1">
                  <c:v>4.8424415508979135E-3</c:v>
                </c:pt>
                <c:pt idx="2">
                  <c:v>-8.0498575713273748E-2</c:v>
                </c:pt>
                <c:pt idx="3">
                  <c:v>9.2738839716033812E-3</c:v>
                </c:pt>
                <c:pt idx="4">
                  <c:v>3.4200140944326989E-2</c:v>
                </c:pt>
                <c:pt idx="5">
                  <c:v>1.967030341642112E-2</c:v>
                </c:pt>
                <c:pt idx="6">
                  <c:v>-9.484764212710552E-3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2976"/>
        <c:axId val="246900416"/>
      </c:lineChart>
      <c:catAx>
        <c:axId val="12326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89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8998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464"/>
        <c:crosses val="autoZero"/>
        <c:crossBetween val="between"/>
      </c:valAx>
      <c:catAx>
        <c:axId val="123262976"/>
        <c:scaling>
          <c:orientation val="minMax"/>
        </c:scaling>
        <c:delete val="1"/>
        <c:axPos val="b"/>
        <c:majorTickMark val="out"/>
        <c:minorTickMark val="none"/>
        <c:tickLblPos val="none"/>
        <c:crossAx val="246900416"/>
        <c:crosses val="autoZero"/>
        <c:auto val="1"/>
        <c:lblAlgn val="ctr"/>
        <c:lblOffset val="100"/>
        <c:noMultiLvlLbl val="0"/>
      </c:catAx>
      <c:valAx>
        <c:axId val="246900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82176"/>
        <c:axId val="39849625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33880307035124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2061182193172E-2"/>
                  <c:y val="-3.55511160320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125794370624147E-2"/>
                  <c:y val="-0.18244388282854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3201041737151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208E-2"/>
                  <c:y val="-0.166220371162098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2688"/>
        <c:axId val="398496832"/>
      </c:lineChart>
      <c:catAx>
        <c:axId val="19128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62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82176"/>
        <c:crosses val="autoZero"/>
        <c:crossBetween val="between"/>
      </c:valAx>
      <c:catAx>
        <c:axId val="191282688"/>
        <c:scaling>
          <c:orientation val="minMax"/>
        </c:scaling>
        <c:delete val="1"/>
        <c:axPos val="b"/>
        <c:majorTickMark val="out"/>
        <c:minorTickMark val="none"/>
        <c:tickLblPos val="none"/>
        <c:crossAx val="398496832"/>
        <c:crosses val="autoZero"/>
        <c:auto val="1"/>
        <c:lblAlgn val="ctr"/>
        <c:lblOffset val="100"/>
        <c:noMultiLvlLbl val="0"/>
      </c:catAx>
      <c:valAx>
        <c:axId val="3984968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2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10592"/>
        <c:axId val="39849913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11104"/>
        <c:axId val="422813696"/>
      </c:lineChart>
      <c:catAx>
        <c:axId val="19531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91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10592"/>
        <c:crosses val="autoZero"/>
        <c:crossBetween val="between"/>
      </c:valAx>
      <c:catAx>
        <c:axId val="195311104"/>
        <c:scaling>
          <c:orientation val="minMax"/>
        </c:scaling>
        <c:delete val="1"/>
        <c:axPos val="b"/>
        <c:majorTickMark val="out"/>
        <c:minorTickMark val="none"/>
        <c:tickLblPos val="none"/>
        <c:crossAx val="422813696"/>
        <c:crosses val="autoZero"/>
        <c:auto val="1"/>
        <c:lblAlgn val="ctr"/>
        <c:lblOffset val="100"/>
        <c:noMultiLvlLbl val="0"/>
      </c:catAx>
      <c:valAx>
        <c:axId val="4228136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11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12128"/>
        <c:axId val="4228160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21791914286753E-2"/>
                  <c:y val="-0.51255720220296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99656180505537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1E-2"/>
                  <c:y val="-0.290139758895897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8709503750427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84059259139402E-2"/>
                  <c:y val="1.2445647297339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557119944556E-2"/>
                  <c:y val="-0.28805750170363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12640"/>
        <c:axId val="422816576"/>
      </c:lineChart>
      <c:catAx>
        <c:axId val="1953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160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12128"/>
        <c:crosses val="autoZero"/>
        <c:crossBetween val="between"/>
      </c:valAx>
      <c:catAx>
        <c:axId val="195312640"/>
        <c:scaling>
          <c:orientation val="minMax"/>
        </c:scaling>
        <c:delete val="1"/>
        <c:axPos val="b"/>
        <c:majorTickMark val="out"/>
        <c:minorTickMark val="none"/>
        <c:tickLblPos val="none"/>
        <c:crossAx val="422816576"/>
        <c:crosses val="autoZero"/>
        <c:auto val="1"/>
        <c:lblAlgn val="ctr"/>
        <c:lblOffset val="100"/>
        <c:noMultiLvlLbl val="0"/>
      </c:catAx>
      <c:valAx>
        <c:axId val="4228165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12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44448"/>
        <c:axId val="4228188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890575825276844E-2"/>
                  <c:y val="-0.56377575039316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64121717981763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6555390812166E-2"/>
                  <c:y val="-0.218394739032108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21659335806448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4960"/>
        <c:axId val="422819456"/>
      </c:lineChart>
      <c:catAx>
        <c:axId val="19594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188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44448"/>
        <c:crosses val="autoZero"/>
        <c:crossBetween val="between"/>
      </c:valAx>
      <c:catAx>
        <c:axId val="195944960"/>
        <c:scaling>
          <c:orientation val="minMax"/>
        </c:scaling>
        <c:delete val="1"/>
        <c:axPos val="b"/>
        <c:majorTickMark val="out"/>
        <c:minorTickMark val="none"/>
        <c:tickLblPos val="none"/>
        <c:crossAx val="422819456"/>
        <c:crosses val="autoZero"/>
        <c:auto val="1"/>
        <c:lblAlgn val="ctr"/>
        <c:lblOffset val="100"/>
        <c:noMultiLvlLbl val="0"/>
      </c:catAx>
      <c:valAx>
        <c:axId val="4228194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4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2864"/>
        <c:axId val="1019904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5984"/>
        <c:axId val="101990976"/>
      </c:lineChart>
      <c:catAx>
        <c:axId val="42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199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04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2864"/>
        <c:crosses val="autoZero"/>
        <c:crossBetween val="between"/>
      </c:valAx>
      <c:catAx>
        <c:axId val="195945984"/>
        <c:scaling>
          <c:orientation val="minMax"/>
        </c:scaling>
        <c:delete val="1"/>
        <c:axPos val="b"/>
        <c:majorTickMark val="out"/>
        <c:minorTickMark val="none"/>
        <c:tickLblPos val="none"/>
        <c:crossAx val="101990976"/>
        <c:crosses val="autoZero"/>
        <c:auto val="1"/>
        <c:lblAlgn val="ctr"/>
        <c:lblOffset val="100"/>
        <c:noMultiLvlLbl val="0"/>
      </c:catAx>
      <c:valAx>
        <c:axId val="1019909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5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47008"/>
        <c:axId val="1019932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7913487558238E-2"/>
                  <c:y val="-0.481864664876074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476611935136E-2"/>
                  <c:y val="-0.276266385069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7444708946264E-2"/>
                  <c:y val="-0.21440432190874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04105882113573E-2"/>
                  <c:y val="-0.1686404505559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815743962236E-2"/>
                  <c:y val="5.752852322031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7168609737891E-2"/>
                  <c:y val="0.20283005440646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7520"/>
        <c:axId val="101993856"/>
      </c:lineChart>
      <c:catAx>
        <c:axId val="19594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19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32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47008"/>
        <c:crosses val="autoZero"/>
        <c:crossBetween val="between"/>
      </c:valAx>
      <c:catAx>
        <c:axId val="195947520"/>
        <c:scaling>
          <c:orientation val="minMax"/>
        </c:scaling>
        <c:delete val="1"/>
        <c:axPos val="b"/>
        <c:majorTickMark val="out"/>
        <c:minorTickMark val="none"/>
        <c:tickLblPos val="none"/>
        <c:crossAx val="101993856"/>
        <c:crosses val="autoZero"/>
        <c:auto val="1"/>
        <c:lblAlgn val="ctr"/>
        <c:lblOffset val="100"/>
        <c:noMultiLvlLbl val="0"/>
      </c:catAx>
      <c:valAx>
        <c:axId val="101993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7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366848"/>
        <c:axId val="1019961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47535007520521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02610666483518E-2"/>
                  <c:y val="-0.2017114079806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83555467572712E-2"/>
                  <c:y val="-0.12493593826284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988889921340644E-2"/>
                  <c:y val="-0.180432746327051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86549936773625E-2"/>
                  <c:y val="4.84274872718544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57475466926309E-2"/>
                  <c:y val="0.20372193762139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0704459787575E-2"/>
                  <c:y val="-0.29372333036679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367360"/>
        <c:axId val="101996736"/>
      </c:lineChart>
      <c:catAx>
        <c:axId val="1963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19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61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66848"/>
        <c:crosses val="autoZero"/>
        <c:crossBetween val="between"/>
      </c:valAx>
      <c:catAx>
        <c:axId val="196367360"/>
        <c:scaling>
          <c:orientation val="minMax"/>
        </c:scaling>
        <c:delete val="1"/>
        <c:axPos val="b"/>
        <c:majorTickMark val="out"/>
        <c:minorTickMark val="none"/>
        <c:tickLblPos val="none"/>
        <c:crossAx val="101996736"/>
        <c:crosses val="autoZero"/>
        <c:auto val="1"/>
        <c:lblAlgn val="ctr"/>
        <c:lblOffset val="100"/>
        <c:noMultiLvlLbl val="0"/>
      </c:catAx>
      <c:valAx>
        <c:axId val="1019967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367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552396</c:v>
                </c:pt>
                <c:pt idx="1">
                  <c:v>406931</c:v>
                </c:pt>
                <c:pt idx="2">
                  <c:v>345534</c:v>
                </c:pt>
                <c:pt idx="3">
                  <c:v>51085</c:v>
                </c:pt>
                <c:pt idx="4">
                  <c:v>10312</c:v>
                </c:pt>
                <c:pt idx="5">
                  <c:v>145465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517583</c:v>
                </c:pt>
                <c:pt idx="1">
                  <c:v>393187</c:v>
                </c:pt>
                <c:pt idx="2">
                  <c:v>332564</c:v>
                </c:pt>
                <c:pt idx="3">
                  <c:v>50512</c:v>
                </c:pt>
                <c:pt idx="4">
                  <c:v>10111</c:v>
                </c:pt>
                <c:pt idx="5">
                  <c:v>124396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120"/>
        <c:axId val="2469027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9824955603121281E-2"/>
                  <c:y val="-0.47681929052007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95850496364599E-2"/>
                  <c:y val="-0.45780051402098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95850496364683E-2"/>
                  <c:y val="-0.39128587097091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205081932326026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-0.1646625304893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427841869749975E-2"/>
                  <c:y val="8.035326665247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6.7260709876483582E-2</c:v>
                </c:pt>
                <c:pt idx="1">
                  <c:v>3.4955377466701597E-2</c:v>
                </c:pt>
                <c:pt idx="2">
                  <c:v>3.9000012027760073E-2</c:v>
                </c:pt>
                <c:pt idx="3">
                  <c:v>1.1343839087741527E-2</c:v>
                </c:pt>
                <c:pt idx="4">
                  <c:v>1.9879339333399269E-2</c:v>
                </c:pt>
                <c:pt idx="5">
                  <c:v>0.16937039776198592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3632"/>
        <c:axId val="246903296"/>
      </c:lineChart>
      <c:catAx>
        <c:axId val="130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27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120"/>
        <c:crosses val="autoZero"/>
        <c:crossBetween val="between"/>
      </c:valAx>
      <c:catAx>
        <c:axId val="130373632"/>
        <c:scaling>
          <c:orientation val="minMax"/>
        </c:scaling>
        <c:delete val="1"/>
        <c:axPos val="b"/>
        <c:majorTickMark val="out"/>
        <c:minorTickMark val="none"/>
        <c:tickLblPos val="none"/>
        <c:crossAx val="246903296"/>
        <c:crosses val="autoZero"/>
        <c:auto val="1"/>
        <c:lblAlgn val="ctr"/>
        <c:lblOffset val="100"/>
        <c:noMultiLvlLbl val="0"/>
      </c:catAx>
      <c:valAx>
        <c:axId val="2469032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52334080901010038"/>
          <c:w val="0.97036956076517344"/>
          <c:h val="0.318122677492756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126470</c:v>
                </c:pt>
                <c:pt idx="1">
                  <c:v>126470</c:v>
                </c:pt>
                <c:pt idx="2">
                  <c:v>49310</c:v>
                </c:pt>
                <c:pt idx="3">
                  <c:v>45186</c:v>
                </c:pt>
                <c:pt idx="4">
                  <c:v>22435</c:v>
                </c:pt>
                <c:pt idx="5">
                  <c:v>9539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122160</c:v>
                </c:pt>
                <c:pt idx="1">
                  <c:v>122160</c:v>
                </c:pt>
                <c:pt idx="2">
                  <c:v>45397</c:v>
                </c:pt>
                <c:pt idx="3">
                  <c:v>39947</c:v>
                </c:pt>
                <c:pt idx="4">
                  <c:v>30902</c:v>
                </c:pt>
                <c:pt idx="5">
                  <c:v>5914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328"/>
        <c:axId val="27471929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183878730335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17757624371797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226422081189E-2"/>
                  <c:y val="-0.25181462504297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5.784045705305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3.5281597904387688E-2</c:v>
                </c:pt>
                <c:pt idx="1">
                  <c:v>3.5281597904387688E-2</c:v>
                </c:pt>
                <c:pt idx="2">
                  <c:v>8.6195123025750595E-2</c:v>
                </c:pt>
                <c:pt idx="3">
                  <c:v>0.13114877212306306</c:v>
                </c:pt>
                <c:pt idx="4">
                  <c:v>-0.27399521066597632</c:v>
                </c:pt>
                <c:pt idx="5">
                  <c:v>0.61295231653703075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840"/>
        <c:axId val="274719872"/>
      </c:lineChart>
      <c:catAx>
        <c:axId val="133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19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autoZero"/>
        <c:crossBetween val="between"/>
      </c:valAx>
      <c:catAx>
        <c:axId val="133411840"/>
        <c:scaling>
          <c:orientation val="minMax"/>
        </c:scaling>
        <c:delete val="1"/>
        <c:axPos val="b"/>
        <c:majorTickMark val="out"/>
        <c:minorTickMark val="none"/>
        <c:tickLblPos val="none"/>
        <c:crossAx val="274719872"/>
        <c:crosses val="autoZero"/>
        <c:auto val="1"/>
        <c:lblAlgn val="ctr"/>
        <c:lblOffset val="100"/>
        <c:noMultiLvlLbl val="0"/>
      </c:catAx>
      <c:valAx>
        <c:axId val="274719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3664818</c:v>
                </c:pt>
                <c:pt idx="1">
                  <c:v>2369850</c:v>
                </c:pt>
                <c:pt idx="2">
                  <c:v>384329</c:v>
                </c:pt>
                <c:pt idx="3">
                  <c:v>1450035</c:v>
                </c:pt>
                <c:pt idx="4">
                  <c:v>434095</c:v>
                </c:pt>
                <c:pt idx="5">
                  <c:v>72055</c:v>
                </c:pt>
                <c:pt idx="6">
                  <c:v>29336</c:v>
                </c:pt>
                <c:pt idx="7">
                  <c:v>1294968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3686856</c:v>
                </c:pt>
                <c:pt idx="1">
                  <c:v>2393128</c:v>
                </c:pt>
                <c:pt idx="2">
                  <c:v>363523</c:v>
                </c:pt>
                <c:pt idx="3">
                  <c:v>1471701</c:v>
                </c:pt>
                <c:pt idx="4">
                  <c:v>455481</c:v>
                </c:pt>
                <c:pt idx="5">
                  <c:v>76254</c:v>
                </c:pt>
                <c:pt idx="6">
                  <c:v>26169</c:v>
                </c:pt>
                <c:pt idx="7">
                  <c:v>1293728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864"/>
        <c:axId val="27472217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48075859020740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0074194950673E-2"/>
                  <c:y val="-4.8678114819847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9387048258417E-2"/>
                  <c:y val="-0.29566192479578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27573133399904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02433250937187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7.1671223009805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813841522741866E-2"/>
                  <c:y val="-0.26109254014765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-5.9774507059673354E-3</c:v>
                </c:pt>
                <c:pt idx="1">
                  <c:v>-9.7270183625781659E-3</c:v>
                </c:pt>
                <c:pt idx="2">
                  <c:v>5.7234342806369964E-2</c:v>
                </c:pt>
                <c:pt idx="3">
                  <c:v>-1.4721740353509261E-2</c:v>
                </c:pt>
                <c:pt idx="4">
                  <c:v>-4.6952562236404982E-2</c:v>
                </c:pt>
                <c:pt idx="5">
                  <c:v>-5.5065963752721214E-2</c:v>
                </c:pt>
                <c:pt idx="6">
                  <c:v>0.12102105544728503</c:v>
                </c:pt>
                <c:pt idx="7">
                  <c:v>9.5847040490726343E-4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3376"/>
        <c:axId val="274723328"/>
      </c:lineChart>
      <c:catAx>
        <c:axId val="1334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2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autoZero"/>
        <c:crossBetween val="between"/>
      </c:valAx>
      <c:catAx>
        <c:axId val="133413376"/>
        <c:scaling>
          <c:orientation val="minMax"/>
        </c:scaling>
        <c:delete val="1"/>
        <c:axPos val="b"/>
        <c:majorTickMark val="out"/>
        <c:minorTickMark val="none"/>
        <c:tickLblPos val="none"/>
        <c:crossAx val="274723328"/>
        <c:crosses val="autoZero"/>
        <c:auto val="1"/>
        <c:lblAlgn val="ctr"/>
        <c:lblOffset val="100"/>
        <c:noMultiLvlLbl val="0"/>
      </c:catAx>
      <c:valAx>
        <c:axId val="274723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28477171</c:v>
                </c:pt>
                <c:pt idx="1">
                  <c:v>17534268</c:v>
                </c:pt>
                <c:pt idx="2">
                  <c:v>10942903</c:v>
                </c:pt>
                <c:pt idx="3">
                  <c:v>10740380</c:v>
                </c:pt>
                <c:pt idx="4">
                  <c:v>7275803</c:v>
                </c:pt>
                <c:pt idx="5">
                  <c:v>3464577</c:v>
                </c:pt>
                <c:pt idx="6">
                  <c:v>8818806</c:v>
                </c:pt>
                <c:pt idx="7">
                  <c:v>4338155</c:v>
                </c:pt>
                <c:pt idx="8">
                  <c:v>4480651</c:v>
                </c:pt>
                <c:pt idx="9">
                  <c:v>4026320</c:v>
                </c:pt>
                <c:pt idx="10">
                  <c:v>2948433</c:v>
                </c:pt>
                <c:pt idx="11">
                  <c:v>1077887</c:v>
                </c:pt>
                <c:pt idx="12">
                  <c:v>279352</c:v>
                </c:pt>
                <c:pt idx="13">
                  <c:v>279352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344"/>
        <c:axId val="293981568"/>
      </c:barChart>
      <c:catAx>
        <c:axId val="1696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156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10740380</c:v>
                </c:pt>
                <c:pt idx="1">
                  <c:v>7275803</c:v>
                </c:pt>
                <c:pt idx="2">
                  <c:v>1395479</c:v>
                </c:pt>
                <c:pt idx="3">
                  <c:v>4665077</c:v>
                </c:pt>
                <c:pt idx="4">
                  <c:v>1096110</c:v>
                </c:pt>
                <c:pt idx="5">
                  <c:v>119137</c:v>
                </c:pt>
                <c:pt idx="6">
                  <c:v>3464577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10971310</c:v>
                </c:pt>
                <c:pt idx="1">
                  <c:v>7353203</c:v>
                </c:pt>
                <c:pt idx="2">
                  <c:v>1221333</c:v>
                </c:pt>
                <c:pt idx="3">
                  <c:v>4837084</c:v>
                </c:pt>
                <c:pt idx="4">
                  <c:v>1178997</c:v>
                </c:pt>
                <c:pt idx="5">
                  <c:v>115789</c:v>
                </c:pt>
                <c:pt idx="6">
                  <c:v>3618107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3872"/>
        <c:axId val="29398502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8282580581793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391130992785E-2"/>
                  <c:y val="-0.41862196539361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2.7329218982762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35292549969715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302422119272512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90140427088089E-2"/>
                  <c:y val="-0.104961448426015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23257976328842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-2.1048534769321076E-2</c:v>
                </c:pt>
                <c:pt idx="1">
                  <c:v>-1.052602518929506E-2</c:v>
                </c:pt>
                <c:pt idx="2">
                  <c:v>0.14258682930863245</c:v>
                </c:pt>
                <c:pt idx="3">
                  <c:v>-3.5560060565415032E-2</c:v>
                </c:pt>
                <c:pt idx="4">
                  <c:v>-7.03029778701727E-2</c:v>
                </c:pt>
                <c:pt idx="5">
                  <c:v>2.8914663741806217E-2</c:v>
                </c:pt>
                <c:pt idx="6">
                  <c:v>-4.2433792035448371E-2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4384"/>
        <c:axId val="293985600"/>
      </c:lineChart>
      <c:catAx>
        <c:axId val="1822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9398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50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3872"/>
        <c:crosses val="autoZero"/>
        <c:crossBetween val="between"/>
      </c:valAx>
      <c:catAx>
        <c:axId val="182224384"/>
        <c:scaling>
          <c:orientation val="minMax"/>
        </c:scaling>
        <c:delete val="1"/>
        <c:axPos val="b"/>
        <c:majorTickMark val="out"/>
        <c:minorTickMark val="none"/>
        <c:tickLblPos val="none"/>
        <c:crossAx val="293985600"/>
        <c:crosses val="autoZero"/>
        <c:auto val="1"/>
        <c:lblAlgn val="ctr"/>
        <c:lblOffset val="100"/>
        <c:noMultiLvlLbl val="0"/>
      </c:catAx>
      <c:valAx>
        <c:axId val="2939856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sept.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8818806</c:v>
                </c:pt>
                <c:pt idx="1">
                  <c:v>4338155</c:v>
                </c:pt>
                <c:pt idx="2">
                  <c:v>460653</c:v>
                </c:pt>
                <c:pt idx="3">
                  <c:v>2598743</c:v>
                </c:pt>
                <c:pt idx="4">
                  <c:v>1202007</c:v>
                </c:pt>
                <c:pt idx="5">
                  <c:v>76752</c:v>
                </c:pt>
                <c:pt idx="6">
                  <c:v>4480651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8933749</c:v>
                </c:pt>
                <c:pt idx="1">
                  <c:v>4344053</c:v>
                </c:pt>
                <c:pt idx="2">
                  <c:v>505273</c:v>
                </c:pt>
                <c:pt idx="3">
                  <c:v>2601823</c:v>
                </c:pt>
                <c:pt idx="4">
                  <c:v>1160512</c:v>
                </c:pt>
                <c:pt idx="5">
                  <c:v>76445</c:v>
                </c:pt>
                <c:pt idx="6">
                  <c:v>4589696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6432"/>
        <c:axId val="36619577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43501988966555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1824600978931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49875005719372E-2"/>
                  <c:y val="-0.23271006924550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260807533765015E-2"/>
                  <c:y val="-0.101148853274837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7.8020528099268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734542096659471E-2"/>
                  <c:y val="5.4709840064170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66271510039055E-2"/>
                  <c:y val="-0.262347471638810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-1.2866155071068149E-2</c:v>
                </c:pt>
                <c:pt idx="1">
                  <c:v>-1.3577182414671275E-3</c:v>
                </c:pt>
                <c:pt idx="2">
                  <c:v>-8.8308696486849678E-2</c:v>
                </c:pt>
                <c:pt idx="3">
                  <c:v>-1.183785368950924E-3</c:v>
                </c:pt>
                <c:pt idx="4">
                  <c:v>3.5755769867093147E-2</c:v>
                </c:pt>
                <c:pt idx="5">
                  <c:v>4.0159591863431227E-3</c:v>
                </c:pt>
                <c:pt idx="6">
                  <c:v>-2.3758654167944891E-2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301184"/>
        <c:axId val="418734080"/>
      </c:lineChart>
      <c:catAx>
        <c:axId val="1822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61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1957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6432"/>
        <c:crosses val="autoZero"/>
        <c:crossBetween val="between"/>
      </c:valAx>
      <c:catAx>
        <c:axId val="182301184"/>
        <c:scaling>
          <c:orientation val="minMax"/>
        </c:scaling>
        <c:delete val="1"/>
        <c:axPos val="b"/>
        <c:majorTickMark val="out"/>
        <c:minorTickMark val="none"/>
        <c:tickLblPos val="none"/>
        <c:crossAx val="418734080"/>
        <c:crosses val="autoZero"/>
        <c:auto val="1"/>
        <c:lblAlgn val="ctr"/>
        <c:lblOffset val="100"/>
        <c:noMultiLvlLbl val="0"/>
      </c:catAx>
      <c:valAx>
        <c:axId val="4187340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30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1"/>
  <sheetViews>
    <sheetView showGridLines="0" showRowColHeaders="0" tabSelected="1" zoomScaleNormal="100" workbookViewId="0">
      <selection activeCell="M19" sqref="M19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172" t="s">
        <v>0</v>
      </c>
      <c r="E5" s="172"/>
      <c r="F5" s="172"/>
      <c r="G5" s="3"/>
    </row>
    <row r="6" spans="3:7" ht="20.100000000000001" customHeight="1" x14ac:dyDescent="0.25">
      <c r="C6" s="3"/>
      <c r="D6" s="172" t="str">
        <f>actualizaciones!A2</f>
        <v>acum. sept. 2013</v>
      </c>
      <c r="E6" s="172"/>
      <c r="F6" s="172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.75" x14ac:dyDescent="0.25">
      <c r="C30" s="3"/>
      <c r="D30" s="8"/>
      <c r="E30" s="12"/>
      <c r="F30" s="8"/>
      <c r="G30" s="3"/>
    </row>
    <row r="31" spans="3:10" x14ac:dyDescent="0.25">
      <c r="C31" s="3"/>
      <c r="D31" s="8"/>
      <c r="E31" s="8"/>
      <c r="F31" s="8"/>
      <c r="G31" s="3"/>
    </row>
    <row r="32" spans="3:10" x14ac:dyDescent="0.25">
      <c r="C32" s="3"/>
      <c r="D32" s="3"/>
      <c r="E32" s="3"/>
      <c r="F32" s="3"/>
      <c r="G32" s="3"/>
    </row>
    <row r="33" spans="2:8" x14ac:dyDescent="0.25">
      <c r="C33" s="13"/>
      <c r="D33" s="13"/>
      <c r="E33" s="13"/>
      <c r="F33" s="13"/>
      <c r="G33" s="13"/>
    </row>
    <row r="34" spans="2:8" x14ac:dyDescent="0.25">
      <c r="C34" s="13"/>
      <c r="D34" s="13"/>
      <c r="E34" s="13"/>
      <c r="F34" s="13"/>
      <c r="G34" s="13"/>
    </row>
    <row r="35" spans="2:8" x14ac:dyDescent="0.25">
      <c r="C35" s="173" t="s">
        <v>20</v>
      </c>
      <c r="D35" s="173"/>
      <c r="E35" s="173"/>
      <c r="F35" s="173"/>
      <c r="G35" s="173"/>
      <c r="H35" s="11"/>
    </row>
    <row r="36" spans="2:8" x14ac:dyDescent="0.25">
      <c r="C36" s="13"/>
      <c r="D36" s="13"/>
      <c r="E36" s="13"/>
      <c r="F36" s="13"/>
      <c r="G36" s="13"/>
    </row>
    <row r="39" spans="2:8" x14ac:dyDescent="0.25">
      <c r="E39" s="11"/>
    </row>
    <row r="41" spans="2:8" ht="14.25" x14ac:dyDescent="0.25">
      <c r="B41" s="14"/>
    </row>
  </sheetData>
  <mergeCells count="3">
    <mergeCell ref="D5:F5"/>
    <mergeCell ref="D6:F6"/>
    <mergeCell ref="C35:G35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O30" sqref="O30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78" t="s">
        <v>84</v>
      </c>
      <c r="C5" s="178"/>
      <c r="D5" s="178"/>
      <c r="E5" s="178"/>
      <c r="F5" s="178"/>
      <c r="G5" s="178"/>
      <c r="H5" s="58"/>
      <c r="I5" s="178" t="s">
        <v>85</v>
      </c>
      <c r="J5" s="178"/>
      <c r="K5" s="178"/>
      <c r="L5" s="178"/>
      <c r="M5" s="178"/>
      <c r="N5" s="178"/>
    </row>
    <row r="6" spans="2:14" ht="47.25" customHeight="1" x14ac:dyDescent="0.25">
      <c r="B6" s="59" t="s">
        <v>59</v>
      </c>
      <c r="C6" s="40" t="s">
        <v>195</v>
      </c>
      <c r="D6" s="60" t="s">
        <v>45</v>
      </c>
      <c r="E6" s="40" t="s">
        <v>194</v>
      </c>
      <c r="F6" s="60" t="s">
        <v>45</v>
      </c>
      <c r="G6" s="61" t="s">
        <v>46</v>
      </c>
      <c r="H6" s="58"/>
      <c r="I6" s="59" t="s">
        <v>59</v>
      </c>
      <c r="J6" s="40" t="s">
        <v>195</v>
      </c>
      <c r="K6" s="60" t="s">
        <v>45</v>
      </c>
      <c r="L6" s="40" t="s">
        <v>194</v>
      </c>
      <c r="M6" s="60" t="s">
        <v>45</v>
      </c>
      <c r="N6" s="61" t="s">
        <v>46</v>
      </c>
    </row>
    <row r="7" spans="2:14" ht="15" customHeight="1" x14ac:dyDescent="0.25">
      <c r="B7" s="43" t="s">
        <v>60</v>
      </c>
      <c r="C7" s="44"/>
      <c r="D7" s="44"/>
      <c r="E7" s="44"/>
      <c r="F7" s="44"/>
      <c r="G7" s="44"/>
      <c r="H7" s="58"/>
      <c r="I7" s="43" t="s">
        <v>60</v>
      </c>
      <c r="J7" s="44"/>
      <c r="K7" s="44"/>
      <c r="L7" s="44"/>
      <c r="M7" s="44"/>
      <c r="N7" s="44"/>
    </row>
    <row r="8" spans="2:14" ht="15" customHeight="1" x14ac:dyDescent="0.2">
      <c r="B8" s="62" t="s">
        <v>86</v>
      </c>
      <c r="C8" s="63">
        <v>10971310</v>
      </c>
      <c r="D8" s="47">
        <v>1</v>
      </c>
      <c r="E8" s="63">
        <v>10740380</v>
      </c>
      <c r="F8" s="47">
        <v>1</v>
      </c>
      <c r="G8" s="47">
        <v>-2.1048534769321076E-2</v>
      </c>
      <c r="H8" s="58"/>
      <c r="I8" s="62" t="s">
        <v>86</v>
      </c>
      <c r="J8" s="63">
        <v>8933749</v>
      </c>
      <c r="K8" s="47">
        <v>1</v>
      </c>
      <c r="L8" s="63">
        <v>8818806</v>
      </c>
      <c r="M8" s="47">
        <v>1</v>
      </c>
      <c r="N8" s="47">
        <v>-1.2866155071068149E-2</v>
      </c>
    </row>
    <row r="9" spans="2:14" ht="15" customHeight="1" x14ac:dyDescent="0.25">
      <c r="B9" s="43" t="s">
        <v>62</v>
      </c>
      <c r="C9" s="44"/>
      <c r="D9" s="44"/>
      <c r="E9" s="44"/>
      <c r="F9" s="50"/>
      <c r="G9" s="50"/>
      <c r="H9" s="58"/>
      <c r="I9" s="43" t="s">
        <v>62</v>
      </c>
      <c r="J9" s="44"/>
      <c r="K9" s="44"/>
      <c r="L9" s="44"/>
      <c r="M9" s="50"/>
      <c r="N9" s="50"/>
    </row>
    <row r="10" spans="2:14" ht="15" customHeight="1" x14ac:dyDescent="0.2">
      <c r="B10" s="64" t="s">
        <v>63</v>
      </c>
      <c r="C10" s="65">
        <v>7353203</v>
      </c>
      <c r="D10" s="66">
        <v>0.67022105837862567</v>
      </c>
      <c r="E10" s="65">
        <v>7275803</v>
      </c>
      <c r="F10" s="66">
        <v>0.67742510041544157</v>
      </c>
      <c r="G10" s="66">
        <v>-1.052602518929506E-2</v>
      </c>
      <c r="H10" s="58"/>
      <c r="I10" s="64" t="s">
        <v>63</v>
      </c>
      <c r="J10" s="65">
        <v>4344053</v>
      </c>
      <c r="K10" s="66">
        <v>0.48625196432091389</v>
      </c>
      <c r="L10" s="65">
        <v>4338155</v>
      </c>
      <c r="M10" s="66">
        <v>0.49192090176379888</v>
      </c>
      <c r="N10" s="66">
        <v>-1.3577182414671275E-3</v>
      </c>
    </row>
    <row r="11" spans="2:14" ht="15" customHeight="1" x14ac:dyDescent="0.2">
      <c r="B11" s="67" t="s">
        <v>64</v>
      </c>
      <c r="C11" s="68">
        <v>1221333</v>
      </c>
      <c r="D11" s="53">
        <v>0.11132061713687791</v>
      </c>
      <c r="E11" s="68">
        <v>1395479</v>
      </c>
      <c r="F11" s="53">
        <v>0.12992827069433296</v>
      </c>
      <c r="G11" s="54">
        <v>0.14258682930863245</v>
      </c>
      <c r="H11" s="58"/>
      <c r="I11" s="67" t="s">
        <v>64</v>
      </c>
      <c r="J11" s="68">
        <v>505273</v>
      </c>
      <c r="K11" s="53">
        <v>5.6557778822754028E-2</v>
      </c>
      <c r="L11" s="68">
        <v>460653</v>
      </c>
      <c r="M11" s="53">
        <v>5.2235302602189004E-2</v>
      </c>
      <c r="N11" s="54">
        <v>-8.8308696486849678E-2</v>
      </c>
    </row>
    <row r="12" spans="2:14" ht="15" customHeight="1" x14ac:dyDescent="0.2">
      <c r="B12" s="67" t="s">
        <v>65</v>
      </c>
      <c r="C12" s="68">
        <v>4837084</v>
      </c>
      <c r="D12" s="53">
        <v>0.44088481685414049</v>
      </c>
      <c r="E12" s="68">
        <v>4665077</v>
      </c>
      <c r="F12" s="53">
        <v>0.4343493433193239</v>
      </c>
      <c r="G12" s="54">
        <v>-3.5560060565415032E-2</v>
      </c>
      <c r="H12" s="58"/>
      <c r="I12" s="67" t="s">
        <v>65</v>
      </c>
      <c r="J12" s="68">
        <v>2601823</v>
      </c>
      <c r="K12" s="53">
        <v>0.29123529214890637</v>
      </c>
      <c r="L12" s="68">
        <v>2598743</v>
      </c>
      <c r="M12" s="53">
        <v>0.29468195581125156</v>
      </c>
      <c r="N12" s="54">
        <v>-1.183785368950924E-3</v>
      </c>
    </row>
    <row r="13" spans="2:14" ht="15" customHeight="1" x14ac:dyDescent="0.2">
      <c r="B13" s="67" t="s">
        <v>66</v>
      </c>
      <c r="C13" s="68">
        <v>1178997</v>
      </c>
      <c r="D13" s="53">
        <v>0.1074618254337905</v>
      </c>
      <c r="E13" s="68">
        <v>1096110</v>
      </c>
      <c r="F13" s="53">
        <v>0.10205504833162328</v>
      </c>
      <c r="G13" s="54">
        <v>-7.03029778701727E-2</v>
      </c>
      <c r="H13" s="58"/>
      <c r="I13" s="67" t="s">
        <v>66</v>
      </c>
      <c r="J13" s="68">
        <v>1160512</v>
      </c>
      <c r="K13" s="53">
        <v>0.12990201538010526</v>
      </c>
      <c r="L13" s="68">
        <v>1202007</v>
      </c>
      <c r="M13" s="53">
        <v>0.13630042434315939</v>
      </c>
      <c r="N13" s="54">
        <v>3.5755769867093147E-2</v>
      </c>
    </row>
    <row r="14" spans="2:14" ht="15" customHeight="1" x14ac:dyDescent="0.2">
      <c r="B14" s="67" t="s">
        <v>67</v>
      </c>
      <c r="C14" s="68">
        <v>115789</v>
      </c>
      <c r="D14" s="53">
        <v>1.0553798953816819E-2</v>
      </c>
      <c r="E14" s="68">
        <v>119137</v>
      </c>
      <c r="F14" s="53">
        <v>1.109243807016139E-2</v>
      </c>
      <c r="G14" s="54">
        <v>2.8914663741806217E-2</v>
      </c>
      <c r="H14" s="58"/>
      <c r="I14" s="67" t="s">
        <v>67</v>
      </c>
      <c r="J14" s="68">
        <v>76445</v>
      </c>
      <c r="K14" s="53">
        <v>8.5568779691482261E-3</v>
      </c>
      <c r="L14" s="68">
        <v>76752</v>
      </c>
      <c r="M14" s="53">
        <v>8.703219007198934E-3</v>
      </c>
      <c r="N14" s="54">
        <v>4.0159591863431227E-3</v>
      </c>
    </row>
    <row r="15" spans="2:14" ht="15" customHeight="1" x14ac:dyDescent="0.25">
      <c r="B15" s="43" t="s">
        <v>68</v>
      </c>
      <c r="C15" s="44"/>
      <c r="D15" s="44"/>
      <c r="E15" s="44"/>
      <c r="F15" s="50"/>
      <c r="G15" s="50"/>
      <c r="H15" s="58"/>
      <c r="I15" s="43" t="s">
        <v>68</v>
      </c>
      <c r="J15" s="44"/>
      <c r="K15" s="44"/>
      <c r="L15" s="44"/>
      <c r="M15" s="50"/>
      <c r="N15" s="50"/>
    </row>
    <row r="16" spans="2:14" ht="15" customHeight="1" x14ac:dyDescent="0.2">
      <c r="B16" s="64" t="s">
        <v>69</v>
      </c>
      <c r="C16" s="65">
        <v>3618107</v>
      </c>
      <c r="D16" s="66">
        <v>0.32977894162137428</v>
      </c>
      <c r="E16" s="65">
        <v>3464577</v>
      </c>
      <c r="F16" s="66">
        <v>0.32257489958455848</v>
      </c>
      <c r="G16" s="66">
        <v>-4.2433792035448371E-2</v>
      </c>
      <c r="H16" s="58"/>
      <c r="I16" s="64" t="s">
        <v>69</v>
      </c>
      <c r="J16" s="65">
        <v>4589696</v>
      </c>
      <c r="K16" s="66">
        <v>0.51374803567908611</v>
      </c>
      <c r="L16" s="65">
        <v>4480651</v>
      </c>
      <c r="M16" s="66">
        <v>0.50807909823620112</v>
      </c>
      <c r="N16" s="66">
        <v>-2.3758654167944891E-2</v>
      </c>
    </row>
    <row r="17" spans="2:16" ht="15" customHeight="1" x14ac:dyDescent="0.2">
      <c r="B17" s="180" t="s">
        <v>70</v>
      </c>
      <c r="C17" s="180"/>
      <c r="D17" s="180"/>
      <c r="E17" s="180"/>
      <c r="F17" s="180"/>
      <c r="G17" s="180"/>
      <c r="H17" s="58"/>
      <c r="I17" s="180" t="s">
        <v>70</v>
      </c>
      <c r="J17" s="180"/>
      <c r="K17" s="180"/>
      <c r="L17" s="180"/>
      <c r="M17" s="180"/>
      <c r="N17" s="180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178" t="s">
        <v>87</v>
      </c>
      <c r="C19" s="178"/>
      <c r="D19" s="178"/>
      <c r="E19" s="178"/>
      <c r="F19" s="178"/>
      <c r="G19" s="178"/>
      <c r="H19" s="58"/>
      <c r="I19" s="178" t="s">
        <v>88</v>
      </c>
      <c r="J19" s="178"/>
      <c r="K19" s="178"/>
      <c r="L19" s="178"/>
      <c r="M19" s="178"/>
      <c r="N19" s="178"/>
      <c r="P19" s="36" t="s">
        <v>41</v>
      </c>
    </row>
    <row r="20" spans="2:16" ht="48" customHeight="1" x14ac:dyDescent="0.25">
      <c r="B20" s="59" t="s">
        <v>59</v>
      </c>
      <c r="C20" s="40" t="s">
        <v>195</v>
      </c>
      <c r="D20" s="60" t="s">
        <v>45</v>
      </c>
      <c r="E20" s="40" t="s">
        <v>194</v>
      </c>
      <c r="F20" s="60" t="s">
        <v>45</v>
      </c>
      <c r="G20" s="61" t="s">
        <v>46</v>
      </c>
      <c r="H20" s="58"/>
      <c r="I20" s="59" t="s">
        <v>59</v>
      </c>
      <c r="J20" s="40" t="s">
        <v>195</v>
      </c>
      <c r="K20" s="60" t="s">
        <v>45</v>
      </c>
      <c r="L20" s="40" t="s">
        <v>194</v>
      </c>
      <c r="M20" s="60" t="s">
        <v>45</v>
      </c>
      <c r="N20" s="61" t="s">
        <v>46</v>
      </c>
    </row>
    <row r="21" spans="2:16" ht="15" customHeight="1" x14ac:dyDescent="0.25">
      <c r="B21" s="43" t="s">
        <v>60</v>
      </c>
      <c r="C21" s="44"/>
      <c r="D21" s="44"/>
      <c r="E21" s="44"/>
      <c r="F21" s="44"/>
      <c r="G21" s="44"/>
      <c r="H21" s="58"/>
      <c r="I21" s="43" t="s">
        <v>60</v>
      </c>
      <c r="J21" s="44"/>
      <c r="K21" s="44"/>
      <c r="L21" s="44"/>
      <c r="M21" s="44"/>
      <c r="N21" s="44"/>
    </row>
    <row r="22" spans="2:16" ht="15" customHeight="1" x14ac:dyDescent="0.2">
      <c r="B22" s="62" t="s">
        <v>86</v>
      </c>
      <c r="C22" s="63">
        <v>3917681</v>
      </c>
      <c r="D22" s="47">
        <v>1</v>
      </c>
      <c r="E22" s="63">
        <v>4026320</v>
      </c>
      <c r="F22" s="47">
        <v>1</v>
      </c>
      <c r="G22" s="47">
        <v>2.7730435428509875E-2</v>
      </c>
      <c r="H22" s="58"/>
      <c r="I22" s="62" t="s">
        <v>86</v>
      </c>
      <c r="J22" s="63">
        <v>274311</v>
      </c>
      <c r="K22" s="47">
        <v>1</v>
      </c>
      <c r="L22" s="63">
        <v>279352</v>
      </c>
      <c r="M22" s="47">
        <v>1</v>
      </c>
      <c r="N22" s="47">
        <v>1.8376951708097743E-2</v>
      </c>
    </row>
    <row r="23" spans="2:16" ht="15" customHeight="1" x14ac:dyDescent="0.25">
      <c r="B23" s="43" t="s">
        <v>62</v>
      </c>
      <c r="C23" s="44"/>
      <c r="D23" s="44"/>
      <c r="E23" s="44"/>
      <c r="F23" s="50"/>
      <c r="G23" s="50"/>
      <c r="H23" s="58"/>
      <c r="I23" s="43" t="s">
        <v>62</v>
      </c>
      <c r="J23" s="44"/>
      <c r="K23" s="44"/>
      <c r="L23" s="44"/>
      <c r="M23" s="50"/>
      <c r="N23" s="50"/>
    </row>
    <row r="24" spans="2:16" ht="15" customHeight="1" x14ac:dyDescent="0.2">
      <c r="B24" s="64" t="s">
        <v>63</v>
      </c>
      <c r="C24" s="65">
        <v>2934769</v>
      </c>
      <c r="D24" s="66">
        <v>0.74910872018421104</v>
      </c>
      <c r="E24" s="65">
        <v>2948433</v>
      </c>
      <c r="F24" s="66">
        <v>0.73228978322637051</v>
      </c>
      <c r="G24" s="66">
        <v>4.6559030710764627E-3</v>
      </c>
      <c r="H24" s="58"/>
      <c r="I24" s="64" t="s">
        <v>63</v>
      </c>
      <c r="J24" s="65">
        <v>274311</v>
      </c>
      <c r="K24" s="66">
        <v>1</v>
      </c>
      <c r="L24" s="65">
        <v>279352</v>
      </c>
      <c r="M24" s="66">
        <v>1</v>
      </c>
      <c r="N24" s="66">
        <v>1.8376951708097743E-2</v>
      </c>
    </row>
    <row r="25" spans="2:16" ht="15" customHeight="1" x14ac:dyDescent="0.2">
      <c r="B25" s="67" t="s">
        <v>73</v>
      </c>
      <c r="C25" s="68">
        <v>2536247</v>
      </c>
      <c r="D25" s="53">
        <v>0.64738476665149614</v>
      </c>
      <c r="E25" s="68">
        <v>2569991</v>
      </c>
      <c r="F25" s="53">
        <v>0.63829775079973772</v>
      </c>
      <c r="G25" s="54">
        <v>1.3304697846857975E-2</v>
      </c>
      <c r="H25" s="58"/>
      <c r="I25" s="67" t="s">
        <v>73</v>
      </c>
      <c r="J25" s="68">
        <v>91032</v>
      </c>
      <c r="K25" s="53">
        <v>0.33185690694139136</v>
      </c>
      <c r="L25" s="68">
        <v>114651</v>
      </c>
      <c r="M25" s="53">
        <v>0.41041768091869757</v>
      </c>
      <c r="N25" s="54">
        <v>0.25945821249670448</v>
      </c>
    </row>
    <row r="26" spans="2:16" ht="15" customHeight="1" x14ac:dyDescent="0.2">
      <c r="B26" s="67" t="s">
        <v>66</v>
      </c>
      <c r="C26" s="68">
        <v>372444</v>
      </c>
      <c r="D26" s="53">
        <v>9.5067464655749154E-2</v>
      </c>
      <c r="E26" s="68">
        <v>354895</v>
      </c>
      <c r="F26" s="53">
        <v>8.8143764032665065E-2</v>
      </c>
      <c r="G26" s="54">
        <v>-4.7118492981495202E-2</v>
      </c>
      <c r="H26" s="58"/>
      <c r="I26" s="67" t="s">
        <v>66</v>
      </c>
      <c r="J26" s="68">
        <v>94667</v>
      </c>
      <c r="K26" s="53">
        <v>0.34510828949622874</v>
      </c>
      <c r="L26" s="68">
        <v>95139</v>
      </c>
      <c r="M26" s="53">
        <v>0.34057031988315817</v>
      </c>
      <c r="N26" s="54">
        <v>4.9858979369790954E-3</v>
      </c>
    </row>
    <row r="27" spans="2:16" ht="15" customHeight="1" x14ac:dyDescent="0.2">
      <c r="B27" s="67" t="s">
        <v>67</v>
      </c>
      <c r="C27" s="68">
        <v>26078</v>
      </c>
      <c r="D27" s="53">
        <v>6.6564888769657356E-3</v>
      </c>
      <c r="E27" s="68">
        <v>23547</v>
      </c>
      <c r="F27" s="53">
        <v>5.8482683939676929E-3</v>
      </c>
      <c r="G27" s="54">
        <v>-9.7054988879515303E-2</v>
      </c>
      <c r="H27" s="58"/>
      <c r="I27" s="67" t="s">
        <v>74</v>
      </c>
      <c r="J27" s="68">
        <v>67881</v>
      </c>
      <c r="K27" s="53">
        <v>0.24745999978127017</v>
      </c>
      <c r="L27" s="68">
        <v>45943</v>
      </c>
      <c r="M27" s="53">
        <v>0.1644627566654257</v>
      </c>
      <c r="N27" s="54">
        <v>-0.32318321768978064</v>
      </c>
    </row>
    <row r="28" spans="2:16" ht="15" customHeight="1" x14ac:dyDescent="0.2">
      <c r="B28" s="43" t="s">
        <v>68</v>
      </c>
      <c r="C28" s="44"/>
      <c r="D28" s="44"/>
      <c r="E28" s="44"/>
      <c r="F28" s="50"/>
      <c r="G28" s="50"/>
      <c r="H28" s="58"/>
      <c r="I28" s="67" t="s">
        <v>75</v>
      </c>
      <c r="J28" s="68">
        <v>20731</v>
      </c>
      <c r="K28" s="53">
        <v>7.5574803781109756E-2</v>
      </c>
      <c r="L28" s="68">
        <v>23619</v>
      </c>
      <c r="M28" s="53">
        <v>8.4549242532718574E-2</v>
      </c>
      <c r="N28" s="54">
        <v>0.139308282282572</v>
      </c>
    </row>
    <row r="29" spans="2:16" ht="15" customHeight="1" x14ac:dyDescent="0.2">
      <c r="B29" s="64" t="s">
        <v>69</v>
      </c>
      <c r="C29" s="65">
        <v>982912</v>
      </c>
      <c r="D29" s="66">
        <v>0.25089127981578896</v>
      </c>
      <c r="E29" s="65">
        <v>1077887</v>
      </c>
      <c r="F29" s="66">
        <v>0.26771021677362949</v>
      </c>
      <c r="G29" s="66">
        <v>9.6626147610365934E-2</v>
      </c>
      <c r="H29" s="58"/>
      <c r="I29" s="43" t="s">
        <v>68</v>
      </c>
      <c r="J29" s="44"/>
      <c r="K29" s="44"/>
      <c r="L29" s="44"/>
      <c r="M29" s="50"/>
      <c r="N29" s="50"/>
    </row>
    <row r="30" spans="2:16" ht="15" customHeight="1" x14ac:dyDescent="0.2">
      <c r="B30" s="180" t="s">
        <v>70</v>
      </c>
      <c r="C30" s="180"/>
      <c r="D30" s="180"/>
      <c r="E30" s="180"/>
      <c r="F30" s="180"/>
      <c r="G30" s="180"/>
      <c r="H30" s="58"/>
      <c r="I30" s="64" t="s">
        <v>69</v>
      </c>
      <c r="J30" s="65">
        <v>0</v>
      </c>
      <c r="K30" s="66">
        <v>0</v>
      </c>
      <c r="L30" s="65">
        <v>0</v>
      </c>
      <c r="M30" s="66">
        <v>0</v>
      </c>
      <c r="N30" s="69" t="s">
        <v>83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180" t="s">
        <v>70</v>
      </c>
      <c r="J31" s="180"/>
      <c r="K31" s="180"/>
      <c r="L31" s="180"/>
      <c r="M31" s="180"/>
      <c r="N31" s="180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178" t="s">
        <v>89</v>
      </c>
      <c r="C34" s="178"/>
      <c r="D34" s="178"/>
      <c r="E34" s="178"/>
      <c r="F34" s="178"/>
      <c r="G34" s="178"/>
      <c r="H34" s="58"/>
      <c r="I34" s="58"/>
    </row>
    <row r="35" spans="2:14" ht="18" customHeight="1" x14ac:dyDescent="0.25">
      <c r="B35" s="178"/>
      <c r="C35" s="178"/>
      <c r="D35" s="178"/>
      <c r="E35" s="178"/>
      <c r="F35" s="178"/>
      <c r="G35" s="178"/>
      <c r="H35" s="58"/>
      <c r="I35" s="58"/>
    </row>
    <row r="36" spans="2:14" ht="42.75" customHeight="1" x14ac:dyDescent="0.25">
      <c r="B36" s="59" t="s">
        <v>59</v>
      </c>
      <c r="C36" s="40" t="s">
        <v>195</v>
      </c>
      <c r="D36" s="60" t="s">
        <v>45</v>
      </c>
      <c r="E36" s="40" t="s">
        <v>194</v>
      </c>
      <c r="F36" s="60" t="s">
        <v>45</v>
      </c>
      <c r="G36" s="61" t="s">
        <v>46</v>
      </c>
      <c r="H36" s="58"/>
      <c r="I36" s="58"/>
    </row>
    <row r="37" spans="2:14" ht="15" customHeight="1" x14ac:dyDescent="0.25">
      <c r="B37" s="43" t="s">
        <v>60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86</v>
      </c>
      <c r="C38" s="63">
        <v>28749303</v>
      </c>
      <c r="D38" s="47">
        <v>1</v>
      </c>
      <c r="E38" s="63">
        <v>28477171</v>
      </c>
      <c r="F38" s="47">
        <v>1</v>
      </c>
      <c r="G38" s="47">
        <v>-9.4656903508234524E-3</v>
      </c>
      <c r="H38" s="58"/>
      <c r="I38" s="58"/>
    </row>
    <row r="39" spans="2:14" ht="15" customHeight="1" x14ac:dyDescent="0.25">
      <c r="B39" s="43" t="s">
        <v>62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63</v>
      </c>
      <c r="C40" s="65">
        <v>17647199</v>
      </c>
      <c r="D40" s="66">
        <v>0.61383049877765727</v>
      </c>
      <c r="E40" s="65">
        <v>17534268</v>
      </c>
      <c r="F40" s="66">
        <v>0.61573068476500004</v>
      </c>
      <c r="G40" s="66">
        <v>-6.3993725009844349E-3</v>
      </c>
      <c r="H40" s="58"/>
      <c r="I40" s="58"/>
    </row>
    <row r="41" spans="2:14" ht="15" customHeight="1" x14ac:dyDescent="0.2">
      <c r="B41" s="67" t="s">
        <v>64</v>
      </c>
      <c r="C41" s="68">
        <v>2528528</v>
      </c>
      <c r="D41" s="53">
        <v>8.7950932236513693E-2</v>
      </c>
      <c r="E41" s="68">
        <v>2690760</v>
      </c>
      <c r="F41" s="53">
        <v>9.4488318379659278E-2</v>
      </c>
      <c r="G41" s="54">
        <v>6.4160649990824714E-2</v>
      </c>
      <c r="H41" s="58"/>
      <c r="I41" s="58"/>
    </row>
    <row r="42" spans="2:14" ht="15" customHeight="1" x14ac:dyDescent="0.2">
      <c r="B42" s="67" t="s">
        <v>65</v>
      </c>
      <c r="C42" s="68">
        <v>11423770</v>
      </c>
      <c r="D42" s="53">
        <v>0.39735815508292499</v>
      </c>
      <c r="E42" s="68">
        <v>11324127</v>
      </c>
      <c r="F42" s="53">
        <v>0.39765631916175942</v>
      </c>
      <c r="G42" s="54">
        <v>-8.7224270096474266E-3</v>
      </c>
      <c r="H42" s="58"/>
      <c r="I42" s="58"/>
    </row>
    <row r="43" spans="2:14" ht="15" customHeight="1" x14ac:dyDescent="0.2">
      <c r="B43" s="67" t="s">
        <v>66</v>
      </c>
      <c r="C43" s="68">
        <v>3268787</v>
      </c>
      <c r="D43" s="53">
        <v>0.11369969560653349</v>
      </c>
      <c r="E43" s="68">
        <v>3114347</v>
      </c>
      <c r="F43" s="53">
        <v>0.10936293496288658</v>
      </c>
      <c r="G43" s="54">
        <v>-4.7246883935845307E-2</v>
      </c>
      <c r="H43" s="58"/>
      <c r="I43" s="58"/>
    </row>
    <row r="44" spans="2:14" ht="15" customHeight="1" x14ac:dyDescent="0.2">
      <c r="B44" s="67" t="s">
        <v>74</v>
      </c>
      <c r="C44" s="68">
        <v>266902</v>
      </c>
      <c r="D44" s="53">
        <v>9.2837728970333652E-3</v>
      </c>
      <c r="E44" s="68">
        <v>269487</v>
      </c>
      <c r="F44" s="53">
        <v>9.46326445137405E-3</v>
      </c>
      <c r="G44" s="54">
        <v>9.6852028085214759E-3</v>
      </c>
      <c r="H44" s="58"/>
      <c r="I44" s="58"/>
    </row>
    <row r="45" spans="2:14" ht="15" customHeight="1" x14ac:dyDescent="0.2">
      <c r="B45" s="67" t="s">
        <v>75</v>
      </c>
      <c r="C45" s="68">
        <v>159212</v>
      </c>
      <c r="D45" s="53">
        <v>5.5379429546518052E-3</v>
      </c>
      <c r="E45" s="68">
        <v>135547</v>
      </c>
      <c r="F45" s="53">
        <v>4.7598478093206662E-3</v>
      </c>
      <c r="G45" s="54">
        <v>-0.14863829359596015</v>
      </c>
      <c r="H45" s="58"/>
      <c r="I45" s="58"/>
    </row>
    <row r="46" spans="2:14" ht="15" customHeight="1" x14ac:dyDescent="0.25">
      <c r="B46" s="43" t="s">
        <v>68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69</v>
      </c>
      <c r="C47" s="65">
        <v>11102104</v>
      </c>
      <c r="D47" s="66">
        <v>0.38616950122234267</v>
      </c>
      <c r="E47" s="65">
        <v>10942903</v>
      </c>
      <c r="F47" s="66">
        <v>0.38426931523500002</v>
      </c>
      <c r="G47" s="66">
        <v>-1.4339714346037424E-2</v>
      </c>
      <c r="H47" s="58"/>
      <c r="I47" s="58"/>
    </row>
    <row r="48" spans="2:14" ht="15" customHeight="1" x14ac:dyDescent="0.2">
      <c r="B48" s="180" t="s">
        <v>70</v>
      </c>
      <c r="C48" s="180"/>
      <c r="D48" s="180"/>
      <c r="E48" s="180"/>
      <c r="F48" s="180"/>
      <c r="G48" s="180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9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5" t="s">
        <v>90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6" ht="15" customHeight="1" x14ac:dyDescent="0.25">
      <c r="B6" s="15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16"/>
      <c r="O6" s="16"/>
      <c r="P6" s="16"/>
    </row>
    <row r="7" spans="2:16" ht="30" customHeight="1" x14ac:dyDescent="0.25">
      <c r="B7" s="15"/>
      <c r="C7" s="17" t="s">
        <v>91</v>
      </c>
      <c r="D7" s="17" t="s">
        <v>28</v>
      </c>
      <c r="E7" s="18" t="s">
        <v>91</v>
      </c>
      <c r="F7" s="18" t="s">
        <v>28</v>
      </c>
      <c r="G7" s="17" t="s">
        <v>91</v>
      </c>
      <c r="H7" s="17" t="s">
        <v>28</v>
      </c>
      <c r="I7" s="18" t="s">
        <v>91</v>
      </c>
      <c r="J7" s="18" t="s">
        <v>28</v>
      </c>
      <c r="K7" s="17" t="s">
        <v>91</v>
      </c>
      <c r="L7" s="17" t="s">
        <v>28</v>
      </c>
      <c r="N7" s="16"/>
      <c r="O7" s="16"/>
      <c r="P7" s="16"/>
    </row>
    <row r="8" spans="2:16" x14ac:dyDescent="0.25">
      <c r="B8" s="19" t="s">
        <v>32</v>
      </c>
      <c r="C8" s="86">
        <v>61.551631071323087</v>
      </c>
      <c r="D8" s="21">
        <f t="shared" ref="D8:F15" si="0">C8/C21-1</f>
        <v>3.2834518463809248E-2</v>
      </c>
      <c r="E8" s="87">
        <v>64.034689778138898</v>
      </c>
      <c r="F8" s="23">
        <f t="shared" si="0"/>
        <v>2.0167300322105008E-2</v>
      </c>
      <c r="G8" s="86">
        <v>68.561235107987002</v>
      </c>
      <c r="H8" s="21">
        <f t="shared" ref="H8:H15" si="1">G8/G21-1</f>
        <v>4.3926629775310255E-2</v>
      </c>
      <c r="I8" s="87">
        <v>55.327145732852372</v>
      </c>
      <c r="J8" s="23">
        <f t="shared" ref="J8:J15" si="2">I8/I21-1</f>
        <v>3.170083156978265E-2</v>
      </c>
      <c r="K8" s="86">
        <v>35.300670971008991</v>
      </c>
      <c r="L8" s="21">
        <f t="shared" ref="L8:L15" si="3">K8/K21-1</f>
        <v>1.9826785982699491E-2</v>
      </c>
    </row>
    <row r="9" spans="2:16" x14ac:dyDescent="0.25">
      <c r="B9" s="19" t="s">
        <v>33</v>
      </c>
      <c r="C9" s="86">
        <v>72.48</v>
      </c>
      <c r="D9" s="21">
        <f t="shared" si="0"/>
        <v>2.9399233063485353E-2</v>
      </c>
      <c r="E9" s="87">
        <v>76.8092058562071</v>
      </c>
      <c r="F9" s="23">
        <f t="shared" si="0"/>
        <v>4.9173881746943593E-2</v>
      </c>
      <c r="G9" s="86">
        <v>78.201538747149357</v>
      </c>
      <c r="H9" s="21">
        <f t="shared" si="1"/>
        <v>7.5901465387135936E-3</v>
      </c>
      <c r="I9" s="87">
        <v>65.570304747386132</v>
      </c>
      <c r="J9" s="23">
        <f t="shared" si="2"/>
        <v>0.11472532971318694</v>
      </c>
      <c r="K9" s="86">
        <v>35.472844663881503</v>
      </c>
      <c r="L9" s="21">
        <f t="shared" si="3"/>
        <v>6.9013141199280703E-2</v>
      </c>
    </row>
    <row r="10" spans="2:16" x14ac:dyDescent="0.25">
      <c r="B10" s="19" t="s">
        <v>34</v>
      </c>
      <c r="C10" s="86">
        <v>66.696694950418831</v>
      </c>
      <c r="D10" s="21">
        <f t="shared" si="0"/>
        <v>2.1781654464190225E-3</v>
      </c>
      <c r="E10" s="87">
        <v>69.013670744519359</v>
      </c>
      <c r="F10" s="23">
        <f t="shared" si="0"/>
        <v>-2.556400440382578E-2</v>
      </c>
      <c r="G10" s="86">
        <v>75.642554695672374</v>
      </c>
      <c r="H10" s="21">
        <f t="shared" si="1"/>
        <v>-8.002726510546565E-3</v>
      </c>
      <c r="I10" s="87">
        <v>58.343520342858788</v>
      </c>
      <c r="J10" s="23">
        <f t="shared" si="2"/>
        <v>0.41786707096330877</v>
      </c>
      <c r="K10" s="86">
        <v>37.475956531859893</v>
      </c>
      <c r="L10" s="21">
        <f t="shared" si="3"/>
        <v>6.8752250746247912E-2</v>
      </c>
    </row>
    <row r="11" spans="2:16" x14ac:dyDescent="0.25">
      <c r="B11" s="19" t="s">
        <v>35</v>
      </c>
      <c r="C11" s="86">
        <v>56.37</v>
      </c>
      <c r="D11" s="21">
        <f t="shared" si="0"/>
        <v>6.1974951758105856E-3</v>
      </c>
      <c r="E11" s="87">
        <v>60.575466176101678</v>
      </c>
      <c r="F11" s="23">
        <f t="shared" si="0"/>
        <v>1.8783376002375896E-2</v>
      </c>
      <c r="G11" s="86">
        <v>60.399029139953861</v>
      </c>
      <c r="H11" s="21">
        <f t="shared" si="1"/>
        <v>4.466240586482817E-3</v>
      </c>
      <c r="I11" s="87">
        <v>49.954471805996334</v>
      </c>
      <c r="J11" s="23">
        <f t="shared" si="2"/>
        <v>-3.7922290375273837E-2</v>
      </c>
      <c r="K11" s="86">
        <v>33.51372549019608</v>
      </c>
      <c r="L11" s="21">
        <f t="shared" si="3"/>
        <v>-0.11043449126917904</v>
      </c>
      <c r="N11" s="24"/>
      <c r="O11" s="24"/>
      <c r="P11" s="24"/>
    </row>
    <row r="12" spans="2:16" x14ac:dyDescent="0.25">
      <c r="B12" s="19" t="s">
        <v>36</v>
      </c>
      <c r="C12" s="86">
        <v>52.56</v>
      </c>
      <c r="D12" s="21">
        <f t="shared" si="0"/>
        <v>5.792995354593633E-2</v>
      </c>
      <c r="E12" s="87">
        <v>57.893124087945644</v>
      </c>
      <c r="F12" s="23">
        <f t="shared" si="0"/>
        <v>6.8299492040645005E-2</v>
      </c>
      <c r="G12" s="86">
        <v>55.372920099213445</v>
      </c>
      <c r="H12" s="21">
        <f t="shared" si="1"/>
        <v>7.7002853583319375E-2</v>
      </c>
      <c r="I12" s="87">
        <v>43.83535726457626</v>
      </c>
      <c r="J12" s="23">
        <f t="shared" si="2"/>
        <v>-6.3686660899215708E-2</v>
      </c>
      <c r="K12" s="86">
        <v>35.631878557874764</v>
      </c>
      <c r="L12" s="21">
        <f t="shared" si="3"/>
        <v>-0.1324387851425467</v>
      </c>
    </row>
    <row r="13" spans="2:16" x14ac:dyDescent="0.25">
      <c r="B13" s="19" t="s">
        <v>37</v>
      </c>
      <c r="C13" s="86">
        <v>57.95</v>
      </c>
      <c r="D13" s="21">
        <f t="shared" si="0"/>
        <v>-2.7289428825036488E-2</v>
      </c>
      <c r="E13" s="87">
        <v>60.420436491345427</v>
      </c>
      <c r="F13" s="23">
        <f t="shared" si="0"/>
        <v>-4.8010880324479643E-2</v>
      </c>
      <c r="G13" s="86">
        <v>62.529826349085042</v>
      </c>
      <c r="H13" s="21">
        <f t="shared" si="1"/>
        <v>-5.4807036458219827E-3</v>
      </c>
      <c r="I13" s="87">
        <v>50.31481407089008</v>
      </c>
      <c r="J13" s="23">
        <f t="shared" si="2"/>
        <v>-8.5502494785236749E-2</v>
      </c>
      <c r="K13" s="86">
        <v>37.82483660130719</v>
      </c>
      <c r="L13" s="21">
        <f t="shared" si="3"/>
        <v>-4.0601233833853279E-2</v>
      </c>
    </row>
    <row r="14" spans="2:16" x14ac:dyDescent="0.25">
      <c r="B14" s="19" t="s">
        <v>38</v>
      </c>
      <c r="C14" s="86">
        <v>67.652654889850609</v>
      </c>
      <c r="D14" s="21">
        <f t="shared" si="0"/>
        <v>3.9729364095761888E-2</v>
      </c>
      <c r="E14" s="87">
        <v>68.174111008310646</v>
      </c>
      <c r="F14" s="23">
        <f t="shared" si="0"/>
        <v>3.1686633067870007E-2</v>
      </c>
      <c r="G14" s="86">
        <v>72.101355487897578</v>
      </c>
      <c r="H14" s="21">
        <f t="shared" si="1"/>
        <v>5.3759024994078253E-2</v>
      </c>
      <c r="I14" s="87">
        <v>68.28</v>
      </c>
      <c r="J14" s="23">
        <f t="shared" si="2"/>
        <v>-2.1100813701886434E-2</v>
      </c>
      <c r="K14" s="86">
        <v>43.50664136622391</v>
      </c>
      <c r="L14" s="21">
        <f t="shared" si="3"/>
        <v>0.14141628714290277</v>
      </c>
    </row>
    <row r="15" spans="2:16" x14ac:dyDescent="0.25">
      <c r="B15" s="19" t="s">
        <v>39</v>
      </c>
      <c r="C15" s="86">
        <v>68.650000000000006</v>
      </c>
      <c r="D15" s="21">
        <f t="shared" si="0"/>
        <v>-5.5791788849200774E-2</v>
      </c>
      <c r="E15" s="87">
        <v>67.81897674196361</v>
      </c>
      <c r="F15" s="23">
        <f t="shared" si="0"/>
        <v>-8.2358170216706772E-2</v>
      </c>
      <c r="G15" s="86">
        <v>72.937402575346781</v>
      </c>
      <c r="H15" s="21">
        <f t="shared" si="1"/>
        <v>-3.2566068130712056E-2</v>
      </c>
      <c r="I15" s="87">
        <v>73.28279321209061</v>
      </c>
      <c r="J15" s="23">
        <f t="shared" si="2"/>
        <v>-5.8129939006520748E-2</v>
      </c>
      <c r="K15" s="86">
        <v>54.549019607843135</v>
      </c>
      <c r="L15" s="21">
        <f t="shared" si="3"/>
        <v>-5.3405626582148646E-2</v>
      </c>
    </row>
    <row r="16" spans="2:16" x14ac:dyDescent="0.25">
      <c r="B16" s="19" t="s">
        <v>40</v>
      </c>
      <c r="C16" s="86">
        <v>68.418178047422018</v>
      </c>
      <c r="D16" s="21">
        <f>C16/C29-1</f>
        <v>-2.1276534903934996E-2</v>
      </c>
      <c r="E16" s="87">
        <v>69.710219594366777</v>
      </c>
      <c r="F16" s="23">
        <f>E16/E29-1</f>
        <v>-5.743101624255742E-2</v>
      </c>
      <c r="G16" s="86">
        <v>71.478669246983131</v>
      </c>
      <c r="H16" s="21">
        <f>G16/G29-1</f>
        <v>-6.0963469899978362E-3</v>
      </c>
      <c r="I16" s="87">
        <v>70.52921989988117</v>
      </c>
      <c r="J16" s="23">
        <f>I16/I29-1</f>
        <v>-3.6799417313490457E-2</v>
      </c>
      <c r="K16" s="86">
        <v>45.343453510436433</v>
      </c>
      <c r="L16" s="21">
        <f>K16/K29-1</f>
        <v>7.0435203129421753E-2</v>
      </c>
    </row>
    <row r="17" spans="2:18" ht="25.5" x14ac:dyDescent="0.25">
      <c r="B17" s="25" t="str">
        <f>actualizaciones!$A$2</f>
        <v>acum. sept. 2013</v>
      </c>
      <c r="C17" s="88">
        <v>63.586472081068656</v>
      </c>
      <c r="D17" s="27">
        <v>5.208211448529676E-3</v>
      </c>
      <c r="E17" s="89">
        <v>66.062582425379134</v>
      </c>
      <c r="F17" s="29">
        <v>-5.4095891053422829E-3</v>
      </c>
      <c r="G17" s="89">
        <v>68.584146020328859</v>
      </c>
      <c r="H17" s="29">
        <v>1.3340265572811205E-2</v>
      </c>
      <c r="I17" s="89">
        <v>59.424262152041109</v>
      </c>
      <c r="J17" s="29">
        <v>1.4806957075841343E-2</v>
      </c>
      <c r="K17" s="89">
        <v>39.692747511317364</v>
      </c>
      <c r="L17" s="29">
        <v>-1.8868086277431528E-3</v>
      </c>
      <c r="O17" s="16"/>
      <c r="P17" s="16"/>
      <c r="Q17" s="16"/>
      <c r="R17" s="16"/>
    </row>
    <row r="18" spans="2:18" outlineLevel="1" x14ac:dyDescent="0.25">
      <c r="B18" s="19" t="s">
        <v>29</v>
      </c>
      <c r="C18" s="86">
        <v>61.912347322267458</v>
      </c>
      <c r="D18" s="21">
        <f t="shared" ref="D18:D27" si="4">C18/C31-1</f>
        <v>9.7107755442673582E-3</v>
      </c>
      <c r="E18" s="87">
        <v>63.321215136505295</v>
      </c>
      <c r="F18" s="23">
        <f t="shared" ref="F18:F29" si="5">E18/E31-1</f>
        <v>-1.2120490794252148E-2</v>
      </c>
      <c r="G18" s="86">
        <v>65.001532709666478</v>
      </c>
      <c r="H18" s="21">
        <f t="shared" ref="H18:H29" si="6">G18/G31-1</f>
        <v>3.7719834838934041E-3</v>
      </c>
      <c r="I18" s="87">
        <v>61.826802846768643</v>
      </c>
      <c r="J18" s="23">
        <f t="shared" ref="J18:J29" si="7">I18/I31-1</f>
        <v>-4.0928276245753792E-2</v>
      </c>
      <c r="K18" s="86">
        <v>43.896268184693234</v>
      </c>
      <c r="L18" s="21">
        <f t="shared" ref="L18:L29" si="8">K18/K31-1</f>
        <v>-9.4545950554134728E-2</v>
      </c>
    </row>
    <row r="19" spans="2:18" outlineLevel="1" x14ac:dyDescent="0.25">
      <c r="B19" s="19" t="s">
        <v>30</v>
      </c>
      <c r="C19" s="86">
        <v>64.125647249190934</v>
      </c>
      <c r="D19" s="21">
        <f t="shared" si="4"/>
        <v>-4.1115854240655003E-2</v>
      </c>
      <c r="E19" s="87">
        <v>67.425473804340001</v>
      </c>
      <c r="F19" s="23">
        <f t="shared" si="5"/>
        <v>-3.4018999937822314E-2</v>
      </c>
      <c r="G19" s="86">
        <v>69.476638950166858</v>
      </c>
      <c r="H19" s="21">
        <f t="shared" si="6"/>
        <v>-2.1455789434269623E-2</v>
      </c>
      <c r="I19" s="87">
        <v>57.883402864973604</v>
      </c>
      <c r="J19" s="23">
        <f t="shared" si="7"/>
        <v>-0.11776554084783408</v>
      </c>
      <c r="K19" s="86">
        <v>44.760784313725487</v>
      </c>
      <c r="L19" s="21">
        <f t="shared" si="8"/>
        <v>-0.14741363211951453</v>
      </c>
    </row>
    <row r="20" spans="2:18" outlineLevel="1" x14ac:dyDescent="0.25">
      <c r="B20" s="19" t="s">
        <v>31</v>
      </c>
      <c r="C20" s="86">
        <v>62.561345129971812</v>
      </c>
      <c r="D20" s="21">
        <f t="shared" si="4"/>
        <v>-9.3667949581899279E-4</v>
      </c>
      <c r="E20" s="87">
        <v>67.545285081429242</v>
      </c>
      <c r="F20" s="23">
        <f t="shared" si="5"/>
        <v>-3.3548646710126806E-2</v>
      </c>
      <c r="G20" s="86">
        <v>68.254845825829449</v>
      </c>
      <c r="H20" s="21">
        <f t="shared" si="6"/>
        <v>1.4489385045027392E-2</v>
      </c>
      <c r="I20" s="87">
        <v>50.474091243455689</v>
      </c>
      <c r="J20" s="23">
        <f t="shared" si="7"/>
        <v>6.1941747179795614E-2</v>
      </c>
      <c r="K20" s="86">
        <v>41.204301075268816</v>
      </c>
      <c r="L20" s="21">
        <f t="shared" si="8"/>
        <v>-0.11331394286058061</v>
      </c>
    </row>
    <row r="21" spans="2:18" outlineLevel="1" x14ac:dyDescent="0.25">
      <c r="B21" s="19" t="s">
        <v>32</v>
      </c>
      <c r="C21" s="86">
        <v>59.594862459546924</v>
      </c>
      <c r="D21" s="21">
        <f t="shared" si="4"/>
        <v>-3.3821159583392824E-2</v>
      </c>
      <c r="E21" s="87">
        <v>62.768812289828098</v>
      </c>
      <c r="F21" s="23">
        <f t="shared" si="5"/>
        <v>-7.1737182826790535E-2</v>
      </c>
      <c r="G21" s="86">
        <v>65.676296736240744</v>
      </c>
      <c r="H21" s="21">
        <f t="shared" si="6"/>
        <v>1.9592429759840435E-4</v>
      </c>
      <c r="I21" s="87">
        <v>53.627121390092753</v>
      </c>
      <c r="J21" s="23">
        <f t="shared" si="7"/>
        <v>1.481047358320442E-3</v>
      </c>
      <c r="K21" s="86">
        <v>34.614379084967318</v>
      </c>
      <c r="L21" s="21">
        <f t="shared" si="8"/>
        <v>-0.25773672021586735</v>
      </c>
    </row>
    <row r="22" spans="2:18" outlineLevel="1" x14ac:dyDescent="0.25">
      <c r="B22" s="19" t="s">
        <v>33</v>
      </c>
      <c r="C22" s="86">
        <v>70.41</v>
      </c>
      <c r="D22" s="21">
        <f t="shared" si="4"/>
        <v>-2.48886915669152E-2</v>
      </c>
      <c r="E22" s="87">
        <v>73.209224126237984</v>
      </c>
      <c r="F22" s="23">
        <f t="shared" si="5"/>
        <v>-3.9375093475423339E-2</v>
      </c>
      <c r="G22" s="86">
        <v>77.612448886869601</v>
      </c>
      <c r="H22" s="21">
        <f t="shared" si="6"/>
        <v>1.6934602815377398E-2</v>
      </c>
      <c r="I22" s="87">
        <v>58.821938462865141</v>
      </c>
      <c r="J22" s="23">
        <f t="shared" si="7"/>
        <v>-9.6159519624075873E-2</v>
      </c>
      <c r="K22" s="86">
        <v>33.182795698924728</v>
      </c>
      <c r="L22" s="21">
        <f t="shared" si="8"/>
        <v>4.578618654033173E-2</v>
      </c>
    </row>
    <row r="23" spans="2:18" outlineLevel="1" x14ac:dyDescent="0.25">
      <c r="B23" s="19" t="s">
        <v>34</v>
      </c>
      <c r="C23" s="86">
        <v>66.551734262449102</v>
      </c>
      <c r="D23" s="21">
        <f t="shared" si="4"/>
        <v>5.2977605104920222E-4</v>
      </c>
      <c r="E23" s="87">
        <v>70.824221453658211</v>
      </c>
      <c r="F23" s="23">
        <f t="shared" si="5"/>
        <v>-2.7940962755171439E-2</v>
      </c>
      <c r="G23" s="86">
        <v>76.252784878724341</v>
      </c>
      <c r="H23" s="21">
        <f t="shared" si="6"/>
        <v>6.423984478331235E-2</v>
      </c>
      <c r="I23" s="87">
        <v>41.14879422597761</v>
      </c>
      <c r="J23" s="23">
        <f t="shared" si="7"/>
        <v>-0.24079715450225814</v>
      </c>
      <c r="K23" s="86">
        <v>35.065148640101199</v>
      </c>
      <c r="L23" s="21">
        <f t="shared" si="8"/>
        <v>-0.23451873699131931</v>
      </c>
    </row>
    <row r="24" spans="2:18" outlineLevel="1" x14ac:dyDescent="0.25">
      <c r="B24" s="19" t="s">
        <v>35</v>
      </c>
      <c r="C24" s="86">
        <v>56.022798973625541</v>
      </c>
      <c r="D24" s="21">
        <f t="shared" si="4"/>
        <v>1.601013735265755E-2</v>
      </c>
      <c r="E24" s="87">
        <v>59.458632328488648</v>
      </c>
      <c r="F24" s="23">
        <f t="shared" si="5"/>
        <v>-7.5340956686922311E-3</v>
      </c>
      <c r="G24" s="86">
        <v>60.130471985487901</v>
      </c>
      <c r="H24" s="21">
        <f t="shared" si="6"/>
        <v>1.008688032064331E-2</v>
      </c>
      <c r="I24" s="87">
        <v>51.923531026908293</v>
      </c>
      <c r="J24" s="23">
        <f t="shared" si="7"/>
        <v>5.6859984264365782E-2</v>
      </c>
      <c r="K24" s="86">
        <v>37.674263627882183</v>
      </c>
      <c r="L24" s="21">
        <f t="shared" si="8"/>
        <v>-0.12851576155720135</v>
      </c>
      <c r="N24" s="24"/>
      <c r="O24" s="24"/>
      <c r="P24" s="24"/>
    </row>
    <row r="25" spans="2:18" outlineLevel="1" x14ac:dyDescent="0.25">
      <c r="B25" s="19" t="s">
        <v>36</v>
      </c>
      <c r="C25" s="86">
        <v>49.681928206901645</v>
      </c>
      <c r="D25" s="21">
        <f t="shared" si="4"/>
        <v>2.494308719193894E-2</v>
      </c>
      <c r="E25" s="87">
        <v>54.19184837143311</v>
      </c>
      <c r="F25" s="23">
        <f t="shared" si="5"/>
        <v>2.406523546601691E-2</v>
      </c>
      <c r="G25" s="86">
        <v>51.413902864770513</v>
      </c>
      <c r="H25" s="21">
        <f t="shared" si="6"/>
        <v>2.9598980883504877E-2</v>
      </c>
      <c r="I25" s="87">
        <v>46.816974012860712</v>
      </c>
      <c r="J25" s="23">
        <f t="shared" si="7"/>
        <v>9.3152943585183223E-2</v>
      </c>
      <c r="K25" s="86">
        <v>41.071313410119821</v>
      </c>
      <c r="L25" s="21">
        <f t="shared" si="8"/>
        <v>-6.9326751954271626E-2</v>
      </c>
    </row>
    <row r="26" spans="2:18" outlineLevel="1" x14ac:dyDescent="0.25">
      <c r="B26" s="19" t="s">
        <v>37</v>
      </c>
      <c r="C26" s="86">
        <v>59.575789260725955</v>
      </c>
      <c r="D26" s="21">
        <f t="shared" si="4"/>
        <v>-7.9665830532518078E-2</v>
      </c>
      <c r="E26" s="87">
        <v>63.467570419228494</v>
      </c>
      <c r="F26" s="23">
        <f t="shared" si="5"/>
        <v>-7.3478292105916831E-2</v>
      </c>
      <c r="G26" s="86">
        <v>62.874422425300338</v>
      </c>
      <c r="H26" s="21">
        <f t="shared" si="6"/>
        <v>-6.4152365917303888E-2</v>
      </c>
      <c r="I26" s="87">
        <v>55.019082921471721</v>
      </c>
      <c r="J26" s="23">
        <f t="shared" si="7"/>
        <v>-3.4149426968933194E-2</v>
      </c>
      <c r="K26" s="86">
        <v>39.425563108090095</v>
      </c>
      <c r="L26" s="21">
        <f t="shared" si="8"/>
        <v>-0.13828500930117404</v>
      </c>
    </row>
    <row r="27" spans="2:18" outlineLevel="1" x14ac:dyDescent="0.25">
      <c r="B27" s="19" t="s">
        <v>38</v>
      </c>
      <c r="C27" s="86">
        <v>65.067562027246566</v>
      </c>
      <c r="D27" s="21">
        <f t="shared" si="4"/>
        <v>-3.7868025500848446E-2</v>
      </c>
      <c r="E27" s="87">
        <v>66.080250362055224</v>
      </c>
      <c r="F27" s="23">
        <f t="shared" si="5"/>
        <v>-4.4511837300146628E-2</v>
      </c>
      <c r="G27" s="86">
        <v>68.423001632942373</v>
      </c>
      <c r="H27" s="21">
        <f t="shared" si="6"/>
        <v>-3.3063532432460963E-2</v>
      </c>
      <c r="I27" s="87">
        <v>69.751820162618912</v>
      </c>
      <c r="J27" s="23">
        <f t="shared" si="7"/>
        <v>-5.3925543616295535E-3</v>
      </c>
      <c r="K27" s="86">
        <v>38.11636635668313</v>
      </c>
      <c r="L27" s="21">
        <f t="shared" si="8"/>
        <v>-0.32964552458104146</v>
      </c>
    </row>
    <row r="28" spans="2:18" outlineLevel="1" x14ac:dyDescent="0.25">
      <c r="B28" s="19" t="s">
        <v>39</v>
      </c>
      <c r="C28" s="86">
        <v>72.706421305454981</v>
      </c>
      <c r="D28" s="21">
        <f>C28/C41-1</f>
        <v>-7.4208695501026822E-3</v>
      </c>
      <c r="E28" s="87">
        <v>73.905716305434197</v>
      </c>
      <c r="F28" s="23">
        <f t="shared" si="5"/>
        <v>-1.2351779962124887E-2</v>
      </c>
      <c r="G28" s="86">
        <v>75.392644575135193</v>
      </c>
      <c r="H28" s="21">
        <f t="shared" si="6"/>
        <v>-6.6845247017761622E-3</v>
      </c>
      <c r="I28" s="87">
        <v>77.805629722206405</v>
      </c>
      <c r="J28" s="23">
        <f t="shared" si="7"/>
        <v>3.7961976016627652E-2</v>
      </c>
      <c r="K28" s="86">
        <v>57.626604530601597</v>
      </c>
      <c r="L28" s="21">
        <f t="shared" si="8"/>
        <v>-1.0702068144178623E-2</v>
      </c>
    </row>
    <row r="29" spans="2:18" outlineLevel="1" x14ac:dyDescent="0.25">
      <c r="B29" s="19" t="s">
        <v>40</v>
      </c>
      <c r="C29" s="86">
        <v>69.905525398542011</v>
      </c>
      <c r="D29" s="21">
        <f t="shared" ref="D29" si="9">C29/C42-1</f>
        <v>0.10663672820066972</v>
      </c>
      <c r="E29" s="87">
        <v>73.95768457866609</v>
      </c>
      <c r="F29" s="23">
        <f t="shared" si="5"/>
        <v>0.13658651573176739</v>
      </c>
      <c r="G29" s="86">
        <v>71.917100848268845</v>
      </c>
      <c r="H29" s="21">
        <f t="shared" si="6"/>
        <v>5.5431477080552405E-2</v>
      </c>
      <c r="I29" s="87">
        <v>73.22381357283308</v>
      </c>
      <c r="J29" s="23">
        <f t="shared" si="7"/>
        <v>0.11012452354204205</v>
      </c>
      <c r="K29" s="86">
        <v>42.359830261443811</v>
      </c>
      <c r="L29" s="21">
        <f t="shared" si="8"/>
        <v>-0.1112079256935834</v>
      </c>
    </row>
    <row r="30" spans="2:18" ht="15" customHeight="1" x14ac:dyDescent="0.25">
      <c r="B30" s="30">
        <v>2012</v>
      </c>
      <c r="C30" s="90">
        <v>63.155891332918948</v>
      </c>
      <c r="D30" s="32">
        <f>C30/C43-1</f>
        <v>-6.3903897702469736E-3</v>
      </c>
      <c r="E30" s="90">
        <v>66.336803100943641</v>
      </c>
      <c r="F30" s="32">
        <f>E30/E43-1</f>
        <v>-1.7290611781754506E-2</v>
      </c>
      <c r="G30" s="90">
        <v>67.65053584464286</v>
      </c>
      <c r="H30" s="32">
        <f>G30/G43-1</f>
        <v>5.7628359113788274E-3</v>
      </c>
      <c r="I30" s="90">
        <v>58.090430246996789</v>
      </c>
      <c r="J30" s="32">
        <f>I30/I43-1</f>
        <v>-1.7320730175295007E-2</v>
      </c>
      <c r="K30" s="90">
        <v>40.656892929546444</v>
      </c>
      <c r="L30" s="32">
        <f>K30/K43-1</f>
        <v>-0.13079171049291038</v>
      </c>
      <c r="O30" s="16"/>
      <c r="P30" s="16"/>
      <c r="Q30" s="16"/>
      <c r="R30" s="16"/>
    </row>
    <row r="31" spans="2:18" hidden="1" outlineLevel="1" x14ac:dyDescent="0.25">
      <c r="B31" s="19" t="s">
        <v>29</v>
      </c>
      <c r="C31" s="86">
        <v>61.316912547451679</v>
      </c>
      <c r="D31" s="21">
        <f t="shared" ref="D31:D42" si="10">C31/C44-1</f>
        <v>9.5419818839440174E-2</v>
      </c>
      <c r="E31" s="87">
        <v>64.098115758484923</v>
      </c>
      <c r="F31" s="23">
        <f t="shared" ref="F31:F42" si="11">E31/E44-1</f>
        <v>9.7382567342662707E-2</v>
      </c>
      <c r="G31" s="86">
        <v>64.757269359181606</v>
      </c>
      <c r="H31" s="21">
        <f t="shared" ref="H31:H42" si="12">G31/G44-1</f>
        <v>9.5167755102005813E-2</v>
      </c>
      <c r="I31" s="87">
        <v>64.465254595089306</v>
      </c>
      <c r="J31" s="23">
        <f t="shared" ref="J31:J42" si="13">I31/I44-1</f>
        <v>0.14839140816470708</v>
      </c>
      <c r="K31" s="86">
        <v>48.479840817496587</v>
      </c>
      <c r="L31" s="21">
        <f t="shared" ref="L31:L42" si="14">K31/K44-1</f>
        <v>2.4077752798829399E-2</v>
      </c>
    </row>
    <row r="32" spans="2:18" hidden="1" outlineLevel="1" x14ac:dyDescent="0.25">
      <c r="B32" s="19" t="s">
        <v>30</v>
      </c>
      <c r="C32" s="86">
        <v>66.875281578891389</v>
      </c>
      <c r="D32" s="21">
        <f t="shared" si="10"/>
        <v>9.1118939073830729E-2</v>
      </c>
      <c r="E32" s="87">
        <v>69.8</v>
      </c>
      <c r="F32" s="23">
        <f t="shared" si="11"/>
        <v>7.9826732673267342E-2</v>
      </c>
      <c r="G32" s="86">
        <v>71</v>
      </c>
      <c r="H32" s="21">
        <f t="shared" si="12"/>
        <v>9.1803782869444905E-2</v>
      </c>
      <c r="I32" s="87">
        <v>65.61</v>
      </c>
      <c r="J32" s="23">
        <f t="shared" si="13"/>
        <v>0.13492475350285416</v>
      </c>
      <c r="K32" s="86">
        <v>52.5</v>
      </c>
      <c r="L32" s="21">
        <f t="shared" si="14"/>
        <v>8.0645161290322509E-3</v>
      </c>
    </row>
    <row r="33" spans="2:18" hidden="1" outlineLevel="1" x14ac:dyDescent="0.25">
      <c r="B33" s="19" t="s">
        <v>31</v>
      </c>
      <c r="C33" s="86">
        <v>62.62</v>
      </c>
      <c r="D33" s="21">
        <f t="shared" si="10"/>
        <v>0.11081987234246893</v>
      </c>
      <c r="E33" s="87">
        <v>69.89</v>
      </c>
      <c r="F33" s="23">
        <f t="shared" si="11"/>
        <v>0.15961506553841054</v>
      </c>
      <c r="G33" s="86">
        <v>67.28</v>
      </c>
      <c r="H33" s="21">
        <f t="shared" si="12"/>
        <v>5.2071931196246979E-2</v>
      </c>
      <c r="I33" s="87">
        <v>47.53</v>
      </c>
      <c r="J33" s="23">
        <f t="shared" si="13"/>
        <v>0.10457820125493833</v>
      </c>
      <c r="K33" s="86">
        <v>46.47</v>
      </c>
      <c r="L33" s="21">
        <f t="shared" si="14"/>
        <v>1.7245095925846332E-3</v>
      </c>
    </row>
    <row r="34" spans="2:18" hidden="1" outlineLevel="1" x14ac:dyDescent="0.25">
      <c r="B34" s="19" t="s">
        <v>32</v>
      </c>
      <c r="C34" s="86">
        <v>61.680984892869503</v>
      </c>
      <c r="D34" s="21">
        <f t="shared" si="10"/>
        <v>0.16991745383896695</v>
      </c>
      <c r="E34" s="87">
        <v>67.619655908414714</v>
      </c>
      <c r="F34" s="23">
        <f t="shared" si="11"/>
        <v>0.17931649422456308</v>
      </c>
      <c r="G34" s="86">
        <v>65.663431674512012</v>
      </c>
      <c r="H34" s="21">
        <f t="shared" si="12"/>
        <v>0.16829027928631768</v>
      </c>
      <c r="I34" s="87">
        <v>53.547814540823239</v>
      </c>
      <c r="J34" s="23">
        <f t="shared" si="13"/>
        <v>0.19598959001221661</v>
      </c>
      <c r="K34" s="86">
        <v>46.633559853633038</v>
      </c>
      <c r="L34" s="21">
        <f t="shared" si="14"/>
        <v>0.2058908407343305</v>
      </c>
    </row>
    <row r="35" spans="2:18" hidden="1" outlineLevel="1" x14ac:dyDescent="0.25">
      <c r="B35" s="19" t="s">
        <v>33</v>
      </c>
      <c r="C35" s="86">
        <v>72.207141267946596</v>
      </c>
      <c r="D35" s="21">
        <f t="shared" si="10"/>
        <v>8.8036657975689714E-2</v>
      </c>
      <c r="E35" s="87">
        <v>76.209999999999994</v>
      </c>
      <c r="F35" s="23">
        <f t="shared" si="11"/>
        <v>6.7816889574920269E-2</v>
      </c>
      <c r="G35" s="86">
        <v>76.319999999999993</v>
      </c>
      <c r="H35" s="21">
        <f t="shared" si="12"/>
        <v>7.7176603153649159E-2</v>
      </c>
      <c r="I35" s="87">
        <v>65.08</v>
      </c>
      <c r="J35" s="23">
        <f t="shared" si="13"/>
        <v>0.15999678609817281</v>
      </c>
      <c r="K35" s="86">
        <v>31.73</v>
      </c>
      <c r="L35" s="21">
        <f t="shared" si="14"/>
        <v>-0.15341515474919953</v>
      </c>
    </row>
    <row r="36" spans="2:18" hidden="1" outlineLevel="1" x14ac:dyDescent="0.25">
      <c r="B36" s="19" t="s">
        <v>34</v>
      </c>
      <c r="C36" s="86">
        <v>66.516495416177889</v>
      </c>
      <c r="D36" s="21">
        <f t="shared" si="10"/>
        <v>0.11020050561954653</v>
      </c>
      <c r="E36" s="87">
        <v>72.86</v>
      </c>
      <c r="F36" s="23">
        <f t="shared" si="11"/>
        <v>8.5459489706793068E-2</v>
      </c>
      <c r="G36" s="86">
        <v>71.650000000000006</v>
      </c>
      <c r="H36" s="21">
        <f t="shared" si="12"/>
        <v>9.3161776208295022E-2</v>
      </c>
      <c r="I36" s="87">
        <v>54.2</v>
      </c>
      <c r="J36" s="23">
        <f t="shared" si="13"/>
        <v>0.16041055270434579</v>
      </c>
      <c r="K36" s="86">
        <v>45.807977718853131</v>
      </c>
      <c r="L36" s="21">
        <f t="shared" si="14"/>
        <v>0.20547309786455603</v>
      </c>
    </row>
    <row r="37" spans="2:18" hidden="1" outlineLevel="1" x14ac:dyDescent="0.25">
      <c r="B37" s="19" t="s">
        <v>35</v>
      </c>
      <c r="C37" s="86">
        <v>55.14</v>
      </c>
      <c r="D37" s="21">
        <f t="shared" si="10"/>
        <v>0.11074921090365808</v>
      </c>
      <c r="E37" s="87">
        <v>59.91</v>
      </c>
      <c r="F37" s="23">
        <f t="shared" si="11"/>
        <v>0.14386964814812964</v>
      </c>
      <c r="G37" s="86">
        <v>59.53</v>
      </c>
      <c r="H37" s="21">
        <f t="shared" si="12"/>
        <v>0.13919814848692913</v>
      </c>
      <c r="I37" s="87">
        <v>49.13</v>
      </c>
      <c r="J37" s="23">
        <f t="shared" si="13"/>
        <v>-2.4198057001118545E-2</v>
      </c>
      <c r="K37" s="86">
        <v>43.23</v>
      </c>
      <c r="L37" s="21">
        <f t="shared" si="14"/>
        <v>0.24295572167912582</v>
      </c>
      <c r="N37" s="24"/>
      <c r="O37" s="24"/>
      <c r="P37" s="24"/>
    </row>
    <row r="38" spans="2:18" hidden="1" outlineLevel="1" x14ac:dyDescent="0.25">
      <c r="B38" s="19" t="s">
        <v>36</v>
      </c>
      <c r="C38" s="86">
        <v>48.47286530124947</v>
      </c>
      <c r="D38" s="21">
        <f t="shared" si="10"/>
        <v>9.2167922798642055E-2</v>
      </c>
      <c r="E38" s="87">
        <v>52.918355681483774</v>
      </c>
      <c r="F38" s="23">
        <f t="shared" si="11"/>
        <v>9.2383080438528165E-2</v>
      </c>
      <c r="G38" s="86">
        <v>49.935852520611419</v>
      </c>
      <c r="H38" s="21">
        <f t="shared" si="12"/>
        <v>9.6456451057660653E-2</v>
      </c>
      <c r="I38" s="87">
        <v>42.827469191379926</v>
      </c>
      <c r="J38" s="23">
        <f t="shared" si="13"/>
        <v>-3.8077040704200926E-2</v>
      </c>
      <c r="K38" s="86">
        <v>44.130755339065892</v>
      </c>
      <c r="L38" s="21">
        <f t="shared" si="14"/>
        <v>0.35313862870897883</v>
      </c>
    </row>
    <row r="39" spans="2:18" hidden="1" outlineLevel="1" x14ac:dyDescent="0.25">
      <c r="B39" s="19" t="s">
        <v>37</v>
      </c>
      <c r="C39" s="86">
        <v>64.732779937093213</v>
      </c>
      <c r="D39" s="21">
        <f t="shared" si="10"/>
        <v>0.28307588975622822</v>
      </c>
      <c r="E39" s="87">
        <v>68.500899523968727</v>
      </c>
      <c r="F39" s="23">
        <f t="shared" si="11"/>
        <v>0.2282372390336207</v>
      </c>
      <c r="G39" s="86">
        <v>67.184464794772822</v>
      </c>
      <c r="H39" s="21">
        <f t="shared" si="12"/>
        <v>0.31659261662012539</v>
      </c>
      <c r="I39" s="87">
        <v>56.964383992452234</v>
      </c>
      <c r="J39" s="23">
        <f t="shared" si="13"/>
        <v>0.23817162041391637</v>
      </c>
      <c r="K39" s="86">
        <v>45.752439650744734</v>
      </c>
      <c r="L39" s="21">
        <f t="shared" si="14"/>
        <v>0.24752205682901796</v>
      </c>
    </row>
    <row r="40" spans="2:18" hidden="1" outlineLevel="1" x14ac:dyDescent="0.25">
      <c r="B40" s="19" t="s">
        <v>38</v>
      </c>
      <c r="C40" s="86">
        <v>67.628520568727808</v>
      </c>
      <c r="D40" s="21">
        <f t="shared" si="10"/>
        <v>0.1787627117731041</v>
      </c>
      <c r="E40" s="87">
        <v>69.158627957605532</v>
      </c>
      <c r="F40" s="23">
        <f t="shared" si="11"/>
        <v>0.1947350402938457</v>
      </c>
      <c r="G40" s="86">
        <v>70.762665312509924</v>
      </c>
      <c r="H40" s="21">
        <f t="shared" si="12"/>
        <v>0.1627521780163883</v>
      </c>
      <c r="I40" s="87">
        <v>70.13</v>
      </c>
      <c r="J40" s="23">
        <f t="shared" si="13"/>
        <v>0.21428151516519223</v>
      </c>
      <c r="K40" s="86">
        <v>56.860016236724817</v>
      </c>
      <c r="L40" s="21">
        <f t="shared" si="14"/>
        <v>0.55057154412771014</v>
      </c>
    </row>
    <row r="41" spans="2:18" hidden="1" outlineLevel="1" x14ac:dyDescent="0.25">
      <c r="B41" s="19" t="s">
        <v>39</v>
      </c>
      <c r="C41" s="86">
        <v>73.25</v>
      </c>
      <c r="D41" s="21">
        <f>C41/C54-1</f>
        <v>0.20180278838738097</v>
      </c>
      <c r="E41" s="87">
        <v>74.83</v>
      </c>
      <c r="F41" s="23">
        <f t="shared" si="11"/>
        <v>0.22913929040735859</v>
      </c>
      <c r="G41" s="86">
        <v>75.900000000000006</v>
      </c>
      <c r="H41" s="21">
        <f t="shared" si="12"/>
        <v>0.21284755512943443</v>
      </c>
      <c r="I41" s="87">
        <v>74.959999999999994</v>
      </c>
      <c r="J41" s="23">
        <f t="shared" si="13"/>
        <v>9.334889148191361E-2</v>
      </c>
      <c r="K41" s="86">
        <v>58.25</v>
      </c>
      <c r="L41" s="21">
        <f t="shared" si="14"/>
        <v>0.17938854019032191</v>
      </c>
    </row>
    <row r="42" spans="2:18" hidden="1" outlineLevel="1" x14ac:dyDescent="0.25">
      <c r="B42" s="19" t="s">
        <v>40</v>
      </c>
      <c r="C42" s="86">
        <v>63.169352342213095</v>
      </c>
      <c r="D42" s="21">
        <f t="shared" si="10"/>
        <v>8.4178259266423305E-2</v>
      </c>
      <c r="E42" s="87">
        <v>65.069999999999993</v>
      </c>
      <c r="F42" s="23">
        <f t="shared" si="11"/>
        <v>0.10082896295043131</v>
      </c>
      <c r="G42" s="86">
        <v>68.14</v>
      </c>
      <c r="H42" s="21">
        <f t="shared" si="12"/>
        <v>0.10923001790656039</v>
      </c>
      <c r="I42" s="87">
        <v>65.959999999999994</v>
      </c>
      <c r="J42" s="23">
        <f t="shared" si="13"/>
        <v>1.9632091513371419E-2</v>
      </c>
      <c r="K42" s="86">
        <v>47.66</v>
      </c>
      <c r="L42" s="21">
        <f t="shared" si="14"/>
        <v>0.29159891598915988</v>
      </c>
    </row>
    <row r="43" spans="2:18" ht="15" customHeight="1" collapsed="1" x14ac:dyDescent="0.25">
      <c r="B43" s="33">
        <v>2011</v>
      </c>
      <c r="C43" s="91">
        <v>63.562077784569098</v>
      </c>
      <c r="D43" s="35">
        <f>C43/C56-1</f>
        <v>0.13292697783112573</v>
      </c>
      <c r="E43" s="91">
        <v>67.503988357350664</v>
      </c>
      <c r="F43" s="35">
        <f>E43/E56-1</f>
        <v>0.13531091400353445</v>
      </c>
      <c r="G43" s="91">
        <v>67.262910727200278</v>
      </c>
      <c r="H43" s="35">
        <f>G43/G56-1</f>
        <v>0.13004998387293454</v>
      </c>
      <c r="I43" s="91">
        <v>59.114333669986991</v>
      </c>
      <c r="J43" s="35">
        <f>I43/I56-1</f>
        <v>0.11515895252531783</v>
      </c>
      <c r="K43" s="91">
        <v>46.774626312643825</v>
      </c>
      <c r="L43" s="35">
        <f>K43/K56-1</f>
        <v>0.16478959207441468</v>
      </c>
      <c r="O43" s="16"/>
      <c r="P43" s="16"/>
      <c r="Q43" s="16"/>
      <c r="R43" s="16"/>
    </row>
    <row r="44" spans="2:18" hidden="1" outlineLevel="1" x14ac:dyDescent="0.25">
      <c r="B44" s="19" t="s">
        <v>29</v>
      </c>
      <c r="C44" s="86">
        <v>55.975719530448927</v>
      </c>
      <c r="D44" s="21">
        <f>C44/C57-1</f>
        <v>4.5511903302423162E-2</v>
      </c>
      <c r="E44" s="87">
        <v>58.41</v>
      </c>
      <c r="F44" s="23">
        <f>E44/E57-1</f>
        <v>5.2397657741426018E-2</v>
      </c>
      <c r="G44" s="86">
        <v>59.13</v>
      </c>
      <c r="H44" s="21">
        <f>G44/G57-1</f>
        <v>8.7612937132006019E-2</v>
      </c>
      <c r="I44" s="87">
        <v>56.135263758298194</v>
      </c>
      <c r="J44" s="23">
        <f>I44/I57-1</f>
        <v>-2.387901905193468E-2</v>
      </c>
      <c r="K44" s="86">
        <v>47.34</v>
      </c>
      <c r="L44" s="21">
        <f>K44/K57-1</f>
        <v>1.8605211220756424E-2</v>
      </c>
    </row>
    <row r="45" spans="2:18" hidden="1" outlineLevel="1" x14ac:dyDescent="0.25">
      <c r="B45" s="19" t="s">
        <v>30</v>
      </c>
      <c r="C45" s="86">
        <v>61.290551546705636</v>
      </c>
      <c r="D45" s="21">
        <f t="shared" ref="D45:F95" si="15">C45/C58-1</f>
        <v>0.11613351176960762</v>
      </c>
      <c r="E45" s="87">
        <v>64.64</v>
      </c>
      <c r="F45" s="23">
        <f t="shared" si="15"/>
        <v>0.10085730566187268</v>
      </c>
      <c r="G45" s="86">
        <v>65.03</v>
      </c>
      <c r="H45" s="21">
        <f t="shared" ref="H45:H55" si="16">G45/G58-1</f>
        <v>0.19095136466173446</v>
      </c>
      <c r="I45" s="87">
        <v>57.81</v>
      </c>
      <c r="J45" s="23">
        <f t="shared" ref="J45:J55" si="17">I45/I58-1</f>
        <v>1.3015310863451646E-2</v>
      </c>
      <c r="K45" s="86">
        <v>52.08</v>
      </c>
      <c r="L45" s="21">
        <f t="shared" ref="L45:L55" si="18">K45/K58-1</f>
        <v>0.41216055443257282</v>
      </c>
    </row>
    <row r="46" spans="2:18" hidden="1" outlineLevel="1" x14ac:dyDescent="0.25">
      <c r="B46" s="19" t="s">
        <v>31</v>
      </c>
      <c r="C46" s="86">
        <v>56.372776144118234</v>
      </c>
      <c r="D46" s="21">
        <f t="shared" si="15"/>
        <v>0.1051149329562584</v>
      </c>
      <c r="E46" s="87">
        <v>60.27</v>
      </c>
      <c r="F46" s="23">
        <f t="shared" si="15"/>
        <v>0.10150459793136801</v>
      </c>
      <c r="G46" s="86">
        <v>63.95</v>
      </c>
      <c r="H46" s="21">
        <f t="shared" si="16"/>
        <v>0.15475616110037338</v>
      </c>
      <c r="I46" s="87">
        <v>43.03</v>
      </c>
      <c r="J46" s="23">
        <f t="shared" si="17"/>
        <v>1.3513729680979303E-2</v>
      </c>
      <c r="K46" s="86">
        <v>46.39</v>
      </c>
      <c r="L46" s="21">
        <f t="shared" si="18"/>
        <v>0.24300219537452539</v>
      </c>
    </row>
    <row r="47" spans="2:18" hidden="1" outlineLevel="1" x14ac:dyDescent="0.25">
      <c r="B47" s="19" t="s">
        <v>32</v>
      </c>
      <c r="C47" s="86">
        <v>52.722510199732064</v>
      </c>
      <c r="D47" s="21">
        <f t="shared" si="15"/>
        <v>5.9118230753032686E-2</v>
      </c>
      <c r="E47" s="87">
        <v>57.338005734310293</v>
      </c>
      <c r="F47" s="23">
        <f t="shared" si="15"/>
        <v>5.3233022305479327E-2</v>
      </c>
      <c r="G47" s="86">
        <v>56.204723122941957</v>
      </c>
      <c r="H47" s="21">
        <f t="shared" si="16"/>
        <v>8.148399312953547E-2</v>
      </c>
      <c r="I47" s="87">
        <v>44.772809887313706</v>
      </c>
      <c r="J47" s="23">
        <f t="shared" si="17"/>
        <v>-2.3919557721523654E-2</v>
      </c>
      <c r="K47" s="86">
        <v>38.671460366375619</v>
      </c>
      <c r="L47" s="21">
        <f t="shared" si="18"/>
        <v>0.12319083259876917</v>
      </c>
    </row>
    <row r="48" spans="2:18" hidden="1" outlineLevel="1" x14ac:dyDescent="0.25">
      <c r="B48" s="19" t="s">
        <v>33</v>
      </c>
      <c r="C48" s="86">
        <v>66.364621760345088</v>
      </c>
      <c r="D48" s="21">
        <f t="shared" si="15"/>
        <v>4.8647891791392839E-2</v>
      </c>
      <c r="E48" s="87">
        <v>71.369914396407324</v>
      </c>
      <c r="F48" s="23">
        <f t="shared" si="15"/>
        <v>2.5724552980846971E-2</v>
      </c>
      <c r="G48" s="86">
        <v>70.851891673619704</v>
      </c>
      <c r="H48" s="21">
        <f t="shared" si="16"/>
        <v>9.2887423625169108E-2</v>
      </c>
      <c r="I48" s="87">
        <v>56.103603716788363</v>
      </c>
      <c r="J48" s="23">
        <f t="shared" si="17"/>
        <v>-0.12173444400769629</v>
      </c>
      <c r="K48" s="86">
        <v>37.479999999999997</v>
      </c>
      <c r="L48" s="21">
        <f t="shared" si="18"/>
        <v>0.36043557168784024</v>
      </c>
    </row>
    <row r="49" spans="2:17" hidden="1" outlineLevel="1" x14ac:dyDescent="0.25">
      <c r="B49" s="19" t="s">
        <v>34</v>
      </c>
      <c r="C49" s="86">
        <v>59.913948047662259</v>
      </c>
      <c r="D49" s="21">
        <f t="shared" si="15"/>
        <v>6.3081132242310378E-2</v>
      </c>
      <c r="E49" s="87">
        <v>67.123647350193707</v>
      </c>
      <c r="F49" s="23">
        <f t="shared" si="15"/>
        <v>9.6075234327134273E-2</v>
      </c>
      <c r="G49" s="86">
        <v>65.543821197739675</v>
      </c>
      <c r="H49" s="21">
        <f t="shared" si="16"/>
        <v>8.6421700608978469E-2</v>
      </c>
      <c r="I49" s="87">
        <v>46.707606953148165</v>
      </c>
      <c r="J49" s="23">
        <f t="shared" si="17"/>
        <v>-9.28800358681654E-2</v>
      </c>
      <c r="K49" s="86">
        <v>38</v>
      </c>
      <c r="L49" s="21">
        <f t="shared" si="18"/>
        <v>8.2004555808656177E-2</v>
      </c>
    </row>
    <row r="50" spans="2:17" hidden="1" outlineLevel="1" x14ac:dyDescent="0.25">
      <c r="B50" s="19" t="s">
        <v>35</v>
      </c>
      <c r="C50" s="86">
        <v>49.642168960120578</v>
      </c>
      <c r="D50" s="21">
        <f t="shared" si="15"/>
        <v>7.3443333386952414E-2</v>
      </c>
      <c r="E50" s="87">
        <v>52.37484891481423</v>
      </c>
      <c r="F50" s="23">
        <f t="shared" si="15"/>
        <v>6.2154692517966126E-2</v>
      </c>
      <c r="G50" s="86">
        <v>52.256054031572219</v>
      </c>
      <c r="H50" s="21">
        <f t="shared" si="16"/>
        <v>7.410205102281453E-2</v>
      </c>
      <c r="I50" s="87">
        <v>50.348331802877254</v>
      </c>
      <c r="J50" s="23">
        <f t="shared" si="17"/>
        <v>7.8898167490600635E-2</v>
      </c>
      <c r="K50" s="86">
        <v>34.78</v>
      </c>
      <c r="L50" s="21">
        <f t="shared" si="18"/>
        <v>-6.0264251654686407E-2</v>
      </c>
      <c r="N50" s="24"/>
      <c r="O50" s="24"/>
      <c r="P50" s="24"/>
    </row>
    <row r="51" spans="2:17" hidden="1" outlineLevel="1" x14ac:dyDescent="0.25">
      <c r="B51" s="19" t="s">
        <v>36</v>
      </c>
      <c r="C51" s="86">
        <v>44.382245888562132</v>
      </c>
      <c r="D51" s="21">
        <f t="shared" si="15"/>
        <v>5.1243076318947756E-2</v>
      </c>
      <c r="E51" s="87">
        <v>48.443038554057559</v>
      </c>
      <c r="F51" s="23">
        <f t="shared" si="15"/>
        <v>9.0813748121088889E-2</v>
      </c>
      <c r="G51" s="86">
        <v>45.54294196768366</v>
      </c>
      <c r="H51" s="21">
        <f t="shared" si="16"/>
        <v>4.7204919928343525E-2</v>
      </c>
      <c r="I51" s="87">
        <v>44.522764299890397</v>
      </c>
      <c r="J51" s="23">
        <f t="shared" si="17"/>
        <v>5.3045513242440778E-2</v>
      </c>
      <c r="K51" s="86">
        <v>32.613624652169435</v>
      </c>
      <c r="L51" s="21">
        <f t="shared" si="18"/>
        <v>-0.15112897834020211</v>
      </c>
    </row>
    <row r="52" spans="2:17" hidden="1" outlineLevel="1" x14ac:dyDescent="0.25">
      <c r="B52" s="19" t="s">
        <v>37</v>
      </c>
      <c r="C52" s="86">
        <v>50.451248015728673</v>
      </c>
      <c r="D52" s="21">
        <f t="shared" si="15"/>
        <v>-3.9832716267403034E-2</v>
      </c>
      <c r="E52" s="87">
        <v>55.771716853224028</v>
      </c>
      <c r="F52" s="23">
        <f t="shared" si="15"/>
        <v>-4.5498430163541936E-3</v>
      </c>
      <c r="G52" s="86">
        <v>51.02904569466947</v>
      </c>
      <c r="H52" s="21">
        <f t="shared" si="16"/>
        <v>-5.466754919100647E-2</v>
      </c>
      <c r="I52" s="87">
        <v>46.00685644322008</v>
      </c>
      <c r="J52" s="23">
        <f t="shared" si="17"/>
        <v>-0.11712039065016155</v>
      </c>
      <c r="K52" s="86">
        <v>36.674653887113948</v>
      </c>
      <c r="L52" s="21">
        <f t="shared" si="18"/>
        <v>-6.6802700073436361E-2</v>
      </c>
    </row>
    <row r="53" spans="2:17" hidden="1" outlineLevel="1" x14ac:dyDescent="0.25">
      <c r="B53" s="19" t="s">
        <v>38</v>
      </c>
      <c r="C53" s="86">
        <v>57.372463425654566</v>
      </c>
      <c r="D53" s="21">
        <f t="shared" si="15"/>
        <v>2.2417830811127804E-3</v>
      </c>
      <c r="E53" s="87">
        <v>57.886163563593087</v>
      </c>
      <c r="F53" s="23">
        <f t="shared" si="15"/>
        <v>1.5190521985146921E-2</v>
      </c>
      <c r="G53" s="86">
        <v>60.857908202957212</v>
      </c>
      <c r="H53" s="21">
        <f t="shared" si="16"/>
        <v>1.0425173550675959E-2</v>
      </c>
      <c r="I53" s="87">
        <v>57.754317367220594</v>
      </c>
      <c r="J53" s="23">
        <f t="shared" si="17"/>
        <v>-5.6610301090810222E-2</v>
      </c>
      <c r="K53" s="86">
        <v>36.670359682572403</v>
      </c>
      <c r="L53" s="21">
        <f t="shared" si="18"/>
        <v>-0.21527156681848048</v>
      </c>
    </row>
    <row r="54" spans="2:17" hidden="1" outlineLevel="1" x14ac:dyDescent="0.25">
      <c r="B54" s="19" t="s">
        <v>39</v>
      </c>
      <c r="C54" s="86">
        <v>60.950099889757524</v>
      </c>
      <c r="D54" s="21">
        <f t="shared" si="15"/>
        <v>4.05339196311294E-3</v>
      </c>
      <c r="E54" s="87">
        <v>60.88</v>
      </c>
      <c r="F54" s="23">
        <f t="shared" si="15"/>
        <v>7.1133167907362349E-3</v>
      </c>
      <c r="G54" s="86">
        <v>62.58</v>
      </c>
      <c r="H54" s="21">
        <f t="shared" si="16"/>
        <v>-2.931596091205213E-2</v>
      </c>
      <c r="I54" s="87">
        <v>68.56</v>
      </c>
      <c r="J54" s="23">
        <f t="shared" si="17"/>
        <v>4.2262085740346622E-2</v>
      </c>
      <c r="K54" s="86">
        <v>49.39</v>
      </c>
      <c r="L54" s="21">
        <f t="shared" si="18"/>
        <v>-0.10880548538433776</v>
      </c>
    </row>
    <row r="55" spans="2:17" hidden="1" outlineLevel="1" x14ac:dyDescent="0.25">
      <c r="B55" s="19" t="s">
        <v>40</v>
      </c>
      <c r="C55" s="86">
        <v>58.264728887807387</v>
      </c>
      <c r="D55" s="21">
        <f t="shared" si="15"/>
        <v>-2.2362553070906399E-2</v>
      </c>
      <c r="E55" s="87">
        <v>59.11</v>
      </c>
      <c r="F55" s="23">
        <f t="shared" si="15"/>
        <v>-3.4150326797385722E-2</v>
      </c>
      <c r="G55" s="86">
        <v>61.43</v>
      </c>
      <c r="H55" s="21">
        <f t="shared" si="16"/>
        <v>-2.4456090201683378E-2</v>
      </c>
      <c r="I55" s="87">
        <v>64.69</v>
      </c>
      <c r="J55" s="23">
        <f t="shared" si="17"/>
        <v>-2.6632560938910532E-2</v>
      </c>
      <c r="K55" s="86">
        <v>36.9</v>
      </c>
      <c r="L55" s="21">
        <f t="shared" si="18"/>
        <v>-0.12205567451820132</v>
      </c>
    </row>
    <row r="56" spans="2:17" collapsed="1" x14ac:dyDescent="0.25">
      <c r="B56" s="33">
        <v>2010</v>
      </c>
      <c r="C56" s="91">
        <v>56.104302420489866</v>
      </c>
      <c r="D56" s="35">
        <f>C56/C69-1</f>
        <v>4.0435818049023187E-2</v>
      </c>
      <c r="E56" s="91">
        <v>59.458591936992967</v>
      </c>
      <c r="F56" s="35">
        <f>E56/E69-1</f>
        <v>4.5572847159077501E-2</v>
      </c>
      <c r="G56" s="91">
        <v>59.522066888293921</v>
      </c>
      <c r="H56" s="35">
        <f>G56/G69-1</f>
        <v>5.8326171297294671E-2</v>
      </c>
      <c r="I56" s="91">
        <v>53.009782628853443</v>
      </c>
      <c r="J56" s="35">
        <f>I56/I69-1</f>
        <v>-2.4803804613551916E-2</v>
      </c>
      <c r="K56" s="91">
        <v>40.157146518918708</v>
      </c>
      <c r="L56" s="35">
        <f>K56/K69-1</f>
        <v>1.2990317321541989E-2</v>
      </c>
    </row>
    <row r="57" spans="2:17" ht="15" hidden="1" customHeight="1" outlineLevel="1" x14ac:dyDescent="0.25">
      <c r="B57" s="19" t="s">
        <v>29</v>
      </c>
      <c r="C57" s="86">
        <v>53.539055226095769</v>
      </c>
      <c r="D57" s="21">
        <f t="shared" si="15"/>
        <v>-7.6514199942942507E-2</v>
      </c>
      <c r="E57" s="87">
        <v>55.501833903122694</v>
      </c>
      <c r="F57" s="23">
        <f t="shared" si="15"/>
        <v>-6.8292195683688162E-2</v>
      </c>
      <c r="G57" s="86">
        <v>54.36676779141996</v>
      </c>
      <c r="H57" s="21">
        <f t="shared" ref="H57:H94" si="19">G57/G70-1</f>
        <v>-0.10285861730330104</v>
      </c>
      <c r="I57" s="87">
        <v>57.508510578039591</v>
      </c>
      <c r="J57" s="23">
        <f t="shared" ref="J57:J94" si="20">I57/I70-1</f>
        <v>-9.0055212372791349E-2</v>
      </c>
      <c r="K57" s="86">
        <v>46.475316912295163</v>
      </c>
      <c r="L57" s="21">
        <f t="shared" ref="L57:L94" si="21">K57/K70-1</f>
        <v>5.2430183702336208E-2</v>
      </c>
      <c r="N57" s="24"/>
      <c r="O57" s="24"/>
      <c r="P57" s="24"/>
    </row>
    <row r="58" spans="2:17" ht="15" hidden="1" customHeight="1" outlineLevel="1" x14ac:dyDescent="0.25">
      <c r="B58" s="19" t="s">
        <v>30</v>
      </c>
      <c r="C58" s="86">
        <v>54.913279549801061</v>
      </c>
      <c r="D58" s="21">
        <f t="shared" si="15"/>
        <v>-9.5231853005462996E-2</v>
      </c>
      <c r="E58" s="87">
        <v>58.71787348600666</v>
      </c>
      <c r="F58" s="23">
        <f t="shared" si="15"/>
        <v>-6.8118179876104357E-2</v>
      </c>
      <c r="G58" s="86">
        <v>54.603405251960439</v>
      </c>
      <c r="H58" s="21">
        <f t="shared" si="19"/>
        <v>-0.14628822307754163</v>
      </c>
      <c r="I58" s="87">
        <v>57.06725197541703</v>
      </c>
      <c r="J58" s="23">
        <f t="shared" si="20"/>
        <v>-7.5085057124521404E-2</v>
      </c>
      <c r="K58" s="86">
        <v>36.879659211927581</v>
      </c>
      <c r="L58" s="21">
        <f t="shared" si="21"/>
        <v>-0.27316398872826997</v>
      </c>
      <c r="O58" s="24"/>
      <c r="P58" s="24"/>
      <c r="Q58" s="24"/>
    </row>
    <row r="59" spans="2:17" ht="15" hidden="1" customHeight="1" outlineLevel="1" x14ac:dyDescent="0.25">
      <c r="B59" s="19" t="s">
        <v>31</v>
      </c>
      <c r="C59" s="86">
        <v>51.010781288890179</v>
      </c>
      <c r="D59" s="21">
        <f t="shared" si="15"/>
        <v>-0.10228116041542146</v>
      </c>
      <c r="E59" s="87">
        <v>54.716067561758173</v>
      </c>
      <c r="F59" s="23">
        <f t="shared" si="15"/>
        <v>-0.12384199260595408</v>
      </c>
      <c r="G59" s="86">
        <v>55.379656895756852</v>
      </c>
      <c r="H59" s="21">
        <f t="shared" si="19"/>
        <v>-7.6389978389645563E-2</v>
      </c>
      <c r="I59" s="87">
        <v>42.456257611373871</v>
      </c>
      <c r="J59" s="23">
        <f t="shared" si="20"/>
        <v>-0.18416107587675112</v>
      </c>
      <c r="K59" s="86">
        <v>37.320931670617334</v>
      </c>
      <c r="L59" s="21">
        <f t="shared" si="21"/>
        <v>-0.25178565215282012</v>
      </c>
    </row>
    <row r="60" spans="2:17" ht="15" hidden="1" customHeight="1" outlineLevel="1" x14ac:dyDescent="0.25">
      <c r="B60" s="19" t="s">
        <v>32</v>
      </c>
      <c r="C60" s="86">
        <v>49.779626739355038</v>
      </c>
      <c r="D60" s="21">
        <f t="shared" si="15"/>
        <v>-9.6216339181741883E-2</v>
      </c>
      <c r="E60" s="87">
        <v>54.44</v>
      </c>
      <c r="F60" s="23">
        <f t="shared" si="15"/>
        <v>-8.9784317003845593E-2</v>
      </c>
      <c r="G60" s="86">
        <v>51.97</v>
      </c>
      <c r="H60" s="21">
        <f t="shared" si="19"/>
        <v>-8.1639865700653846E-2</v>
      </c>
      <c r="I60" s="87">
        <v>45.87</v>
      </c>
      <c r="J60" s="23">
        <f t="shared" si="20"/>
        <v>-0.19441517386722873</v>
      </c>
      <c r="K60" s="86">
        <v>34.43</v>
      </c>
      <c r="L60" s="21">
        <f t="shared" si="21"/>
        <v>-0.15654091131798142</v>
      </c>
    </row>
    <row r="61" spans="2:17" ht="15" hidden="1" customHeight="1" outlineLevel="1" x14ac:dyDescent="0.25">
      <c r="B61" s="19" t="s">
        <v>33</v>
      </c>
      <c r="C61" s="86">
        <v>63.285896324051336</v>
      </c>
      <c r="D61" s="21">
        <f t="shared" si="15"/>
        <v>-0.11812677448346953</v>
      </c>
      <c r="E61" s="87">
        <v>69.58</v>
      </c>
      <c r="F61" s="23">
        <f t="shared" si="15"/>
        <v>-0.10346604818966632</v>
      </c>
      <c r="G61" s="86">
        <v>64.83</v>
      </c>
      <c r="H61" s="21">
        <f t="shared" si="19"/>
        <v>-9.7954640322805098E-2</v>
      </c>
      <c r="I61" s="87">
        <v>63.88</v>
      </c>
      <c r="J61" s="23">
        <f t="shared" si="20"/>
        <v>-0.21242756750092462</v>
      </c>
      <c r="K61" s="86">
        <v>27.55</v>
      </c>
      <c r="L61" s="21">
        <f t="shared" si="21"/>
        <v>-0.25338753387533874</v>
      </c>
    </row>
    <row r="62" spans="2:17" ht="15" hidden="1" customHeight="1" outlineLevel="1" x14ac:dyDescent="0.25">
      <c r="B62" s="19" t="s">
        <v>34</v>
      </c>
      <c r="C62" s="86">
        <v>56.358772844823612</v>
      </c>
      <c r="D62" s="21">
        <f t="shared" si="15"/>
        <v>-0.14143615653805086</v>
      </c>
      <c r="E62" s="87">
        <v>61.24</v>
      </c>
      <c r="F62" s="23">
        <f t="shared" si="15"/>
        <v>-0.1560088202866593</v>
      </c>
      <c r="G62" s="86">
        <v>60.33</v>
      </c>
      <c r="H62" s="21">
        <f t="shared" si="19"/>
        <v>-0.11617345443891014</v>
      </c>
      <c r="I62" s="87">
        <v>51.49</v>
      </c>
      <c r="J62" s="23">
        <f t="shared" si="20"/>
        <v>-0.21124387254901955</v>
      </c>
      <c r="K62" s="86">
        <v>35.119999999999997</v>
      </c>
      <c r="L62" s="21">
        <f t="shared" si="21"/>
        <v>-0.28165268971159751</v>
      </c>
      <c r="O62" s="16"/>
      <c r="P62" s="16"/>
      <c r="Q62" s="16"/>
    </row>
    <row r="63" spans="2:17" ht="15" hidden="1" customHeight="1" outlineLevel="1" x14ac:dyDescent="0.25">
      <c r="B63" s="19" t="s">
        <v>35</v>
      </c>
      <c r="C63" s="86">
        <v>46.245728503887108</v>
      </c>
      <c r="D63" s="21">
        <f t="shared" si="15"/>
        <v>-0.16609189311090755</v>
      </c>
      <c r="E63" s="87">
        <v>49.310000966670231</v>
      </c>
      <c r="F63" s="23">
        <f t="shared" si="15"/>
        <v>-0.17789261476041629</v>
      </c>
      <c r="G63" s="86">
        <v>48.650921001232007</v>
      </c>
      <c r="H63" s="21">
        <f t="shared" si="19"/>
        <v>-0.18027091826062336</v>
      </c>
      <c r="I63" s="87">
        <v>46.666435554322959</v>
      </c>
      <c r="J63" s="23">
        <f t="shared" si="20"/>
        <v>-0.18013992350100216</v>
      </c>
      <c r="K63" s="86">
        <v>37.010404319768206</v>
      </c>
      <c r="L63" s="21">
        <f t="shared" si="21"/>
        <v>-0.20901038000067951</v>
      </c>
    </row>
    <row r="64" spans="2:17" ht="15" hidden="1" customHeight="1" outlineLevel="1" x14ac:dyDescent="0.25">
      <c r="B64" s="19" t="s">
        <v>36</v>
      </c>
      <c r="C64" s="86">
        <v>42.218823494154968</v>
      </c>
      <c r="D64" s="21">
        <f t="shared" si="15"/>
        <v>-0.18192074877661413</v>
      </c>
      <c r="E64" s="87">
        <v>44.41</v>
      </c>
      <c r="F64" s="23">
        <f t="shared" si="15"/>
        <v>-0.22400838720950556</v>
      </c>
      <c r="G64" s="86">
        <v>43.49</v>
      </c>
      <c r="H64" s="21">
        <f t="shared" si="19"/>
        <v>-0.14909019761299158</v>
      </c>
      <c r="I64" s="87">
        <v>42.28</v>
      </c>
      <c r="J64" s="23">
        <f t="shared" si="20"/>
        <v>-0.23709852038975099</v>
      </c>
      <c r="K64" s="86">
        <v>38.42</v>
      </c>
      <c r="L64" s="21">
        <f t="shared" si="21"/>
        <v>-0.29979952615272454</v>
      </c>
    </row>
    <row r="65" spans="2:12" ht="15" hidden="1" customHeight="1" outlineLevel="1" x14ac:dyDescent="0.25">
      <c r="B65" s="19" t="s">
        <v>37</v>
      </c>
      <c r="C65" s="86">
        <v>52.544227313809579</v>
      </c>
      <c r="D65" s="21">
        <f t="shared" si="15"/>
        <v>-0.13382983920848956</v>
      </c>
      <c r="E65" s="87">
        <v>56.026629220914671</v>
      </c>
      <c r="F65" s="23">
        <f t="shared" si="15"/>
        <v>-0.13725547858154186</v>
      </c>
      <c r="G65" s="86">
        <v>53.98</v>
      </c>
      <c r="H65" s="21">
        <f t="shared" si="19"/>
        <v>-8.2440931497535286E-2</v>
      </c>
      <c r="I65" s="87">
        <v>52.11</v>
      </c>
      <c r="J65" s="23">
        <f t="shared" si="20"/>
        <v>-0.24324716816729597</v>
      </c>
      <c r="K65" s="86">
        <v>39.299999999999997</v>
      </c>
      <c r="L65" s="21">
        <f t="shared" si="21"/>
        <v>-0.22147385103011097</v>
      </c>
    </row>
    <row r="66" spans="2:12" ht="15" hidden="1" customHeight="1" outlineLevel="1" x14ac:dyDescent="0.25">
      <c r="B66" s="19" t="s">
        <v>38</v>
      </c>
      <c r="C66" s="86">
        <v>57.244134493454197</v>
      </c>
      <c r="D66" s="21">
        <f t="shared" si="15"/>
        <v>-0.1732634566793938</v>
      </c>
      <c r="E66" s="87">
        <v>57.02</v>
      </c>
      <c r="F66" s="23">
        <f t="shared" si="15"/>
        <v>-0.20871495975575904</v>
      </c>
      <c r="G66" s="86">
        <v>60.23</v>
      </c>
      <c r="H66" s="21">
        <f t="shared" si="19"/>
        <v>-0.16102521242512902</v>
      </c>
      <c r="I66" s="87">
        <v>61.22</v>
      </c>
      <c r="J66" s="23">
        <f t="shared" si="20"/>
        <v>-0.14995834490419324</v>
      </c>
      <c r="K66" s="86">
        <v>46.73</v>
      </c>
      <c r="L66" s="21">
        <f t="shared" si="21"/>
        <v>-0.15998561927017807</v>
      </c>
    </row>
    <row r="67" spans="2:12" ht="15" hidden="1" customHeight="1" outlineLevel="1" x14ac:dyDescent="0.25">
      <c r="B67" s="19" t="s">
        <v>39</v>
      </c>
      <c r="C67" s="86">
        <v>60.704042611308388</v>
      </c>
      <c r="D67" s="21">
        <f t="shared" si="15"/>
        <v>-0.12847181637072957</v>
      </c>
      <c r="E67" s="87">
        <v>60.45</v>
      </c>
      <c r="F67" s="23">
        <f t="shared" si="15"/>
        <v>-0.15134072722167624</v>
      </c>
      <c r="G67" s="86">
        <v>64.47</v>
      </c>
      <c r="H67" s="21">
        <f t="shared" si="19"/>
        <v>-0.13509525087201513</v>
      </c>
      <c r="I67" s="87">
        <v>65.78</v>
      </c>
      <c r="J67" s="23">
        <f t="shared" si="20"/>
        <v>-0.10564242012236569</v>
      </c>
      <c r="K67" s="86">
        <v>55.42</v>
      </c>
      <c r="L67" s="21">
        <f t="shared" si="21"/>
        <v>-7.7102414654454554E-2</v>
      </c>
    </row>
    <row r="68" spans="2:12" ht="15" hidden="1" customHeight="1" outlineLevel="1" x14ac:dyDescent="0.25">
      <c r="B68" s="19" t="s">
        <v>40</v>
      </c>
      <c r="C68" s="86">
        <v>59.597480713147469</v>
      </c>
      <c r="D68" s="21">
        <f t="shared" si="15"/>
        <v>-9.7720527496153009E-2</v>
      </c>
      <c r="E68" s="87">
        <v>61.2</v>
      </c>
      <c r="F68" s="23">
        <f t="shared" si="15"/>
        <v>-0.11560693641618491</v>
      </c>
      <c r="G68" s="86">
        <v>62.97</v>
      </c>
      <c r="H68" s="21">
        <f t="shared" si="19"/>
        <v>-0.10324693819424668</v>
      </c>
      <c r="I68" s="87">
        <v>66.459999999999994</v>
      </c>
      <c r="J68" s="23">
        <f t="shared" si="20"/>
        <v>-4.0981240981241007E-2</v>
      </c>
      <c r="K68" s="86">
        <v>42.03</v>
      </c>
      <c r="L68" s="21">
        <f t="shared" si="21"/>
        <v>-0.15568501406187218</v>
      </c>
    </row>
    <row r="69" spans="2:12" collapsed="1" x14ac:dyDescent="0.25">
      <c r="B69" s="33">
        <v>2009</v>
      </c>
      <c r="C69" s="91">
        <v>53.92384753313668</v>
      </c>
      <c r="D69" s="35">
        <f t="shared" si="15"/>
        <v>-0.12627383890505806</v>
      </c>
      <c r="E69" s="91">
        <v>56.867000801089766</v>
      </c>
      <c r="F69" s="35">
        <f>E69/E82-1</f>
        <v>-0.13599251003488066</v>
      </c>
      <c r="G69" s="91">
        <v>56.241703647309272</v>
      </c>
      <c r="H69" s="35">
        <f>G69/G82-1</f>
        <v>-0.12002217254634506</v>
      </c>
      <c r="I69" s="91">
        <v>54.358069565526627</v>
      </c>
      <c r="J69" s="35">
        <f>I69/I82-1</f>
        <v>-0.15964622936945139</v>
      </c>
      <c r="K69" s="91">
        <v>39.642181995479113</v>
      </c>
      <c r="L69" s="35">
        <f>K69/K82-1</f>
        <v>-0.19169539818276027</v>
      </c>
    </row>
    <row r="70" spans="2:12" ht="15" hidden="1" customHeight="1" outlineLevel="1" x14ac:dyDescent="0.25">
      <c r="B70" s="19" t="s">
        <v>29</v>
      </c>
      <c r="C70" s="86">
        <v>57.974963148093735</v>
      </c>
      <c r="D70" s="21">
        <f t="shared" si="15"/>
        <v>-7.7130545293367381E-2</v>
      </c>
      <c r="E70" s="87">
        <v>59.57</v>
      </c>
      <c r="F70" s="23">
        <f t="shared" si="15"/>
        <v>-7.6863474353014105E-2</v>
      </c>
      <c r="G70" s="86">
        <v>60.6</v>
      </c>
      <c r="H70" s="21">
        <f t="shared" si="19"/>
        <v>-9.1181763647270597E-2</v>
      </c>
      <c r="I70" s="87">
        <v>63.2</v>
      </c>
      <c r="J70" s="23">
        <f t="shared" si="20"/>
        <v>-3.8198143357175307E-2</v>
      </c>
      <c r="K70" s="86">
        <v>44.16</v>
      </c>
      <c r="L70" s="21">
        <f t="shared" si="21"/>
        <v>-0.12692763938315543</v>
      </c>
    </row>
    <row r="71" spans="2:12" ht="15" hidden="1" customHeight="1" outlineLevel="1" x14ac:dyDescent="0.25">
      <c r="B71" s="19" t="s">
        <v>30</v>
      </c>
      <c r="C71" s="86">
        <v>60.693206024341421</v>
      </c>
      <c r="D71" s="21">
        <f t="shared" si="15"/>
        <v>-7.1829271559538221E-2</v>
      </c>
      <c r="E71" s="87">
        <v>63.01</v>
      </c>
      <c r="F71" s="23">
        <f t="shared" si="15"/>
        <v>-7.1196933962264231E-2</v>
      </c>
      <c r="G71" s="86">
        <v>63.96</v>
      </c>
      <c r="H71" s="21">
        <f t="shared" si="19"/>
        <v>-7.1967498549042386E-2</v>
      </c>
      <c r="I71" s="87">
        <v>61.7</v>
      </c>
      <c r="J71" s="23">
        <f t="shared" si="20"/>
        <v>-5.9881151912235198E-2</v>
      </c>
      <c r="K71" s="86">
        <v>50.74</v>
      </c>
      <c r="L71" s="21">
        <f t="shared" si="21"/>
        <v>-6.4872834500552812E-2</v>
      </c>
    </row>
    <row r="72" spans="2:12" ht="15" hidden="1" customHeight="1" outlineLevel="1" x14ac:dyDescent="0.25">
      <c r="B72" s="19" t="s">
        <v>31</v>
      </c>
      <c r="C72" s="86">
        <v>56.822669904639113</v>
      </c>
      <c r="D72" s="21">
        <f t="shared" si="15"/>
        <v>-4.9017781936257276E-2</v>
      </c>
      <c r="E72" s="87">
        <v>62.45</v>
      </c>
      <c r="F72" s="23">
        <f t="shared" si="15"/>
        <v>-4.2618427104093248E-2</v>
      </c>
      <c r="G72" s="86">
        <v>59.96</v>
      </c>
      <c r="H72" s="21">
        <f t="shared" si="19"/>
        <v>-2.1540469973890364E-2</v>
      </c>
      <c r="I72" s="87">
        <v>52.04</v>
      </c>
      <c r="J72" s="23">
        <f t="shared" si="20"/>
        <v>-4.0029514849658776E-2</v>
      </c>
      <c r="K72" s="86">
        <v>49.88</v>
      </c>
      <c r="L72" s="21">
        <f t="shared" si="21"/>
        <v>-5.7979225684608116E-2</v>
      </c>
    </row>
    <row r="73" spans="2:12" ht="15" hidden="1" customHeight="1" outlineLevel="1" x14ac:dyDescent="0.25">
      <c r="B73" s="19" t="s">
        <v>32</v>
      </c>
      <c r="C73" s="86">
        <v>55.079139950689175</v>
      </c>
      <c r="D73" s="21">
        <f t="shared" si="15"/>
        <v>-4.5257818262839034E-2</v>
      </c>
      <c r="E73" s="87">
        <v>59.81</v>
      </c>
      <c r="F73" s="23">
        <f t="shared" si="15"/>
        <v>-1.9025750369033867E-2</v>
      </c>
      <c r="G73" s="86">
        <v>56.59</v>
      </c>
      <c r="H73" s="21">
        <f t="shared" si="19"/>
        <v>-2.1611341632088554E-2</v>
      </c>
      <c r="I73" s="87">
        <v>56.94</v>
      </c>
      <c r="J73" s="23">
        <f t="shared" si="20"/>
        <v>-5.9153998678122988E-2</v>
      </c>
      <c r="K73" s="86">
        <v>40.82</v>
      </c>
      <c r="L73" s="21">
        <f t="shared" si="21"/>
        <v>-0.11778690296088179</v>
      </c>
    </row>
    <row r="74" spans="2:12" ht="13.5" hidden="1" customHeight="1" outlineLevel="1" x14ac:dyDescent="0.25">
      <c r="B74" s="19" t="s">
        <v>33</v>
      </c>
      <c r="C74" s="86">
        <v>71.763031797437264</v>
      </c>
      <c r="D74" s="21">
        <f t="shared" si="15"/>
        <v>-2.1725537089390734E-2</v>
      </c>
      <c r="E74" s="87">
        <v>77.61</v>
      </c>
      <c r="F74" s="23">
        <f t="shared" si="15"/>
        <v>-9.0113285272919175E-4</v>
      </c>
      <c r="G74" s="86">
        <v>71.87</v>
      </c>
      <c r="H74" s="21">
        <f t="shared" si="19"/>
        <v>-8.3414430696515662E-4</v>
      </c>
      <c r="I74" s="87">
        <v>81.11</v>
      </c>
      <c r="J74" s="23">
        <f t="shared" si="20"/>
        <v>3.4640603736235676E-3</v>
      </c>
      <c r="K74" s="86">
        <v>36.9</v>
      </c>
      <c r="L74" s="21">
        <f t="shared" si="21"/>
        <v>0.12226277372262762</v>
      </c>
    </row>
    <row r="75" spans="2:12" ht="13.5" hidden="1" customHeight="1" outlineLevel="1" x14ac:dyDescent="0.25">
      <c r="B75" s="19" t="s">
        <v>34</v>
      </c>
      <c r="C75" s="86">
        <v>65.643077418180823</v>
      </c>
      <c r="D75" s="21">
        <f t="shared" si="15"/>
        <v>2.7911086986943445E-2</v>
      </c>
      <c r="E75" s="87">
        <v>72.56</v>
      </c>
      <c r="F75" s="23">
        <f t="shared" si="15"/>
        <v>8.282345918519618E-2</v>
      </c>
      <c r="G75" s="86">
        <v>68.260000000000005</v>
      </c>
      <c r="H75" s="21">
        <f t="shared" si="19"/>
        <v>4.3730886850152917E-2</v>
      </c>
      <c r="I75" s="87">
        <v>65.28</v>
      </c>
      <c r="J75" s="23">
        <f t="shared" si="20"/>
        <v>-4.7980166253463463E-2</v>
      </c>
      <c r="K75" s="86">
        <v>48.89</v>
      </c>
      <c r="L75" s="21">
        <f t="shared" si="21"/>
        <v>-3.9677862895305394E-2</v>
      </c>
    </row>
    <row r="76" spans="2:12" ht="15" hidden="1" customHeight="1" outlineLevel="1" x14ac:dyDescent="0.25">
      <c r="B76" s="19" t="s">
        <v>35</v>
      </c>
      <c r="C76" s="86">
        <v>55.456624203364015</v>
      </c>
      <c r="D76" s="21">
        <f t="shared" si="15"/>
        <v>5.0001488404924466E-2</v>
      </c>
      <c r="E76" s="87">
        <v>59.98</v>
      </c>
      <c r="F76" s="23">
        <f t="shared" si="15"/>
        <v>0.1134211991832188</v>
      </c>
      <c r="G76" s="86">
        <v>59.35</v>
      </c>
      <c r="H76" s="21">
        <f t="shared" si="19"/>
        <v>0.11602106054907857</v>
      </c>
      <c r="I76" s="87">
        <v>56.92</v>
      </c>
      <c r="J76" s="23">
        <f t="shared" si="20"/>
        <v>-9.3978419770275323E-3</v>
      </c>
      <c r="K76" s="86">
        <v>46.79</v>
      </c>
      <c r="L76" s="21">
        <f t="shared" si="21"/>
        <v>-0.12705223880597016</v>
      </c>
    </row>
    <row r="77" spans="2:12" ht="15" hidden="1" customHeight="1" outlineLevel="1" x14ac:dyDescent="0.25">
      <c r="B77" s="19" t="s">
        <v>36</v>
      </c>
      <c r="C77" s="86">
        <v>51.607253736137892</v>
      </c>
      <c r="D77" s="21">
        <f t="shared" si="15"/>
        <v>9.2375821819973281E-2</v>
      </c>
      <c r="E77" s="87">
        <v>57.23</v>
      </c>
      <c r="F77" s="23">
        <f t="shared" si="15"/>
        <v>0.19903624554787336</v>
      </c>
      <c r="G77" s="86">
        <v>51.11</v>
      </c>
      <c r="H77" s="21">
        <f t="shared" si="19"/>
        <v>2.5275827482447388E-2</v>
      </c>
      <c r="I77" s="87">
        <v>55.42</v>
      </c>
      <c r="J77" s="23">
        <f t="shared" si="20"/>
        <v>0.2058311575282854</v>
      </c>
      <c r="K77" s="86">
        <v>54.87</v>
      </c>
      <c r="L77" s="21">
        <f t="shared" si="21"/>
        <v>1.8563207722294361E-2</v>
      </c>
    </row>
    <row r="78" spans="2:12" ht="15" hidden="1" customHeight="1" outlineLevel="1" x14ac:dyDescent="0.25">
      <c r="B78" s="19" t="s">
        <v>37</v>
      </c>
      <c r="C78" s="86">
        <v>60.662707736080876</v>
      </c>
      <c r="D78" s="21">
        <f t="shared" si="15"/>
        <v>1.989692699997514E-2</v>
      </c>
      <c r="E78" s="87">
        <v>64.94</v>
      </c>
      <c r="F78" s="23">
        <f t="shared" si="15"/>
        <v>2.0427404148334327E-2</v>
      </c>
      <c r="G78" s="86">
        <v>58.83</v>
      </c>
      <c r="H78" s="21">
        <f t="shared" si="19"/>
        <v>4.5680767863490956E-2</v>
      </c>
      <c r="I78" s="87">
        <v>68.86</v>
      </c>
      <c r="J78" s="23">
        <f t="shared" si="20"/>
        <v>0.1242448979591837</v>
      </c>
      <c r="K78" s="86">
        <v>50.48</v>
      </c>
      <c r="L78" s="21">
        <f t="shared" si="21"/>
        <v>-0.10401135960241403</v>
      </c>
    </row>
    <row r="79" spans="2:12" ht="15" hidden="1" customHeight="1" outlineLevel="1" x14ac:dyDescent="0.25">
      <c r="B79" s="19" t="s">
        <v>38</v>
      </c>
      <c r="C79" s="86">
        <v>69.241084062320297</v>
      </c>
      <c r="D79" s="21">
        <f t="shared" si="15"/>
        <v>2.7754726081888892E-2</v>
      </c>
      <c r="E79" s="87">
        <v>72.06</v>
      </c>
      <c r="F79" s="23">
        <f t="shared" si="15"/>
        <v>7.0251002524877482E-2</v>
      </c>
      <c r="G79" s="86">
        <v>71.790000000000006</v>
      </c>
      <c r="H79" s="21">
        <f t="shared" si="19"/>
        <v>4.6044004079848655E-2</v>
      </c>
      <c r="I79" s="87">
        <v>72.02</v>
      </c>
      <c r="J79" s="23">
        <f t="shared" si="20"/>
        <v>-9.3535075653371491E-3</v>
      </c>
      <c r="K79" s="86">
        <v>55.63</v>
      </c>
      <c r="L79" s="21">
        <f t="shared" si="21"/>
        <v>-8.45812078328122E-2</v>
      </c>
    </row>
    <row r="80" spans="2:12" ht="15" hidden="1" customHeight="1" outlineLevel="1" x14ac:dyDescent="0.25">
      <c r="B80" s="19" t="s">
        <v>39</v>
      </c>
      <c r="C80" s="86">
        <v>69.652414863419494</v>
      </c>
      <c r="D80" s="21">
        <f t="shared" si="15"/>
        <v>1.9612984767295005E-2</v>
      </c>
      <c r="E80" s="87">
        <v>71.23</v>
      </c>
      <c r="F80" s="23">
        <f t="shared" si="15"/>
        <v>5.1055039102847921E-2</v>
      </c>
      <c r="G80" s="86">
        <v>74.540000000000006</v>
      </c>
      <c r="H80" s="21">
        <f t="shared" si="19"/>
        <v>4.779308405960081E-2</v>
      </c>
      <c r="I80" s="87">
        <v>73.55</v>
      </c>
      <c r="J80" s="23">
        <f t="shared" si="20"/>
        <v>-4.6014345648938138E-3</v>
      </c>
      <c r="K80" s="86">
        <v>60.05</v>
      </c>
      <c r="L80" s="21">
        <f t="shared" si="21"/>
        <v>9.8810612991765856E-2</v>
      </c>
    </row>
    <row r="81" spans="2:14" ht="15" hidden="1" customHeight="1" outlineLevel="1" x14ac:dyDescent="0.25">
      <c r="B81" s="19" t="s">
        <v>40</v>
      </c>
      <c r="C81" s="86">
        <v>66.052129666391551</v>
      </c>
      <c r="D81" s="21">
        <f t="shared" si="15"/>
        <v>1.1932664685926131E-2</v>
      </c>
      <c r="E81" s="87">
        <v>69.2</v>
      </c>
      <c r="F81" s="23">
        <f t="shared" si="15"/>
        <v>3.7636827110511417E-2</v>
      </c>
      <c r="G81" s="86">
        <v>70.22</v>
      </c>
      <c r="H81" s="21">
        <f t="shared" si="19"/>
        <v>4.6030090868464324E-2</v>
      </c>
      <c r="I81" s="87">
        <v>69.3</v>
      </c>
      <c r="J81" s="23">
        <f t="shared" si="20"/>
        <v>4.93039443155463E-3</v>
      </c>
      <c r="K81" s="86">
        <v>49.78</v>
      </c>
      <c r="L81" s="21">
        <f t="shared" si="21"/>
        <v>4.4262638976295454E-2</v>
      </c>
    </row>
    <row r="82" spans="2:14" collapsed="1" x14ac:dyDescent="0.25">
      <c r="B82" s="33">
        <v>2008</v>
      </c>
      <c r="C82" s="91">
        <v>61.717103063000927</v>
      </c>
      <c r="D82" s="35">
        <f t="shared" si="15"/>
        <v>-3.5023520967877309E-3</v>
      </c>
      <c r="E82" s="91">
        <v>65.817717394308161</v>
      </c>
      <c r="F82" s="35">
        <f>E82/E95-1</f>
        <v>2.5365732768151794E-2</v>
      </c>
      <c r="G82" s="91">
        <v>63.912637219568246</v>
      </c>
      <c r="H82" s="35">
        <f>G82/G95-1</f>
        <v>1.1812566476002706E-2</v>
      </c>
      <c r="I82" s="91">
        <v>64.684745240971253</v>
      </c>
      <c r="J82" s="35">
        <f>I82/I95-1</f>
        <v>1.0161953465488427E-3</v>
      </c>
      <c r="K82" s="91">
        <v>49.043617846978854</v>
      </c>
      <c r="L82" s="35">
        <f>K82/K95-1</f>
        <v>-4.1529867590950564E-2</v>
      </c>
    </row>
    <row r="83" spans="2:14" ht="15" hidden="1" customHeight="1" outlineLevel="1" x14ac:dyDescent="0.25">
      <c r="B83" s="19" t="s">
        <v>29</v>
      </c>
      <c r="C83" s="86">
        <v>62.820329411079243</v>
      </c>
      <c r="D83" s="21">
        <f t="shared" si="15"/>
        <v>5.1172792302491832E-3</v>
      </c>
      <c r="E83" s="87">
        <v>64.53</v>
      </c>
      <c r="F83" s="23">
        <f t="shared" si="15"/>
        <v>3.5628310062590263E-2</v>
      </c>
      <c r="G83" s="86">
        <v>66.680000000000007</v>
      </c>
      <c r="H83" s="21">
        <f t="shared" si="19"/>
        <v>8.621993646952264E-3</v>
      </c>
      <c r="I83" s="87">
        <v>65.709999999999994</v>
      </c>
      <c r="J83" s="23">
        <f t="shared" si="20"/>
        <v>9.6803933620159821E-3</v>
      </c>
      <c r="K83" s="86">
        <v>50.58</v>
      </c>
      <c r="L83" s="21">
        <f t="shared" si="21"/>
        <v>-9.9358974358974339E-2</v>
      </c>
    </row>
    <row r="84" spans="2:14" ht="15" hidden="1" customHeight="1" outlineLevel="1" x14ac:dyDescent="0.25">
      <c r="B84" s="19" t="s">
        <v>30</v>
      </c>
      <c r="C84" s="86">
        <v>65.39013154004526</v>
      </c>
      <c r="D84" s="21">
        <f t="shared" si="15"/>
        <v>1.2115844891495975E-2</v>
      </c>
      <c r="E84" s="87">
        <v>67.84</v>
      </c>
      <c r="F84" s="23">
        <f t="shared" si="15"/>
        <v>4.3050430504304904E-2</v>
      </c>
      <c r="G84" s="86">
        <v>68.92</v>
      </c>
      <c r="H84" s="21">
        <f t="shared" si="19"/>
        <v>3.1119090365050894E-2</v>
      </c>
      <c r="I84" s="87">
        <v>65.63</v>
      </c>
      <c r="J84" s="23">
        <f t="shared" si="20"/>
        <v>-1.2042751768779336E-2</v>
      </c>
      <c r="K84" s="86">
        <v>54.26</v>
      </c>
      <c r="L84" s="21">
        <f t="shared" si="21"/>
        <v>-6.5449534963830547E-2</v>
      </c>
    </row>
    <row r="85" spans="2:14" ht="15" hidden="1" customHeight="1" outlineLevel="1" x14ac:dyDescent="0.25">
      <c r="B85" s="19" t="s">
        <v>31</v>
      </c>
      <c r="C85" s="86">
        <v>59.75155878343709</v>
      </c>
      <c r="D85" s="21">
        <f t="shared" si="15"/>
        <v>-7.0934011952755394E-2</v>
      </c>
      <c r="E85" s="87">
        <v>65.23</v>
      </c>
      <c r="F85" s="23">
        <f t="shared" si="15"/>
        <v>-2.4233358264771687E-2</v>
      </c>
      <c r="G85" s="86">
        <v>61.28</v>
      </c>
      <c r="H85" s="21">
        <f t="shared" si="19"/>
        <v>-0.10761613513907098</v>
      </c>
      <c r="I85" s="87">
        <v>54.21</v>
      </c>
      <c r="J85" s="23">
        <f t="shared" si="20"/>
        <v>-9.7252289758534505E-2</v>
      </c>
      <c r="K85" s="86">
        <v>52.95</v>
      </c>
      <c r="L85" s="21">
        <f t="shared" si="21"/>
        <v>6.3893911995177799E-2</v>
      </c>
    </row>
    <row r="86" spans="2:14" ht="15" hidden="1" customHeight="1" outlineLevel="1" x14ac:dyDescent="0.25">
      <c r="B86" s="19" t="s">
        <v>32</v>
      </c>
      <c r="C86" s="86">
        <v>57.690066495723741</v>
      </c>
      <c r="D86" s="21">
        <f t="shared" si="15"/>
        <v>-8.1787987863093048E-2</v>
      </c>
      <c r="E86" s="87">
        <v>60.97</v>
      </c>
      <c r="F86" s="23">
        <f t="shared" si="15"/>
        <v>-5.7067738942158996E-2</v>
      </c>
      <c r="G86" s="86">
        <v>57.84</v>
      </c>
      <c r="H86" s="21">
        <f t="shared" si="19"/>
        <v>-9.0994813767090954E-2</v>
      </c>
      <c r="I86" s="87">
        <v>60.52</v>
      </c>
      <c r="J86" s="23">
        <f t="shared" si="20"/>
        <v>-0.11221945137157108</v>
      </c>
      <c r="K86" s="86">
        <v>46.27</v>
      </c>
      <c r="L86" s="21">
        <f t="shared" si="21"/>
        <v>-4.2028985507246208E-2</v>
      </c>
    </row>
    <row r="87" spans="2:14" ht="15" hidden="1" customHeight="1" outlineLevel="1" x14ac:dyDescent="0.25">
      <c r="B87" s="19" t="s">
        <v>33</v>
      </c>
      <c r="C87" s="86">
        <v>73.356746514597177</v>
      </c>
      <c r="D87" s="21">
        <f t="shared" si="15"/>
        <v>-7.486000149323413E-2</v>
      </c>
      <c r="E87" s="87">
        <v>77.680000000000007</v>
      </c>
      <c r="F87" s="23">
        <f t="shared" si="15"/>
        <v>-5.7738961669092537E-2</v>
      </c>
      <c r="G87" s="86">
        <v>71.930000000000007</v>
      </c>
      <c r="H87" s="21">
        <f t="shared" si="19"/>
        <v>-9.9974974974974873E-2</v>
      </c>
      <c r="I87" s="87">
        <v>80.83</v>
      </c>
      <c r="J87" s="23">
        <f t="shared" si="20"/>
        <v>-3.3596365375418435E-2</v>
      </c>
      <c r="K87" s="86">
        <v>32.880000000000003</v>
      </c>
      <c r="L87" s="21">
        <f t="shared" si="21"/>
        <v>-0.18634001484780982</v>
      </c>
    </row>
    <row r="88" spans="2:14" ht="15" hidden="1" customHeight="1" outlineLevel="1" x14ac:dyDescent="0.25">
      <c r="B88" s="19" t="s">
        <v>34</v>
      </c>
      <c r="C88" s="86">
        <v>63.860657063828924</v>
      </c>
      <c r="D88" s="21">
        <f t="shared" si="15"/>
        <v>-9.0719090399179803E-2</v>
      </c>
      <c r="E88" s="87">
        <v>67.010000000000005</v>
      </c>
      <c r="F88" s="23">
        <f t="shared" si="15"/>
        <v>-7.661568141105124E-2</v>
      </c>
      <c r="G88" s="86">
        <v>65.400000000000006</v>
      </c>
      <c r="H88" s="21">
        <f t="shared" si="19"/>
        <v>-8.1718618365627549E-2</v>
      </c>
      <c r="I88" s="87">
        <v>68.569999999999993</v>
      </c>
      <c r="J88" s="23">
        <f t="shared" si="20"/>
        <v>-9.5501912676428047E-2</v>
      </c>
      <c r="K88" s="86">
        <v>50.91</v>
      </c>
      <c r="L88" s="21">
        <f t="shared" si="21"/>
        <v>0.14020156774916015</v>
      </c>
    </row>
    <row r="89" spans="2:14" ht="15" hidden="1" customHeight="1" outlineLevel="1" thickBot="1" x14ac:dyDescent="0.3">
      <c r="B89" s="19" t="s">
        <v>35</v>
      </c>
      <c r="C89" s="86">
        <v>52.815757706790627</v>
      </c>
      <c r="D89" s="21">
        <f t="shared" si="15"/>
        <v>-8.1411747683396096E-2</v>
      </c>
      <c r="E89" s="87">
        <v>53.87</v>
      </c>
      <c r="F89" s="23">
        <f t="shared" si="15"/>
        <v>-9.0033783783783905E-2</v>
      </c>
      <c r="G89" s="86">
        <v>53.18</v>
      </c>
      <c r="H89" s="21">
        <f t="shared" si="19"/>
        <v>-9.5732018364223848E-2</v>
      </c>
      <c r="I89" s="87">
        <v>57.46</v>
      </c>
      <c r="J89" s="23">
        <f t="shared" si="20"/>
        <v>-5.4156378600823007E-2</v>
      </c>
      <c r="K89" s="86">
        <v>53.6</v>
      </c>
      <c r="L89" s="21">
        <f t="shared" si="21"/>
        <v>0.20179372197309409</v>
      </c>
    </row>
    <row r="90" spans="2:14" ht="16.5" hidden="1" customHeight="1" outlineLevel="1" thickBot="1" x14ac:dyDescent="0.3">
      <c r="B90" s="19" t="s">
        <v>36</v>
      </c>
      <c r="C90" s="86">
        <v>47.243130711330338</v>
      </c>
      <c r="D90" s="21">
        <f t="shared" si="15"/>
        <v>-9.5136023733904174E-2</v>
      </c>
      <c r="E90" s="87">
        <v>47.73</v>
      </c>
      <c r="F90" s="23">
        <f t="shared" si="15"/>
        <v>-0.11447124304267164</v>
      </c>
      <c r="G90" s="86">
        <v>49.85</v>
      </c>
      <c r="H90" s="21">
        <f t="shared" si="19"/>
        <v>-5.5871212121212044E-2</v>
      </c>
      <c r="I90" s="87">
        <v>45.96</v>
      </c>
      <c r="J90" s="23">
        <f t="shared" si="20"/>
        <v>-0.15592286501377417</v>
      </c>
      <c r="K90" s="86">
        <v>53.87</v>
      </c>
      <c r="L90" s="21">
        <f t="shared" si="21"/>
        <v>0.27021928790379635</v>
      </c>
      <c r="N90" s="36" t="s">
        <v>41</v>
      </c>
    </row>
    <row r="91" spans="2:14" ht="15" hidden="1" customHeight="1" outlineLevel="1" x14ac:dyDescent="0.25">
      <c r="B91" s="19" t="s">
        <v>37</v>
      </c>
      <c r="C91" s="86">
        <v>59.479253373691513</v>
      </c>
      <c r="D91" s="21">
        <f t="shared" si="15"/>
        <v>-8.0337278871136064E-2</v>
      </c>
      <c r="E91" s="87">
        <v>63.64</v>
      </c>
      <c r="F91" s="23">
        <f t="shared" si="15"/>
        <v>-8.1408775981524295E-2</v>
      </c>
      <c r="G91" s="86">
        <v>56.26</v>
      </c>
      <c r="H91" s="21">
        <f t="shared" si="19"/>
        <v>-0.12490278425882728</v>
      </c>
      <c r="I91" s="87">
        <v>61.25</v>
      </c>
      <c r="J91" s="23">
        <f t="shared" si="20"/>
        <v>-6.0870898497393466E-2</v>
      </c>
      <c r="K91" s="86">
        <v>56.34</v>
      </c>
      <c r="L91" s="21">
        <f t="shared" si="21"/>
        <v>0.19415006358626541</v>
      </c>
    </row>
    <row r="92" spans="2:14" ht="15" hidden="1" customHeight="1" outlineLevel="1" x14ac:dyDescent="0.25">
      <c r="B92" s="19" t="s">
        <v>38</v>
      </c>
      <c r="C92" s="86">
        <v>67.371214459200985</v>
      </c>
      <c r="D92" s="21">
        <f t="shared" si="15"/>
        <v>-3.1740398771837874E-3</v>
      </c>
      <c r="E92" s="87">
        <v>67.33</v>
      </c>
      <c r="F92" s="23">
        <f t="shared" si="15"/>
        <v>-1.8942153577152787E-2</v>
      </c>
      <c r="G92" s="86">
        <v>68.63</v>
      </c>
      <c r="H92" s="21">
        <f t="shared" si="19"/>
        <v>-1.0382119682768587E-2</v>
      </c>
      <c r="I92" s="87">
        <v>72.7</v>
      </c>
      <c r="J92" s="23">
        <f t="shared" si="20"/>
        <v>-9.1317977374949511E-3</v>
      </c>
      <c r="K92" s="86">
        <v>60.77</v>
      </c>
      <c r="L92" s="21">
        <f t="shared" si="21"/>
        <v>0.12976389663506227</v>
      </c>
    </row>
    <row r="93" spans="2:14" ht="15" hidden="1" customHeight="1" outlineLevel="1" x14ac:dyDescent="0.25">
      <c r="B93" s="19" t="s">
        <v>39</v>
      </c>
      <c r="C93" s="86">
        <v>68.312600863273801</v>
      </c>
      <c r="D93" s="21">
        <f t="shared" si="15"/>
        <v>-1.1654096319740681E-2</v>
      </c>
      <c r="E93" s="87">
        <v>67.77</v>
      </c>
      <c r="F93" s="23">
        <f t="shared" si="15"/>
        <v>-3.0749427917620253E-2</v>
      </c>
      <c r="G93" s="86">
        <v>71.14</v>
      </c>
      <c r="H93" s="21">
        <f t="shared" si="19"/>
        <v>-1.6839741790626306E-3</v>
      </c>
      <c r="I93" s="87">
        <v>73.89</v>
      </c>
      <c r="J93" s="23">
        <f t="shared" si="20"/>
        <v>-9.7829000268024879E-3</v>
      </c>
      <c r="K93" s="86">
        <v>54.65</v>
      </c>
      <c r="L93" s="21">
        <f t="shared" si="21"/>
        <v>-6.8677573278800308E-2</v>
      </c>
    </row>
    <row r="94" spans="2:14" ht="15" hidden="1" customHeight="1" outlineLevel="1" x14ac:dyDescent="0.25">
      <c r="B94" s="19" t="s">
        <v>40</v>
      </c>
      <c r="C94" s="86">
        <v>65.27324590998569</v>
      </c>
      <c r="D94" s="21">
        <f t="shared" si="15"/>
        <v>-6.6156871770760572E-3</v>
      </c>
      <c r="E94" s="87">
        <v>66.69</v>
      </c>
      <c r="F94" s="23">
        <f t="shared" si="15"/>
        <v>-4.5239799570508166E-2</v>
      </c>
      <c r="G94" s="86">
        <v>67.13</v>
      </c>
      <c r="H94" s="21">
        <f t="shared" si="19"/>
        <v>-1.7849305047549335E-2</v>
      </c>
      <c r="I94" s="87">
        <v>68.959999999999994</v>
      </c>
      <c r="J94" s="23">
        <f t="shared" si="20"/>
        <v>3.0638170677028898E-2</v>
      </c>
      <c r="K94" s="86">
        <v>47.67</v>
      </c>
      <c r="L94" s="21">
        <f t="shared" si="21"/>
        <v>0.14895155459146792</v>
      </c>
    </row>
    <row r="95" spans="2:14" collapsed="1" x14ac:dyDescent="0.25">
      <c r="B95" s="33">
        <v>2007</v>
      </c>
      <c r="C95" s="91">
        <v>61.934017800105615</v>
      </c>
      <c r="D95" s="35">
        <f t="shared" si="15"/>
        <v>-4.782533547071699E-2</v>
      </c>
      <c r="E95" s="91">
        <v>64.189503599483345</v>
      </c>
      <c r="F95" s="35">
        <f>E95/E108-1</f>
        <v>-4.2822574517340728E-2</v>
      </c>
      <c r="G95" s="91">
        <v>63.166478987473681</v>
      </c>
      <c r="H95" s="35">
        <f>G95/G108-1</f>
        <v>-5.3994960589662244E-2</v>
      </c>
      <c r="I95" s="91">
        <v>64.619079632949976</v>
      </c>
      <c r="J95" s="35">
        <f>I95/I108-1</f>
        <v>-4.7618018101246662E-2</v>
      </c>
      <c r="K95" s="91">
        <v>51.168644894245226</v>
      </c>
      <c r="L95" s="35">
        <f>K95/K108-1</f>
        <v>5.062093020086289E-2</v>
      </c>
    </row>
    <row r="96" spans="2:14" ht="15" hidden="1" customHeight="1" outlineLevel="1" x14ac:dyDescent="0.25">
      <c r="B96" s="19" t="s">
        <v>29</v>
      </c>
      <c r="C96" s="86">
        <v>62.500496916329055</v>
      </c>
      <c r="D96" s="20"/>
      <c r="E96" s="87">
        <v>62.31</v>
      </c>
      <c r="F96" s="23"/>
      <c r="G96" s="86">
        <v>66.11</v>
      </c>
      <c r="H96" s="20"/>
      <c r="I96" s="87">
        <v>65.08</v>
      </c>
      <c r="J96" s="23"/>
      <c r="K96" s="86">
        <v>56.16</v>
      </c>
      <c r="L96" s="20"/>
    </row>
    <row r="97" spans="2:12" ht="15" hidden="1" customHeight="1" outlineLevel="1" x14ac:dyDescent="0.25">
      <c r="B97" s="19" t="s">
        <v>30</v>
      </c>
      <c r="C97" s="86">
        <v>64.607358801951591</v>
      </c>
      <c r="D97" s="20"/>
      <c r="E97" s="87">
        <v>65.040000000000006</v>
      </c>
      <c r="F97" s="23"/>
      <c r="G97" s="86">
        <v>66.84</v>
      </c>
      <c r="H97" s="20"/>
      <c r="I97" s="87">
        <v>66.430000000000007</v>
      </c>
      <c r="J97" s="23"/>
      <c r="K97" s="86">
        <v>58.06</v>
      </c>
      <c r="L97" s="20"/>
    </row>
    <row r="98" spans="2:12" ht="15" hidden="1" customHeight="1" outlineLevel="1" x14ac:dyDescent="0.25">
      <c r="B98" s="19" t="s">
        <v>31</v>
      </c>
      <c r="C98" s="86">
        <v>64.313578962271322</v>
      </c>
      <c r="D98" s="20"/>
      <c r="E98" s="87">
        <v>66.849999999999994</v>
      </c>
      <c r="F98" s="23"/>
      <c r="G98" s="86">
        <v>68.67</v>
      </c>
      <c r="H98" s="20"/>
      <c r="I98" s="87">
        <v>60.05</v>
      </c>
      <c r="J98" s="23"/>
      <c r="K98" s="86">
        <v>49.77</v>
      </c>
      <c r="L98" s="20"/>
    </row>
    <row r="99" spans="2:12" ht="15" hidden="1" customHeight="1" outlineLevel="1" x14ac:dyDescent="0.25">
      <c r="B99" s="19" t="s">
        <v>32</v>
      </c>
      <c r="C99" s="86">
        <v>62.828699399678577</v>
      </c>
      <c r="D99" s="20"/>
      <c r="E99" s="87">
        <v>64.66</v>
      </c>
      <c r="F99" s="23"/>
      <c r="G99" s="86">
        <v>63.63</v>
      </c>
      <c r="H99" s="20"/>
      <c r="I99" s="87">
        <v>68.17</v>
      </c>
      <c r="J99" s="23"/>
      <c r="K99" s="86">
        <v>48.3</v>
      </c>
      <c r="L99" s="20"/>
    </row>
    <row r="100" spans="2:12" ht="15" hidden="1" customHeight="1" outlineLevel="1" x14ac:dyDescent="0.25">
      <c r="B100" s="19" t="s">
        <v>33</v>
      </c>
      <c r="C100" s="86">
        <v>79.292589913958508</v>
      </c>
      <c r="D100" s="20"/>
      <c r="E100" s="87">
        <v>82.44</v>
      </c>
      <c r="F100" s="23"/>
      <c r="G100" s="86">
        <v>79.92</v>
      </c>
      <c r="H100" s="20"/>
      <c r="I100" s="87">
        <v>83.64</v>
      </c>
      <c r="J100" s="23"/>
      <c r="K100" s="86">
        <v>40.409999999999997</v>
      </c>
      <c r="L100" s="20"/>
    </row>
    <row r="101" spans="2:12" ht="15" hidden="1" customHeight="1" outlineLevel="1" x14ac:dyDescent="0.25">
      <c r="B101" s="19" t="s">
        <v>34</v>
      </c>
      <c r="C101" s="86">
        <v>70.232044233573689</v>
      </c>
      <c r="D101" s="20"/>
      <c r="E101" s="87">
        <v>72.569999999999993</v>
      </c>
      <c r="F101" s="23"/>
      <c r="G101" s="86">
        <v>71.22</v>
      </c>
      <c r="H101" s="20"/>
      <c r="I101" s="87">
        <v>75.81</v>
      </c>
      <c r="J101" s="23"/>
      <c r="K101" s="86">
        <v>44.65</v>
      </c>
      <c r="L101" s="20"/>
    </row>
    <row r="102" spans="2:12" ht="15" hidden="1" customHeight="1" outlineLevel="1" x14ac:dyDescent="0.25">
      <c r="B102" s="19" t="s">
        <v>35</v>
      </c>
      <c r="C102" s="86">
        <v>57.496661397088019</v>
      </c>
      <c r="D102" s="20"/>
      <c r="E102" s="87">
        <v>59.2</v>
      </c>
      <c r="F102" s="23"/>
      <c r="G102" s="86">
        <v>58.81</v>
      </c>
      <c r="H102" s="20"/>
      <c r="I102" s="87">
        <v>60.75</v>
      </c>
      <c r="J102" s="23"/>
      <c r="K102" s="86">
        <v>44.6</v>
      </c>
      <c r="L102" s="20"/>
    </row>
    <row r="103" spans="2:12" ht="15" hidden="1" customHeight="1" outlineLevel="1" x14ac:dyDescent="0.25">
      <c r="B103" s="19" t="s">
        <v>36</v>
      </c>
      <c r="C103" s="86">
        <v>52.210201699351792</v>
      </c>
      <c r="D103" s="20"/>
      <c r="E103" s="87">
        <v>53.9</v>
      </c>
      <c r="F103" s="23"/>
      <c r="G103" s="86">
        <v>52.8</v>
      </c>
      <c r="H103" s="20"/>
      <c r="I103" s="87">
        <v>54.45</v>
      </c>
      <c r="J103" s="23"/>
      <c r="K103" s="86">
        <v>42.41</v>
      </c>
      <c r="L103" s="20"/>
    </row>
    <row r="104" spans="2:12" ht="15" hidden="1" customHeight="1" outlineLevel="1" x14ac:dyDescent="0.25">
      <c r="B104" s="19" t="s">
        <v>37</v>
      </c>
      <c r="C104" s="86">
        <v>64.675072727403972</v>
      </c>
      <c r="D104" s="20"/>
      <c r="E104" s="87">
        <v>69.28</v>
      </c>
      <c r="F104" s="23"/>
      <c r="G104" s="86">
        <v>64.290000000000006</v>
      </c>
      <c r="H104" s="20"/>
      <c r="I104" s="87">
        <v>65.22</v>
      </c>
      <c r="J104" s="23"/>
      <c r="K104" s="86">
        <v>47.18</v>
      </c>
      <c r="L104" s="20"/>
    </row>
    <row r="105" spans="2:12" ht="15" hidden="1" customHeight="1" outlineLevel="1" x14ac:dyDescent="0.25">
      <c r="B105" s="19" t="s">
        <v>38</v>
      </c>
      <c r="C105" s="86">
        <v>67.585734274918323</v>
      </c>
      <c r="D105" s="20"/>
      <c r="E105" s="87">
        <v>68.63</v>
      </c>
      <c r="F105" s="23"/>
      <c r="G105" s="86">
        <v>69.349999999999994</v>
      </c>
      <c r="H105" s="20"/>
      <c r="I105" s="87">
        <v>73.37</v>
      </c>
      <c r="J105" s="23"/>
      <c r="K105" s="86">
        <v>53.79</v>
      </c>
      <c r="L105" s="20"/>
    </row>
    <row r="106" spans="2:12" ht="15" hidden="1" customHeight="1" outlineLevel="1" x14ac:dyDescent="0.25">
      <c r="B106" s="19" t="s">
        <v>39</v>
      </c>
      <c r="C106" s="86">
        <v>69.118109974353345</v>
      </c>
      <c r="D106" s="20"/>
      <c r="E106" s="87">
        <v>69.92</v>
      </c>
      <c r="F106" s="23"/>
      <c r="G106" s="86">
        <v>71.260000000000005</v>
      </c>
      <c r="H106" s="20"/>
      <c r="I106" s="87">
        <v>74.62</v>
      </c>
      <c r="J106" s="23"/>
      <c r="K106" s="86">
        <v>58.68</v>
      </c>
      <c r="L106" s="20"/>
    </row>
    <row r="107" spans="2:12" ht="15" hidden="1" customHeight="1" outlineLevel="1" x14ac:dyDescent="0.25">
      <c r="B107" s="19" t="s">
        <v>40</v>
      </c>
      <c r="C107" s="86">
        <v>65.707949146586728</v>
      </c>
      <c r="D107" s="20"/>
      <c r="E107" s="87">
        <v>69.849999999999994</v>
      </c>
      <c r="F107" s="23"/>
      <c r="G107" s="86">
        <v>68.349999999999994</v>
      </c>
      <c r="H107" s="20"/>
      <c r="I107" s="87">
        <v>66.91</v>
      </c>
      <c r="J107" s="23"/>
      <c r="K107" s="86">
        <v>41.49</v>
      </c>
      <c r="L107" s="20"/>
    </row>
    <row r="108" spans="2:12" collapsed="1" x14ac:dyDescent="0.25">
      <c r="B108" s="33">
        <v>2006</v>
      </c>
      <c r="C108" s="91">
        <v>65.044807541401354</v>
      </c>
      <c r="D108" s="34"/>
      <c r="E108" s="91">
        <v>67.06123848158623</v>
      </c>
      <c r="F108" s="35"/>
      <c r="G108" s="91">
        <v>66.771820821215186</v>
      </c>
      <c r="H108" s="35"/>
      <c r="I108" s="91">
        <v>67.849960269218485</v>
      </c>
      <c r="J108" s="35"/>
      <c r="K108" s="91">
        <v>48.703241505442456</v>
      </c>
      <c r="L108" s="35"/>
    </row>
    <row r="109" spans="2:12" ht="15" customHeight="1" x14ac:dyDescent="0.25">
      <c r="B109" s="174" t="s">
        <v>42</v>
      </c>
      <c r="C109" s="174"/>
      <c r="D109" s="174"/>
      <c r="E109" s="174"/>
      <c r="F109" s="174"/>
      <c r="G109" s="174"/>
      <c r="H109" s="174"/>
      <c r="I109" s="37"/>
      <c r="J109" s="37"/>
      <c r="K109" s="37"/>
      <c r="L109" s="37"/>
    </row>
  </sheetData>
  <mergeCells count="7">
    <mergeCell ref="B109:H109"/>
    <mergeCell ref="B5:L5"/>
    <mergeCell ref="C6:D6"/>
    <mergeCell ref="E6:F6"/>
    <mergeCell ref="G6:H6"/>
    <mergeCell ref="I6:J6"/>
    <mergeCell ref="K6:L6"/>
  </mergeCells>
  <hyperlinks>
    <hyperlink ref="N9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81" t="s">
        <v>92</v>
      </c>
      <c r="C5" s="181"/>
      <c r="D5" s="181"/>
      <c r="E5" s="181"/>
    </row>
    <row r="6" spans="2:6" ht="45.75" customHeight="1" x14ac:dyDescent="0.25">
      <c r="B6" s="93" t="s">
        <v>44</v>
      </c>
      <c r="C6" s="40" t="str">
        <f>actualizaciones!A3</f>
        <v>acum. sept. 2012</v>
      </c>
      <c r="D6" s="40" t="str">
        <f>actualizaciones!A2</f>
        <v>acum. sept. 2013</v>
      </c>
      <c r="E6" s="94" t="s">
        <v>93</v>
      </c>
    </row>
    <row r="7" spans="2:6" ht="15" customHeight="1" x14ac:dyDescent="0.25">
      <c r="B7" s="95" t="s">
        <v>47</v>
      </c>
      <c r="C7" s="96"/>
      <c r="D7" s="96"/>
      <c r="E7" s="96"/>
    </row>
    <row r="8" spans="2:6" ht="15" customHeight="1" x14ac:dyDescent="0.2">
      <c r="B8" s="97" t="s">
        <v>94</v>
      </c>
      <c r="C8" s="98">
        <v>63.257016165276838</v>
      </c>
      <c r="D8" s="98">
        <v>63.586472081068656</v>
      </c>
      <c r="E8" s="99">
        <f>D8/C8-1</f>
        <v>5.208211448529676E-3</v>
      </c>
    </row>
    <row r="9" spans="2:6" ht="15" customHeight="1" x14ac:dyDescent="0.2">
      <c r="B9" s="100" t="s">
        <v>63</v>
      </c>
      <c r="C9" s="101">
        <v>72.497325800302377</v>
      </c>
      <c r="D9" s="101">
        <v>72.596168476347131</v>
      </c>
      <c r="E9" s="102">
        <f t="shared" ref="E9:E25" si="0">D9/C9-1</f>
        <v>1.3633975454077074E-3</v>
      </c>
      <c r="F9" s="103"/>
    </row>
    <row r="10" spans="2:6" ht="15" customHeight="1" x14ac:dyDescent="0.2">
      <c r="B10" s="100" t="s">
        <v>69</v>
      </c>
      <c r="C10" s="101">
        <v>52.600303034035896</v>
      </c>
      <c r="D10" s="101">
        <v>53.039030587404596</v>
      </c>
      <c r="E10" s="102">
        <f t="shared" si="0"/>
        <v>8.3407799587165155E-3</v>
      </c>
      <c r="F10" s="103"/>
    </row>
    <row r="11" spans="2:6" ht="15" customHeight="1" x14ac:dyDescent="0.25">
      <c r="B11" s="95" t="s">
        <v>51</v>
      </c>
      <c r="C11" s="104"/>
      <c r="D11" s="104"/>
      <c r="E11" s="105"/>
    </row>
    <row r="12" spans="2:6" ht="15" customHeight="1" x14ac:dyDescent="0.2">
      <c r="B12" s="97" t="s">
        <v>94</v>
      </c>
      <c r="C12" s="98">
        <v>66.421897598986774</v>
      </c>
      <c r="D12" s="98">
        <v>66.062582425379134</v>
      </c>
      <c r="E12" s="99">
        <f t="shared" si="0"/>
        <v>-5.4095891053422829E-3</v>
      </c>
    </row>
    <row r="13" spans="2:6" ht="15" customHeight="1" x14ac:dyDescent="0.2">
      <c r="B13" s="100" t="s">
        <v>63</v>
      </c>
      <c r="C13" s="101">
        <v>79.337110508483647</v>
      </c>
      <c r="D13" s="101">
        <v>78.03631253638612</v>
      </c>
      <c r="E13" s="102">
        <f t="shared" si="0"/>
        <v>-1.6395832464284554E-2</v>
      </c>
      <c r="F13" s="103"/>
    </row>
    <row r="14" spans="2:6" ht="15" customHeight="1" x14ac:dyDescent="0.2">
      <c r="B14" s="100" t="s">
        <v>69</v>
      </c>
      <c r="C14" s="101">
        <v>49.90968793159292</v>
      </c>
      <c r="D14" s="101">
        <v>49.963074726629678</v>
      </c>
      <c r="E14" s="102">
        <f t="shared" si="0"/>
        <v>1.0696679792894237E-3</v>
      </c>
      <c r="F14" s="103"/>
    </row>
    <row r="15" spans="2:6" ht="15" customHeight="1" x14ac:dyDescent="0.25">
      <c r="B15" s="95" t="s">
        <v>52</v>
      </c>
      <c r="C15" s="104"/>
      <c r="D15" s="104"/>
      <c r="E15" s="105"/>
      <c r="F15" s="103"/>
    </row>
    <row r="16" spans="2:6" ht="15" customHeight="1" x14ac:dyDescent="0.2">
      <c r="B16" s="97" t="s">
        <v>94</v>
      </c>
      <c r="C16" s="98">
        <v>67.68126003713104</v>
      </c>
      <c r="D16" s="98">
        <v>68.584146020328859</v>
      </c>
      <c r="E16" s="99">
        <f t="shared" si="0"/>
        <v>1.3340265572811205E-2</v>
      </c>
    </row>
    <row r="17" spans="2:12" ht="15" customHeight="1" x14ac:dyDescent="0.2">
      <c r="B17" s="100" t="s">
        <v>63</v>
      </c>
      <c r="C17" s="101">
        <v>79.304903918826653</v>
      </c>
      <c r="D17" s="101">
        <v>80.81941400007527</v>
      </c>
      <c r="E17" s="102">
        <f t="shared" si="0"/>
        <v>1.9097306804618297E-2</v>
      </c>
      <c r="F17" s="103"/>
    </row>
    <row r="18" spans="2:12" ht="15" customHeight="1" x14ac:dyDescent="0.2">
      <c r="B18" s="100" t="s">
        <v>69</v>
      </c>
      <c r="C18" s="101">
        <v>59.436022272761292</v>
      </c>
      <c r="D18" s="101">
        <v>59.816504820670005</v>
      </c>
      <c r="E18" s="102">
        <f t="shared" si="0"/>
        <v>6.4015479730896718E-3</v>
      </c>
      <c r="F18" s="103"/>
    </row>
    <row r="19" spans="2:12" ht="15" customHeight="1" x14ac:dyDescent="0.25">
      <c r="B19" s="95" t="s">
        <v>53</v>
      </c>
      <c r="C19" s="104"/>
      <c r="D19" s="104"/>
      <c r="E19" s="105"/>
      <c r="F19" s="103"/>
    </row>
    <row r="20" spans="2:12" ht="15" customHeight="1" x14ac:dyDescent="0.2">
      <c r="B20" s="97" t="s">
        <v>94</v>
      </c>
      <c r="C20" s="98">
        <v>58.557208085438901</v>
      </c>
      <c r="D20" s="98">
        <v>59.424262152041109</v>
      </c>
      <c r="E20" s="99">
        <f t="shared" si="0"/>
        <v>1.4806957075841343E-2</v>
      </c>
    </row>
    <row r="21" spans="2:12" ht="15" customHeight="1" x14ac:dyDescent="0.2">
      <c r="B21" s="100" t="s">
        <v>63</v>
      </c>
      <c r="C21" s="101">
        <v>65.411929222065012</v>
      </c>
      <c r="D21" s="101">
        <v>65.033545367139638</v>
      </c>
      <c r="E21" s="102">
        <f t="shared" si="0"/>
        <v>-5.7846307153058829E-3</v>
      </c>
      <c r="F21" s="103"/>
    </row>
    <row r="22" spans="2:12" ht="15" customHeight="1" x14ac:dyDescent="0.2">
      <c r="B22" s="100" t="s">
        <v>69</v>
      </c>
      <c r="C22" s="101">
        <v>44.601751921268821</v>
      </c>
      <c r="D22" s="101">
        <v>48.080503586789057</v>
      </c>
      <c r="E22" s="102">
        <f t="shared" si="0"/>
        <v>7.7995852532002363E-2</v>
      </c>
      <c r="F22" s="103"/>
    </row>
    <row r="23" spans="2:12" ht="15" customHeight="1" x14ac:dyDescent="0.25">
      <c r="B23" s="95" t="s">
        <v>54</v>
      </c>
      <c r="C23" s="104"/>
      <c r="D23" s="104"/>
      <c r="E23" s="105"/>
      <c r="F23" s="103"/>
    </row>
    <row r="24" spans="2:12" ht="15" customHeight="1" x14ac:dyDescent="0.2">
      <c r="B24" s="97" t="s">
        <v>94</v>
      </c>
      <c r="C24" s="98">
        <v>39.767781704944461</v>
      </c>
      <c r="D24" s="98">
        <v>39.692747511317364</v>
      </c>
      <c r="E24" s="99">
        <f t="shared" si="0"/>
        <v>-1.8868086277431528E-3</v>
      </c>
    </row>
    <row r="25" spans="2:12" ht="15" customHeight="1" x14ac:dyDescent="0.2">
      <c r="B25" s="100" t="s">
        <v>63</v>
      </c>
      <c r="C25" s="101">
        <v>39.767781704944461</v>
      </c>
      <c r="D25" s="101">
        <v>39.692747511317364</v>
      </c>
      <c r="E25" s="102">
        <f t="shared" si="0"/>
        <v>-1.8868086277431528E-3</v>
      </c>
    </row>
    <row r="26" spans="2:12" ht="15" customHeight="1" x14ac:dyDescent="0.2">
      <c r="B26" s="100" t="s">
        <v>69</v>
      </c>
      <c r="C26" s="101" t="s">
        <v>83</v>
      </c>
      <c r="D26" s="101" t="s">
        <v>83</v>
      </c>
      <c r="E26" s="102" t="s">
        <v>83</v>
      </c>
    </row>
    <row r="27" spans="2:12" ht="15" customHeight="1" x14ac:dyDescent="0.25">
      <c r="B27" s="182" t="s">
        <v>70</v>
      </c>
      <c r="C27" s="182"/>
      <c r="D27" s="182"/>
      <c r="E27" s="182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41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56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Q15" sqref="Q15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178" t="s">
        <v>95</v>
      </c>
      <c r="C5" s="178"/>
      <c r="D5" s="178"/>
      <c r="E5" s="178"/>
      <c r="G5" s="178" t="s">
        <v>96</v>
      </c>
      <c r="H5" s="178"/>
      <c r="I5" s="178"/>
      <c r="J5" s="178"/>
    </row>
    <row r="6" spans="2:10" ht="45" customHeight="1" x14ac:dyDescent="0.25">
      <c r="B6" s="59" t="s">
        <v>59</v>
      </c>
      <c r="C6" s="40" t="str">
        <f>actualizaciones!$A$3</f>
        <v>acum. sept. 2012</v>
      </c>
      <c r="D6" s="40" t="str">
        <f>actualizaciones!$A$2</f>
        <v>acum. sept. 2013</v>
      </c>
      <c r="E6" s="61" t="s">
        <v>46</v>
      </c>
      <c r="G6" s="59" t="s">
        <v>59</v>
      </c>
      <c r="H6" s="40" t="str">
        <f>actualizaciones!$A$3</f>
        <v>acum. sept. 2012</v>
      </c>
      <c r="I6" s="40" t="str">
        <f>actualizaciones!$A$2</f>
        <v>acum. sept. 2013</v>
      </c>
      <c r="J6" s="61" t="s">
        <v>46</v>
      </c>
    </row>
    <row r="7" spans="2:10" ht="15" customHeight="1" x14ac:dyDescent="0.25">
      <c r="B7" s="43" t="s">
        <v>60</v>
      </c>
      <c r="C7" s="44"/>
      <c r="D7" s="44"/>
      <c r="E7" s="44"/>
      <c r="G7" s="43" t="s">
        <v>60</v>
      </c>
      <c r="H7" s="44"/>
      <c r="I7" s="44"/>
      <c r="J7" s="44"/>
    </row>
    <row r="8" spans="2:10" ht="15" customHeight="1" x14ac:dyDescent="0.2">
      <c r="B8" s="62" t="s">
        <v>97</v>
      </c>
      <c r="C8" s="110">
        <v>66.421897598986774</v>
      </c>
      <c r="D8" s="110">
        <v>66.062582425379134</v>
      </c>
      <c r="E8" s="47">
        <f>D8/C8-1</f>
        <v>-5.4095891053422829E-3</v>
      </c>
      <c r="G8" s="62" t="s">
        <v>97</v>
      </c>
      <c r="H8" s="110">
        <v>67.68126003713104</v>
      </c>
      <c r="I8" s="110">
        <v>68.584146020328859</v>
      </c>
      <c r="J8" s="47">
        <f>I8/H8-1</f>
        <v>1.3340265572811205E-2</v>
      </c>
    </row>
    <row r="9" spans="2:10" ht="15" customHeight="1" x14ac:dyDescent="0.25">
      <c r="B9" s="43" t="s">
        <v>62</v>
      </c>
      <c r="C9" s="111"/>
      <c r="D9" s="111"/>
      <c r="E9" s="50"/>
      <c r="G9" s="43" t="s">
        <v>62</v>
      </c>
      <c r="H9" s="111"/>
      <c r="I9" s="111"/>
      <c r="J9" s="50"/>
    </row>
    <row r="10" spans="2:10" ht="15" customHeight="1" x14ac:dyDescent="0.2">
      <c r="B10" s="64" t="s">
        <v>63</v>
      </c>
      <c r="C10" s="112">
        <v>79.337110508483647</v>
      </c>
      <c r="D10" s="112">
        <v>78.03631253638612</v>
      </c>
      <c r="E10" s="66">
        <f>D10/C10-1</f>
        <v>-1.6395832464284554E-2</v>
      </c>
      <c r="G10" s="64" t="s">
        <v>63</v>
      </c>
      <c r="H10" s="112">
        <v>79.304903918826653</v>
      </c>
      <c r="I10" s="112">
        <v>80.81941400007527</v>
      </c>
      <c r="J10" s="66">
        <f>I10/H10-1</f>
        <v>1.9097306804618297E-2</v>
      </c>
    </row>
    <row r="11" spans="2:10" ht="15" customHeight="1" x14ac:dyDescent="0.2">
      <c r="B11" s="67" t="s">
        <v>64</v>
      </c>
      <c r="C11" s="113">
        <v>76.74823263267038</v>
      </c>
      <c r="D11" s="113">
        <v>79.580858334245775</v>
      </c>
      <c r="E11" s="54">
        <f>D11/C11-1</f>
        <v>3.6908025167599723E-2</v>
      </c>
      <c r="G11" s="67" t="s">
        <v>64</v>
      </c>
      <c r="H11" s="113">
        <v>74.327369762016147</v>
      </c>
      <c r="I11" s="113">
        <v>77.078547154562685</v>
      </c>
      <c r="J11" s="54">
        <f>I11/H11-1</f>
        <v>3.7014324620329608E-2</v>
      </c>
    </row>
    <row r="12" spans="2:10" ht="15" customHeight="1" x14ac:dyDescent="0.2">
      <c r="B12" s="67" t="s">
        <v>65</v>
      </c>
      <c r="C12" s="113">
        <v>83.750241965951275</v>
      </c>
      <c r="D12" s="113">
        <v>82.86705324293483</v>
      </c>
      <c r="E12" s="54">
        <f>D12/C12-1</f>
        <v>-1.0545506523736425E-2</v>
      </c>
      <c r="G12" s="67" t="s">
        <v>65</v>
      </c>
      <c r="H12" s="113">
        <v>87.776301620159828</v>
      </c>
      <c r="I12" s="113">
        <v>88.437258806826307</v>
      </c>
      <c r="J12" s="54">
        <f>I12/H12-1</f>
        <v>7.5300186322122542E-3</v>
      </c>
    </row>
    <row r="13" spans="2:10" ht="15" customHeight="1" x14ac:dyDescent="0.2">
      <c r="B13" s="67" t="s">
        <v>66</v>
      </c>
      <c r="C13" s="113">
        <v>66.991967761951187</v>
      </c>
      <c r="D13" s="113">
        <v>61.580597316793636</v>
      </c>
      <c r="E13" s="54">
        <f>D13/C13-1</f>
        <v>-8.077640687292964E-2</v>
      </c>
      <c r="G13" s="67" t="s">
        <v>66</v>
      </c>
      <c r="H13" s="113">
        <v>68.692029676070561</v>
      </c>
      <c r="I13" s="113">
        <v>71.873262225857715</v>
      </c>
      <c r="J13" s="54">
        <f>I13/H13-1</f>
        <v>4.6311523546309852E-2</v>
      </c>
    </row>
    <row r="14" spans="2:10" ht="15" customHeight="1" x14ac:dyDescent="0.2">
      <c r="B14" s="67" t="s">
        <v>67</v>
      </c>
      <c r="C14" s="113">
        <v>81.865552397516936</v>
      </c>
      <c r="D14" s="113">
        <v>74.217562482868601</v>
      </c>
      <c r="E14" s="54">
        <f>D14/C14-1</f>
        <v>-9.3421343784645394E-2</v>
      </c>
      <c r="G14" s="67" t="s">
        <v>67</v>
      </c>
      <c r="H14" s="113">
        <v>52.986719529777091</v>
      </c>
      <c r="I14" s="113">
        <v>48.22347463856898</v>
      </c>
      <c r="J14" s="54">
        <f>I14/H14-1</f>
        <v>-8.989507056633872E-2</v>
      </c>
    </row>
    <row r="15" spans="2:10" ht="15" customHeight="1" x14ac:dyDescent="0.25">
      <c r="B15" s="43" t="s">
        <v>68</v>
      </c>
      <c r="C15" s="111"/>
      <c r="D15" s="111"/>
      <c r="E15" s="50"/>
      <c r="G15" s="43" t="s">
        <v>68</v>
      </c>
      <c r="H15" s="111"/>
      <c r="I15" s="111"/>
      <c r="J15" s="50"/>
    </row>
    <row r="16" spans="2:10" ht="15" customHeight="1" x14ac:dyDescent="0.2">
      <c r="B16" s="64" t="s">
        <v>69</v>
      </c>
      <c r="C16" s="112">
        <v>49.90968793159292</v>
      </c>
      <c r="D16" s="112">
        <v>49.963074726629678</v>
      </c>
      <c r="E16" s="66">
        <f>D16/C16-1</f>
        <v>1.0696679792894237E-3</v>
      </c>
      <c r="G16" s="64" t="s">
        <v>69</v>
      </c>
      <c r="H16" s="112">
        <v>59.436022272761292</v>
      </c>
      <c r="I16" s="112">
        <v>59.816504820670005</v>
      </c>
      <c r="J16" s="66">
        <f>I16/H16-1</f>
        <v>6.4015479730896718E-3</v>
      </c>
    </row>
    <row r="17" spans="2:12" ht="15" customHeight="1" x14ac:dyDescent="0.2">
      <c r="B17" s="180" t="s">
        <v>70</v>
      </c>
      <c r="C17" s="180"/>
      <c r="D17" s="180"/>
      <c r="E17" s="180"/>
      <c r="G17" s="180" t="s">
        <v>70</v>
      </c>
      <c r="H17" s="180"/>
      <c r="I17" s="180"/>
      <c r="J17" s="180"/>
    </row>
    <row r="18" spans="2:12" ht="20.100000000000001" customHeight="1" thickBot="1" x14ac:dyDescent="0.3"/>
    <row r="19" spans="2:12" ht="54" customHeight="1" thickBot="1" x14ac:dyDescent="0.3">
      <c r="B19" s="178" t="s">
        <v>98</v>
      </c>
      <c r="C19" s="178"/>
      <c r="D19" s="178"/>
      <c r="E19" s="178"/>
      <c r="G19" s="178" t="s">
        <v>99</v>
      </c>
      <c r="H19" s="178"/>
      <c r="I19" s="178"/>
      <c r="J19" s="178"/>
      <c r="L19" s="36" t="s">
        <v>41</v>
      </c>
    </row>
    <row r="20" spans="2:12" ht="41.25" customHeight="1" x14ac:dyDescent="0.25">
      <c r="B20" s="59" t="s">
        <v>59</v>
      </c>
      <c r="C20" s="40" t="str">
        <f>actualizaciones!$A$3</f>
        <v>acum. sept. 2012</v>
      </c>
      <c r="D20" s="40" t="str">
        <f>actualizaciones!$A$2</f>
        <v>acum. sept. 2013</v>
      </c>
      <c r="E20" s="61" t="s">
        <v>46</v>
      </c>
      <c r="G20" s="59" t="s">
        <v>59</v>
      </c>
      <c r="H20" s="40" t="str">
        <f>actualizaciones!$A$3</f>
        <v>acum. sept. 2012</v>
      </c>
      <c r="I20" s="40" t="str">
        <f>actualizaciones!$A$2</f>
        <v>acum. sept. 2013</v>
      </c>
      <c r="J20" s="61" t="s">
        <v>46</v>
      </c>
    </row>
    <row r="21" spans="2:12" ht="15" customHeight="1" x14ac:dyDescent="0.25">
      <c r="B21" s="43" t="s">
        <v>60</v>
      </c>
      <c r="C21" s="44"/>
      <c r="D21" s="44"/>
      <c r="E21" s="44"/>
      <c r="G21" s="43" t="s">
        <v>60</v>
      </c>
      <c r="H21" s="44"/>
      <c r="I21" s="44"/>
      <c r="J21" s="44"/>
    </row>
    <row r="22" spans="2:12" ht="15" customHeight="1" x14ac:dyDescent="0.2">
      <c r="B22" s="62" t="s">
        <v>97</v>
      </c>
      <c r="C22" s="110">
        <v>58.557208085438901</v>
      </c>
      <c r="D22" s="110">
        <v>59.424262152041109</v>
      </c>
      <c r="E22" s="47">
        <f>D22/C22-1</f>
        <v>1.4806957075841343E-2</v>
      </c>
      <c r="G22" s="62" t="s">
        <v>97</v>
      </c>
      <c r="H22" s="110">
        <v>39.767781704944461</v>
      </c>
      <c r="I22" s="110">
        <v>39.692747511317364</v>
      </c>
      <c r="J22" s="47">
        <f>I22/H22-1</f>
        <v>-1.8868086277431528E-3</v>
      </c>
    </row>
    <row r="23" spans="2:12" ht="15" customHeight="1" x14ac:dyDescent="0.25">
      <c r="B23" s="43" t="s">
        <v>62</v>
      </c>
      <c r="C23" s="111"/>
      <c r="D23" s="111"/>
      <c r="E23" s="50"/>
      <c r="G23" s="43" t="s">
        <v>62</v>
      </c>
      <c r="H23" s="111"/>
      <c r="I23" s="111"/>
      <c r="J23" s="50"/>
    </row>
    <row r="24" spans="2:12" ht="15" customHeight="1" x14ac:dyDescent="0.2">
      <c r="B24" s="64" t="s">
        <v>63</v>
      </c>
      <c r="C24" s="112">
        <v>65.411929222065012</v>
      </c>
      <c r="D24" s="112">
        <v>65.033545367139638</v>
      </c>
      <c r="E24" s="66">
        <f>D24/C24-1</f>
        <v>-5.7846307153058829E-3</v>
      </c>
      <c r="G24" s="64" t="s">
        <v>63</v>
      </c>
      <c r="H24" s="112">
        <v>39.767781704944461</v>
      </c>
      <c r="I24" s="112">
        <v>39.692747511317364</v>
      </c>
      <c r="J24" s="66">
        <f>I24/H24-1</f>
        <v>-1.8868086277431528E-3</v>
      </c>
    </row>
    <row r="25" spans="2:12" ht="15" customHeight="1" x14ac:dyDescent="0.2">
      <c r="B25" s="67" t="s">
        <v>73</v>
      </c>
      <c r="C25" s="113">
        <v>67.980625264350792</v>
      </c>
      <c r="D25" s="113">
        <v>68.865299538306118</v>
      </c>
      <c r="E25" s="54">
        <f>D25/C25-1</f>
        <v>1.3013623668731489E-2</v>
      </c>
      <c r="G25" s="67" t="s">
        <v>73</v>
      </c>
      <c r="H25" s="113">
        <v>31.2</v>
      </c>
      <c r="I25" s="113">
        <v>38.299999999999997</v>
      </c>
      <c r="J25" s="54">
        <f>I25/H25-1</f>
        <v>0.22756410256410242</v>
      </c>
    </row>
    <row r="26" spans="2:12" ht="15" customHeight="1" x14ac:dyDescent="0.2">
      <c r="B26" s="67" t="s">
        <v>66</v>
      </c>
      <c r="C26" s="113">
        <v>56.773096024218702</v>
      </c>
      <c r="D26" s="113">
        <v>50.523967546897978</v>
      </c>
      <c r="E26" s="54">
        <f>D26/C26-1</f>
        <v>-0.11007200443419407</v>
      </c>
      <c r="G26" s="67" t="s">
        <v>66</v>
      </c>
      <c r="H26" s="113">
        <v>43.079800498753116</v>
      </c>
      <c r="I26" s="113">
        <v>43.453180236222629</v>
      </c>
      <c r="J26" s="54">
        <f>I26/H26-1</f>
        <v>8.6671649623892844E-3</v>
      </c>
    </row>
    <row r="27" spans="2:12" ht="15" customHeight="1" x14ac:dyDescent="0.2">
      <c r="B27" s="67" t="s">
        <v>67</v>
      </c>
      <c r="C27" s="113">
        <v>26.147028154327426</v>
      </c>
      <c r="D27" s="113">
        <v>23.695809684820674</v>
      </c>
      <c r="E27" s="54">
        <f>D27/C27-1</f>
        <v>-9.3747497996290119E-2</v>
      </c>
      <c r="G27" s="67" t="s">
        <v>74</v>
      </c>
      <c r="H27" s="113">
        <v>51.080592971630672</v>
      </c>
      <c r="I27" s="113">
        <v>34.698840678222119</v>
      </c>
      <c r="J27" s="54">
        <f>I27/H27-1</f>
        <v>-0.32070403533699599</v>
      </c>
    </row>
    <row r="28" spans="2:12" ht="15" customHeight="1" x14ac:dyDescent="0.2">
      <c r="B28" s="43" t="s">
        <v>68</v>
      </c>
      <c r="C28" s="111"/>
      <c r="D28" s="111"/>
      <c r="E28" s="50"/>
      <c r="G28" s="67" t="s">
        <v>75</v>
      </c>
      <c r="H28" s="113">
        <v>45.578665025063756</v>
      </c>
      <c r="I28" s="113">
        <v>44.602862862106733</v>
      </c>
      <c r="J28" s="54">
        <f>I28/H28-1</f>
        <v>-2.1409187004938102E-2</v>
      </c>
    </row>
    <row r="29" spans="2:12" ht="15" customHeight="1" x14ac:dyDescent="0.2">
      <c r="B29" s="64" t="s">
        <v>69</v>
      </c>
      <c r="C29" s="112">
        <v>44.601751921268821</v>
      </c>
      <c r="D29" s="112">
        <v>48.080503586789057</v>
      </c>
      <c r="E29" s="66">
        <f>D29/C29-1</f>
        <v>7.7995852532002363E-2</v>
      </c>
      <c r="G29" s="43" t="s">
        <v>68</v>
      </c>
      <c r="H29" s="111"/>
      <c r="I29" s="111"/>
      <c r="J29" s="50"/>
    </row>
    <row r="30" spans="2:12" ht="15" customHeight="1" x14ac:dyDescent="0.2">
      <c r="B30" s="180" t="s">
        <v>70</v>
      </c>
      <c r="C30" s="180"/>
      <c r="D30" s="180"/>
      <c r="E30" s="180"/>
      <c r="G30" s="64" t="s">
        <v>69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180" t="s">
        <v>70</v>
      </c>
      <c r="H31" s="180"/>
      <c r="I31" s="180"/>
      <c r="J31" s="180"/>
    </row>
    <row r="34" spans="2:5" ht="36" customHeight="1" x14ac:dyDescent="0.25">
      <c r="B34" s="178" t="s">
        <v>100</v>
      </c>
      <c r="C34" s="178"/>
      <c r="D34" s="178"/>
      <c r="E34" s="178"/>
    </row>
    <row r="35" spans="2:5" ht="18" customHeight="1" x14ac:dyDescent="0.25">
      <c r="B35" s="183"/>
      <c r="C35" s="183"/>
      <c r="D35" s="183"/>
      <c r="E35" s="183"/>
    </row>
    <row r="36" spans="2:5" ht="41.25" customHeight="1" x14ac:dyDescent="0.25">
      <c r="B36" s="59" t="s">
        <v>59</v>
      </c>
      <c r="C36" s="40" t="str">
        <f>actualizaciones!$A$3</f>
        <v>acum. sept. 2012</v>
      </c>
      <c r="D36" s="40" t="str">
        <f>actualizaciones!$A$2</f>
        <v>acum. sept. 2013</v>
      </c>
      <c r="E36" s="61" t="s">
        <v>46</v>
      </c>
    </row>
    <row r="37" spans="2:5" ht="15" customHeight="1" x14ac:dyDescent="0.25">
      <c r="B37" s="43" t="s">
        <v>60</v>
      </c>
      <c r="C37" s="44"/>
      <c r="D37" s="44"/>
      <c r="E37" s="44"/>
    </row>
    <row r="38" spans="2:5" ht="15" customHeight="1" x14ac:dyDescent="0.2">
      <c r="B38" s="62" t="s">
        <v>97</v>
      </c>
      <c r="C38" s="110">
        <v>63.257016165276838</v>
      </c>
      <c r="D38" s="110">
        <v>63.586472081068656</v>
      </c>
      <c r="E38" s="47">
        <f>D38/C38-1</f>
        <v>5.208211448529676E-3</v>
      </c>
    </row>
    <row r="39" spans="2:5" ht="15" customHeight="1" x14ac:dyDescent="0.25">
      <c r="B39" s="43" t="s">
        <v>62</v>
      </c>
      <c r="C39" s="111"/>
      <c r="D39" s="111"/>
      <c r="E39" s="50"/>
    </row>
    <row r="40" spans="2:5" ht="15" customHeight="1" x14ac:dyDescent="0.2">
      <c r="B40" s="64" t="s">
        <v>63</v>
      </c>
      <c r="C40" s="112">
        <v>72.497325800302377</v>
      </c>
      <c r="D40" s="112">
        <v>72.596168476347131</v>
      </c>
      <c r="E40" s="66">
        <f t="shared" ref="E40:E45" si="0">D40/C40-1</f>
        <v>1.3633975454077074E-3</v>
      </c>
    </row>
    <row r="41" spans="2:5" ht="15" customHeight="1" x14ac:dyDescent="0.2">
      <c r="B41" s="67" t="s">
        <v>64</v>
      </c>
      <c r="C41" s="113">
        <v>68.221401290108133</v>
      </c>
      <c r="D41" s="113">
        <v>71.162458203864375</v>
      </c>
      <c r="E41" s="54">
        <f t="shared" si="0"/>
        <v>4.3110473519146097E-2</v>
      </c>
    </row>
    <row r="42" spans="2:5" ht="15" customHeight="1" x14ac:dyDescent="0.2">
      <c r="B42" s="67" t="s">
        <v>65</v>
      </c>
      <c r="C42" s="113">
        <v>77.915959834277928</v>
      </c>
      <c r="D42" s="113">
        <v>77.696188394265448</v>
      </c>
      <c r="E42" s="54">
        <f t="shared" si="0"/>
        <v>-2.820621609230245E-3</v>
      </c>
    </row>
    <row r="43" spans="2:5" ht="15" customHeight="1" x14ac:dyDescent="0.2">
      <c r="B43" s="67" t="s">
        <v>66</v>
      </c>
      <c r="C43" s="113">
        <v>63.554744051537718</v>
      </c>
      <c r="D43" s="113">
        <v>63.516557027495281</v>
      </c>
      <c r="E43" s="54">
        <f t="shared" si="0"/>
        <v>-6.008524558208661E-4</v>
      </c>
    </row>
    <row r="44" spans="2:5" ht="15" customHeight="1" x14ac:dyDescent="0.2">
      <c r="B44" s="67" t="s">
        <v>74</v>
      </c>
      <c r="C44" s="113">
        <v>47.301244107326411</v>
      </c>
      <c r="D44" s="113">
        <v>45.585133285857104</v>
      </c>
      <c r="E44" s="54">
        <f t="shared" si="0"/>
        <v>-3.628045845000305E-2</v>
      </c>
    </row>
    <row r="45" spans="2:5" ht="15" customHeight="1" x14ac:dyDescent="0.2">
      <c r="B45" s="67" t="s">
        <v>75</v>
      </c>
      <c r="C45" s="113">
        <v>59.780421134841248</v>
      </c>
      <c r="D45" s="113">
        <v>44.772071914358101</v>
      </c>
      <c r="E45" s="54">
        <f t="shared" si="0"/>
        <v>-0.25105793729070902</v>
      </c>
    </row>
    <row r="46" spans="2:5" ht="15" customHeight="1" x14ac:dyDescent="0.25">
      <c r="B46" s="43" t="s">
        <v>68</v>
      </c>
      <c r="C46" s="111"/>
      <c r="D46" s="111"/>
      <c r="E46" s="50"/>
    </row>
    <row r="47" spans="2:5" ht="15" customHeight="1" x14ac:dyDescent="0.2">
      <c r="B47" s="64" t="s">
        <v>69</v>
      </c>
      <c r="C47" s="112">
        <v>52.600303034035896</v>
      </c>
      <c r="D47" s="112">
        <v>53.039030587404596</v>
      </c>
      <c r="E47" s="66">
        <f>D47/C47-1</f>
        <v>8.3407799587165155E-3</v>
      </c>
    </row>
    <row r="48" spans="2:5" ht="15" customHeight="1" x14ac:dyDescent="0.2">
      <c r="B48" s="180" t="s">
        <v>70</v>
      </c>
      <c r="C48" s="180"/>
      <c r="D48" s="180"/>
      <c r="E48" s="18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9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5" t="s">
        <v>101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6" ht="15" customHeight="1" x14ac:dyDescent="0.25">
      <c r="B6" s="71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72"/>
      <c r="O6" s="72"/>
      <c r="P6" s="72"/>
    </row>
    <row r="7" spans="2:16" ht="30" customHeight="1" x14ac:dyDescent="0.25">
      <c r="B7" s="71"/>
      <c r="C7" s="17" t="s">
        <v>102</v>
      </c>
      <c r="D7" s="17" t="s">
        <v>103</v>
      </c>
      <c r="E7" s="18" t="s">
        <v>102</v>
      </c>
      <c r="F7" s="18" t="s">
        <v>103</v>
      </c>
      <c r="G7" s="17" t="s">
        <v>102</v>
      </c>
      <c r="H7" s="17" t="s">
        <v>103</v>
      </c>
      <c r="I7" s="18" t="s">
        <v>102</v>
      </c>
      <c r="J7" s="18" t="s">
        <v>103</v>
      </c>
      <c r="K7" s="17" t="s">
        <v>102</v>
      </c>
      <c r="L7" s="17" t="s">
        <v>103</v>
      </c>
      <c r="N7" s="72"/>
      <c r="O7" s="72"/>
      <c r="P7" s="72"/>
    </row>
    <row r="8" spans="2:16" x14ac:dyDescent="0.25">
      <c r="B8" s="73" t="s">
        <v>32</v>
      </c>
      <c r="C8" s="114">
        <v>7.7299319553872916</v>
      </c>
      <c r="D8" s="114">
        <f t="shared" ref="D8:D16" si="0">C8-C21</f>
        <v>0.12884843394259615</v>
      </c>
      <c r="E8" s="115">
        <v>8.4188216792035728</v>
      </c>
      <c r="F8" s="115">
        <f t="shared" ref="F8:F16" si="1">E8-E21</f>
        <v>0.12042932559460873</v>
      </c>
      <c r="G8" s="114">
        <v>8.5230644678716629</v>
      </c>
      <c r="H8" s="114">
        <f t="shared" ref="H8:H16" si="2">G8-G21</f>
        <v>0.17236818169759616</v>
      </c>
      <c r="I8" s="115">
        <v>6.5053691701613925</v>
      </c>
      <c r="J8" s="115">
        <f t="shared" ref="J8:J16" si="3">I8-I21</f>
        <v>-8.4974284293560132E-2</v>
      </c>
      <c r="K8" s="114">
        <v>2.2616595019871846</v>
      </c>
      <c r="L8" s="114">
        <f t="shared" ref="L8:L15" si="4">K8-K21</f>
        <v>4.464677593226174E-2</v>
      </c>
    </row>
    <row r="9" spans="2:16" x14ac:dyDescent="0.25">
      <c r="B9" s="73" t="s">
        <v>33</v>
      </c>
      <c r="C9" s="114">
        <v>7.84</v>
      </c>
      <c r="D9" s="114">
        <f t="shared" si="0"/>
        <v>5.9999999999999609E-2</v>
      </c>
      <c r="E9" s="115">
        <v>8.4965721361481084</v>
      </c>
      <c r="F9" s="115">
        <f t="shared" si="1"/>
        <v>0.20763981207577586</v>
      </c>
      <c r="G9" s="114">
        <v>8.4838580219388202</v>
      </c>
      <c r="H9" s="114">
        <f t="shared" si="2"/>
        <v>7.0643463375985149E-2</v>
      </c>
      <c r="I9" s="115">
        <v>6.3125944013694495</v>
      </c>
      <c r="J9" s="115">
        <f t="shared" si="3"/>
        <v>-0.34360939542515734</v>
      </c>
      <c r="K9" s="114">
        <v>2.4219155165202846</v>
      </c>
      <c r="L9" s="114">
        <f t="shared" si="4"/>
        <v>-0.24654836954278769</v>
      </c>
    </row>
    <row r="10" spans="2:16" x14ac:dyDescent="0.25">
      <c r="B10" s="73" t="s">
        <v>34</v>
      </c>
      <c r="C10" s="114">
        <v>7.9621789908906715</v>
      </c>
      <c r="D10" s="114">
        <f t="shared" si="0"/>
        <v>0.17925201087679987</v>
      </c>
      <c r="E10" s="115">
        <v>8.6468036779596087</v>
      </c>
      <c r="F10" s="115">
        <f t="shared" si="1"/>
        <v>9.4217588267065722E-2</v>
      </c>
      <c r="G10" s="114">
        <v>8.7502199047475653</v>
      </c>
      <c r="H10" s="114">
        <f t="shared" si="2"/>
        <v>9.7454205014662065E-2</v>
      </c>
      <c r="I10" s="115">
        <v>6.4343512991319898</v>
      </c>
      <c r="J10" s="115">
        <f t="shared" si="3"/>
        <v>0.33377792240798509</v>
      </c>
      <c r="K10" s="114">
        <v>2.2813991646778042</v>
      </c>
      <c r="L10" s="114">
        <f t="shared" si="4"/>
        <v>-7.7664665109429709E-2</v>
      </c>
    </row>
    <row r="11" spans="2:16" x14ac:dyDescent="0.25">
      <c r="B11" s="73" t="s">
        <v>35</v>
      </c>
      <c r="C11" s="114">
        <v>7.12</v>
      </c>
      <c r="D11" s="114">
        <f t="shared" si="0"/>
        <v>5.790715995515594E-2</v>
      </c>
      <c r="E11" s="115">
        <v>7.7284320279939118</v>
      </c>
      <c r="F11" s="115">
        <f t="shared" si="1"/>
        <v>4.590072936862466E-2</v>
      </c>
      <c r="G11" s="114">
        <v>7.7448733304297326</v>
      </c>
      <c r="H11" s="114">
        <f t="shared" si="2"/>
        <v>4.460333498809721E-2</v>
      </c>
      <c r="I11" s="115">
        <v>5.9850636120068668</v>
      </c>
      <c r="J11" s="115">
        <f t="shared" si="3"/>
        <v>-0.70573901328724009</v>
      </c>
      <c r="K11" s="114">
        <v>1.9747361934837866</v>
      </c>
      <c r="L11" s="114">
        <f t="shared" si="4"/>
        <v>-9.7016958084668259E-2</v>
      </c>
      <c r="N11" s="78"/>
      <c r="O11" s="78"/>
      <c r="P11" s="78"/>
    </row>
    <row r="12" spans="2:16" x14ac:dyDescent="0.25">
      <c r="B12" s="73" t="s">
        <v>36</v>
      </c>
      <c r="C12" s="114">
        <v>7.23</v>
      </c>
      <c r="D12" s="114">
        <f t="shared" si="0"/>
        <v>-2.3816588646178971E-2</v>
      </c>
      <c r="E12" s="115">
        <v>7.8798490311116334</v>
      </c>
      <c r="F12" s="115">
        <f t="shared" si="1"/>
        <v>0.11717156185765543</v>
      </c>
      <c r="G12" s="114">
        <v>7.6327226045176939</v>
      </c>
      <c r="H12" s="114">
        <f t="shared" si="2"/>
        <v>-0.37359070914670944</v>
      </c>
      <c r="I12" s="115">
        <v>6.6519182742414413</v>
      </c>
      <c r="J12" s="115">
        <f t="shared" si="3"/>
        <v>-0.29827994670094604</v>
      </c>
      <c r="K12" s="114">
        <v>2.2465305471367043</v>
      </c>
      <c r="L12" s="114">
        <f t="shared" si="4"/>
        <v>-8.1003989812348909E-2</v>
      </c>
    </row>
    <row r="13" spans="2:16" x14ac:dyDescent="0.25">
      <c r="B13" s="73" t="s">
        <v>37</v>
      </c>
      <c r="C13" s="114">
        <v>7.42</v>
      </c>
      <c r="D13" s="114">
        <f t="shared" si="0"/>
        <v>0.19302062476916149</v>
      </c>
      <c r="E13" s="115">
        <v>7.7735605473792928</v>
      </c>
      <c r="F13" s="115">
        <f t="shared" si="1"/>
        <v>0.30807086603604805</v>
      </c>
      <c r="G13" s="114">
        <v>8.0104702075004752</v>
      </c>
      <c r="H13" s="114">
        <f t="shared" si="2"/>
        <v>0.1759711542924709</v>
      </c>
      <c r="I13" s="115">
        <v>6.9718155673068001</v>
      </c>
      <c r="J13" s="115">
        <f t="shared" si="3"/>
        <v>-0.15063631390243426</v>
      </c>
      <c r="K13" s="114">
        <v>2.1621460061271764</v>
      </c>
      <c r="L13" s="114">
        <f t="shared" si="4"/>
        <v>2.6179510351308277E-2</v>
      </c>
    </row>
    <row r="14" spans="2:16" x14ac:dyDescent="0.25">
      <c r="B14" s="73" t="s">
        <v>38</v>
      </c>
      <c r="C14" s="114">
        <v>7.3883536376115302</v>
      </c>
      <c r="D14" s="114">
        <f t="shared" si="0"/>
        <v>-0.29240229514258154</v>
      </c>
      <c r="E14" s="115">
        <v>7.4982703684144942</v>
      </c>
      <c r="F14" s="115">
        <f t="shared" si="1"/>
        <v>-0.41192007852146073</v>
      </c>
      <c r="G14" s="114">
        <v>7.8147271229338457</v>
      </c>
      <c r="H14" s="114">
        <f t="shared" si="2"/>
        <v>-0.44748770444272523</v>
      </c>
      <c r="I14" s="115">
        <v>8.17</v>
      </c>
      <c r="J14" s="115">
        <f t="shared" si="3"/>
        <v>-0.28124110621036102</v>
      </c>
      <c r="K14" s="114">
        <v>2.1254557814720969</v>
      </c>
      <c r="L14" s="114">
        <f t="shared" si="4"/>
        <v>7.8209505060597095E-2</v>
      </c>
    </row>
    <row r="15" spans="2:16" x14ac:dyDescent="0.25">
      <c r="B15" s="73" t="s">
        <v>39</v>
      </c>
      <c r="C15" s="114">
        <v>8.2899999999999991</v>
      </c>
      <c r="D15" s="114">
        <f t="shared" si="0"/>
        <v>-0.46365301759086819</v>
      </c>
      <c r="E15" s="115">
        <v>8.5610259967428668</v>
      </c>
      <c r="F15" s="115">
        <f t="shared" si="1"/>
        <v>-0.66053071869593971</v>
      </c>
      <c r="G15" s="114">
        <v>9.0422306188435222</v>
      </c>
      <c r="H15" s="114">
        <f t="shared" si="2"/>
        <v>-0.40085776645072535</v>
      </c>
      <c r="I15" s="115">
        <v>9.6024664899516861</v>
      </c>
      <c r="J15" s="115">
        <f t="shared" si="3"/>
        <v>-0.26523645858845413</v>
      </c>
      <c r="K15" s="114">
        <v>2.2842062049146676</v>
      </c>
      <c r="L15" s="114">
        <f t="shared" si="4"/>
        <v>-2.7903105258480387E-2</v>
      </c>
    </row>
    <row r="16" spans="2:16" x14ac:dyDescent="0.25">
      <c r="B16" s="73" t="s">
        <v>40</v>
      </c>
      <c r="C16" s="114">
        <v>8.9797141421041093</v>
      </c>
      <c r="D16" s="114">
        <f t="shared" si="0"/>
        <v>-1.1958030735705449E-2</v>
      </c>
      <c r="E16" s="115">
        <v>9.5773791876667662</v>
      </c>
      <c r="F16" s="115">
        <f t="shared" si="1"/>
        <v>7.8402258251770718E-2</v>
      </c>
      <c r="G16" s="114">
        <v>9.5957141675170305</v>
      </c>
      <c r="H16" s="114">
        <f t="shared" si="2"/>
        <v>-5.5880323997092418E-2</v>
      </c>
      <c r="I16" s="115">
        <v>9.7440203380120316</v>
      </c>
      <c r="J16" s="115">
        <f t="shared" si="3"/>
        <v>6.0779829903733429E-2</v>
      </c>
      <c r="K16" s="114">
        <v>2.1538276649441173</v>
      </c>
      <c r="L16" s="114">
        <f>K16-K29</f>
        <v>-4.2961632714745512E-2</v>
      </c>
    </row>
    <row r="17" spans="2:18" ht="25.5" x14ac:dyDescent="0.25">
      <c r="B17" s="25" t="str">
        <f>actualizaciones!$A$2</f>
        <v>acum. sept. 2013</v>
      </c>
      <c r="C17" s="116">
        <v>7.7704188857400283</v>
      </c>
      <c r="D17" s="116">
        <v>-2.736410334335293E-2</v>
      </c>
      <c r="E17" s="116">
        <v>8.2692922152064909</v>
      </c>
      <c r="F17" s="116">
        <v>-2.6788827146864591E-2</v>
      </c>
      <c r="G17" s="116">
        <v>8.3929078891643556</v>
      </c>
      <c r="H17" s="116">
        <v>-8.8477917453856136E-2</v>
      </c>
      <c r="I17" s="116">
        <v>7.2888290284506043</v>
      </c>
      <c r="J17" s="116">
        <v>-0.28035504444205284</v>
      </c>
      <c r="K17" s="116">
        <v>2.2088400411164701</v>
      </c>
      <c r="L17" s="116">
        <v>-3.6665852793156706E-2</v>
      </c>
      <c r="O17" s="72"/>
      <c r="P17" s="72"/>
      <c r="Q17" s="72"/>
      <c r="R17" s="72"/>
    </row>
    <row r="18" spans="2:18" outlineLevel="1" x14ac:dyDescent="0.25">
      <c r="B18" s="73" t="s">
        <v>29</v>
      </c>
      <c r="C18" s="114">
        <v>8.0706126104518088</v>
      </c>
      <c r="D18" s="114">
        <f>C18-C31</f>
        <v>0.19986971954477006</v>
      </c>
      <c r="E18" s="115">
        <v>8.5606227531021695</v>
      </c>
      <c r="F18" s="115">
        <f>E18-E31</f>
        <v>0.47305159248484152</v>
      </c>
      <c r="G18" s="114">
        <v>8.6929475389134439</v>
      </c>
      <c r="H18" s="114">
        <f>G18-G31</f>
        <v>-0.10485029287622183</v>
      </c>
      <c r="I18" s="115">
        <v>8.3763541740423424</v>
      </c>
      <c r="J18" s="115">
        <f>I18-I31</f>
        <v>5.7369402468738784E-2</v>
      </c>
      <c r="K18" s="114">
        <v>2.3650490730643403</v>
      </c>
      <c r="L18" s="114">
        <f>K18-K31</f>
        <v>5.3212469654883687E-2</v>
      </c>
    </row>
    <row r="19" spans="2:18" outlineLevel="1" x14ac:dyDescent="0.25">
      <c r="B19" s="73" t="s">
        <v>30</v>
      </c>
      <c r="C19" s="114">
        <v>7.9861254203559326</v>
      </c>
      <c r="D19" s="114">
        <f t="shared" ref="D19:D82" si="5">C19-C32</f>
        <v>-0.40183810400562159</v>
      </c>
      <c r="E19" s="115">
        <v>8.4984289026059265</v>
      </c>
      <c r="F19" s="115">
        <f t="shared" ref="F19:F82" si="6">E19-E32</f>
        <v>-0.4715710973940741</v>
      </c>
      <c r="G19" s="114">
        <v>8.5984476587999552</v>
      </c>
      <c r="H19" s="114">
        <f t="shared" ref="H19:H82" si="7">G19-G32</f>
        <v>-0.30155234120004515</v>
      </c>
      <c r="I19" s="115">
        <v>7.9433235136086564</v>
      </c>
      <c r="J19" s="115">
        <f t="shared" ref="J19:J82" si="8">I19-I32</f>
        <v>-0.40667648639134324</v>
      </c>
      <c r="K19" s="114">
        <v>2.0786741941358589</v>
      </c>
      <c r="L19" s="114">
        <f t="shared" ref="L19:L82" si="9">K19-K32</f>
        <v>9.8674194135858873E-2</v>
      </c>
    </row>
    <row r="20" spans="2:18" outlineLevel="1" x14ac:dyDescent="0.25">
      <c r="B20" s="73" t="s">
        <v>31</v>
      </c>
      <c r="C20" s="114">
        <v>7.5192006831928442</v>
      </c>
      <c r="D20" s="114">
        <f t="shared" si="5"/>
        <v>0.22920068319284415</v>
      </c>
      <c r="E20" s="115">
        <v>8.1286316156213498</v>
      </c>
      <c r="F20" s="115">
        <f t="shared" si="6"/>
        <v>0.23863161562135016</v>
      </c>
      <c r="G20" s="114">
        <v>7.9554662328133476</v>
      </c>
      <c r="H20" s="114">
        <f t="shared" si="7"/>
        <v>0.11546623281334778</v>
      </c>
      <c r="I20" s="115">
        <v>6.8687967852634202</v>
      </c>
      <c r="J20" s="115">
        <f t="shared" si="8"/>
        <v>0.78879678526342012</v>
      </c>
      <c r="K20" s="114">
        <v>2.2410898582633823</v>
      </c>
      <c r="L20" s="114">
        <f t="shared" si="9"/>
        <v>0.19108985826338243</v>
      </c>
    </row>
    <row r="21" spans="2:18" outlineLevel="1" x14ac:dyDescent="0.25">
      <c r="B21" s="73" t="s">
        <v>32</v>
      </c>
      <c r="C21" s="114">
        <v>7.6010835214446955</v>
      </c>
      <c r="D21" s="114">
        <f t="shared" si="5"/>
        <v>2.8103375159165722E-2</v>
      </c>
      <c r="E21" s="115">
        <v>8.2983923536089641</v>
      </c>
      <c r="F21" s="115">
        <f t="shared" si="6"/>
        <v>-1.1719723122528336E-2</v>
      </c>
      <c r="G21" s="114">
        <v>8.3506962861740668</v>
      </c>
      <c r="H21" s="114">
        <f t="shared" si="7"/>
        <v>-3.5813358629944503E-2</v>
      </c>
      <c r="I21" s="115">
        <v>6.5903434544549526</v>
      </c>
      <c r="J21" s="115">
        <f t="shared" si="8"/>
        <v>-0.33256503769751333</v>
      </c>
      <c r="K21" s="114">
        <v>2.2170127260549228</v>
      </c>
      <c r="L21" s="114">
        <f t="shared" si="9"/>
        <v>0.1915075417667218</v>
      </c>
    </row>
    <row r="22" spans="2:18" outlineLevel="1" x14ac:dyDescent="0.25">
      <c r="B22" s="73" t="s">
        <v>33</v>
      </c>
      <c r="C22" s="114">
        <v>7.78</v>
      </c>
      <c r="D22" s="114">
        <f t="shared" si="5"/>
        <v>-0.14613125192564436</v>
      </c>
      <c r="E22" s="115">
        <v>8.2889323240723325</v>
      </c>
      <c r="F22" s="115">
        <f t="shared" si="6"/>
        <v>-0.36106767592766786</v>
      </c>
      <c r="G22" s="114">
        <v>8.4132145585628351</v>
      </c>
      <c r="H22" s="114">
        <f t="shared" si="7"/>
        <v>-0.11678544143716429</v>
      </c>
      <c r="I22" s="115">
        <v>6.6562037967946068</v>
      </c>
      <c r="J22" s="115">
        <f t="shared" si="8"/>
        <v>5.6203796794607186E-2</v>
      </c>
      <c r="K22" s="114">
        <v>2.6684638860630723</v>
      </c>
      <c r="L22" s="114">
        <f t="shared" si="9"/>
        <v>0.43846388606307229</v>
      </c>
    </row>
    <row r="23" spans="2:18" outlineLevel="1" x14ac:dyDescent="0.25">
      <c r="B23" s="73" t="s">
        <v>34</v>
      </c>
      <c r="C23" s="114">
        <v>7.7829269800138716</v>
      </c>
      <c r="D23" s="114">
        <f t="shared" si="5"/>
        <v>0.53290505488563511</v>
      </c>
      <c r="E23" s="115">
        <v>8.552586089692543</v>
      </c>
      <c r="F23" s="115">
        <f t="shared" si="6"/>
        <v>0.7225860896925429</v>
      </c>
      <c r="G23" s="114">
        <v>8.6527656997329032</v>
      </c>
      <c r="H23" s="114">
        <f t="shared" si="7"/>
        <v>0.59276569973290272</v>
      </c>
      <c r="I23" s="115">
        <v>6.1005733767240047</v>
      </c>
      <c r="J23" s="115">
        <f t="shared" si="8"/>
        <v>0.14057337672400472</v>
      </c>
      <c r="K23" s="114">
        <v>2.3590638297872339</v>
      </c>
      <c r="L23" s="114">
        <f t="shared" si="9"/>
        <v>0.36396579057154765</v>
      </c>
    </row>
    <row r="24" spans="2:18" outlineLevel="1" x14ac:dyDescent="0.25">
      <c r="B24" s="73" t="s">
        <v>35</v>
      </c>
      <c r="C24" s="114">
        <v>7.0620928400448442</v>
      </c>
      <c r="D24" s="114">
        <f t="shared" si="5"/>
        <v>-0.44790715995515562</v>
      </c>
      <c r="E24" s="115">
        <v>7.6825312986252872</v>
      </c>
      <c r="F24" s="115">
        <f t="shared" si="6"/>
        <v>-0.37746870137471333</v>
      </c>
      <c r="G24" s="114">
        <v>7.7002699954416354</v>
      </c>
      <c r="H24" s="114">
        <f t="shared" si="7"/>
        <v>-0.39973000455836427</v>
      </c>
      <c r="I24" s="115">
        <v>6.6908026252941069</v>
      </c>
      <c r="J24" s="115">
        <f t="shared" si="8"/>
        <v>8.0802625294106534E-2</v>
      </c>
      <c r="K24" s="114">
        <v>2.0717531515684549</v>
      </c>
      <c r="L24" s="114">
        <f t="shared" si="9"/>
        <v>-1.8246848431545004E-2</v>
      </c>
      <c r="N24" s="78"/>
      <c r="O24" s="78"/>
      <c r="P24" s="78"/>
    </row>
    <row r="25" spans="2:18" outlineLevel="1" x14ac:dyDescent="0.25">
      <c r="B25" s="73" t="s">
        <v>36</v>
      </c>
      <c r="C25" s="114">
        <v>7.2538165886461794</v>
      </c>
      <c r="D25" s="114">
        <f t="shared" si="5"/>
        <v>-6.4313960239855916E-2</v>
      </c>
      <c r="E25" s="115">
        <v>7.7626774692539779</v>
      </c>
      <c r="F25" s="115">
        <f t="shared" si="6"/>
        <v>-0.19557702002966781</v>
      </c>
      <c r="G25" s="114">
        <v>8.0063133136644034</v>
      </c>
      <c r="H25" s="114">
        <f t="shared" si="7"/>
        <v>-6.251690399880161E-3</v>
      </c>
      <c r="I25" s="115">
        <v>6.9501982209423874</v>
      </c>
      <c r="J25" s="115">
        <f t="shared" si="8"/>
        <v>0.37961456335483845</v>
      </c>
      <c r="K25" s="114">
        <v>2.3275345369490532</v>
      </c>
      <c r="L25" s="114">
        <f t="shared" si="9"/>
        <v>0.30321473150749689</v>
      </c>
    </row>
    <row r="26" spans="2:18" outlineLevel="1" x14ac:dyDescent="0.25">
      <c r="B26" s="73" t="s">
        <v>37</v>
      </c>
      <c r="C26" s="114">
        <v>7.2269793752308384</v>
      </c>
      <c r="D26" s="114">
        <f t="shared" si="5"/>
        <v>8.9254685545441248E-2</v>
      </c>
      <c r="E26" s="115">
        <v>7.4654896813432448</v>
      </c>
      <c r="F26" s="115">
        <f t="shared" si="6"/>
        <v>-1.2325108796662043E-2</v>
      </c>
      <c r="G26" s="114">
        <v>7.8344990532080043</v>
      </c>
      <c r="H26" s="114">
        <f t="shared" si="7"/>
        <v>0.25680142130520345</v>
      </c>
      <c r="I26" s="115">
        <v>7.1224518812092343</v>
      </c>
      <c r="J26" s="115">
        <f t="shared" si="8"/>
        <v>0.12723102675593978</v>
      </c>
      <c r="K26" s="114">
        <v>2.1359664957758682</v>
      </c>
      <c r="L26" s="114">
        <f t="shared" si="9"/>
        <v>1.3498065945036775E-2</v>
      </c>
    </row>
    <row r="27" spans="2:18" outlineLevel="1" x14ac:dyDescent="0.25">
      <c r="B27" s="73" t="s">
        <v>38</v>
      </c>
      <c r="C27" s="114">
        <v>7.6807559327541117</v>
      </c>
      <c r="D27" s="114">
        <f t="shared" si="5"/>
        <v>-0.37005551825943073</v>
      </c>
      <c r="E27" s="115">
        <v>7.910190446935955</v>
      </c>
      <c r="F27" s="115">
        <f t="shared" si="6"/>
        <v>-0.49287221023739036</v>
      </c>
      <c r="G27" s="114">
        <v>8.262214827376571</v>
      </c>
      <c r="H27" s="114">
        <f t="shared" si="7"/>
        <v>-0.5691684754875368</v>
      </c>
      <c r="I27" s="115">
        <v>8.451241106210361</v>
      </c>
      <c r="J27" s="115">
        <f t="shared" si="8"/>
        <v>0.15124110621036024</v>
      </c>
      <c r="K27" s="114">
        <v>2.0472462764114998</v>
      </c>
      <c r="L27" s="114">
        <f t="shared" si="9"/>
        <v>-0.10522487261007551</v>
      </c>
    </row>
    <row r="28" spans="2:18" outlineLevel="1" x14ac:dyDescent="0.25">
      <c r="B28" s="73" t="s">
        <v>39</v>
      </c>
      <c r="C28" s="114">
        <v>8.7536530175908673</v>
      </c>
      <c r="D28" s="114">
        <f t="shared" si="5"/>
        <v>0.18365301759086705</v>
      </c>
      <c r="E28" s="115">
        <v>9.2215567154388065</v>
      </c>
      <c r="F28" s="115">
        <f t="shared" si="6"/>
        <v>0.18155671543880736</v>
      </c>
      <c r="G28" s="114">
        <v>9.4430883852942475</v>
      </c>
      <c r="H28" s="114">
        <f t="shared" si="7"/>
        <v>0.23308838529424669</v>
      </c>
      <c r="I28" s="115">
        <v>9.8677029485401402</v>
      </c>
      <c r="J28" s="115">
        <f t="shared" si="8"/>
        <v>0.44770294854014026</v>
      </c>
      <c r="K28" s="114">
        <v>2.312109310173148</v>
      </c>
      <c r="L28" s="114">
        <f t="shared" si="9"/>
        <v>-7.8906898268518155E-3</v>
      </c>
    </row>
    <row r="29" spans="2:18" outlineLevel="1" x14ac:dyDescent="0.25">
      <c r="B29" s="73" t="s">
        <v>40</v>
      </c>
      <c r="C29" s="114">
        <v>8.9916721728398148</v>
      </c>
      <c r="D29" s="114">
        <f t="shared" si="5"/>
        <v>0.13200830729359581</v>
      </c>
      <c r="E29" s="115">
        <v>9.4989769294149955</v>
      </c>
      <c r="F29" s="115">
        <f t="shared" si="6"/>
        <v>0.10897692941499493</v>
      </c>
      <c r="G29" s="114">
        <v>9.651594491514123</v>
      </c>
      <c r="H29" s="114">
        <f t="shared" si="7"/>
        <v>0.18159449151412232</v>
      </c>
      <c r="I29" s="115">
        <v>9.6832405081082982</v>
      </c>
      <c r="J29" s="115">
        <f t="shared" si="8"/>
        <v>0.3532405081082981</v>
      </c>
      <c r="K29" s="114">
        <v>2.1967892976588628</v>
      </c>
      <c r="L29" s="114">
        <f t="shared" si="9"/>
        <v>-8.3210702341137033E-2</v>
      </c>
    </row>
    <row r="30" spans="2:18" ht="15" customHeight="1" x14ac:dyDescent="0.25">
      <c r="B30" s="30">
        <v>2012</v>
      </c>
      <c r="C30" s="117">
        <v>7.8106950330934621</v>
      </c>
      <c r="D30" s="117">
        <f>C30-C43</f>
        <v>1.4395740216805564E-2</v>
      </c>
      <c r="E30" s="117">
        <v>8.3185548849623743</v>
      </c>
      <c r="F30" s="117">
        <f>E30-E43</f>
        <v>7.1201757054577541E-3</v>
      </c>
      <c r="G30" s="117">
        <v>8.4603867690139793</v>
      </c>
      <c r="H30" s="117">
        <f>G30-G43</f>
        <v>2.2882844291238769E-4</v>
      </c>
      <c r="I30" s="117">
        <v>7.6077666015382386</v>
      </c>
      <c r="J30" s="117">
        <f>I30-I43</f>
        <v>0.19073854802550372</v>
      </c>
      <c r="K30" s="117">
        <v>2.2391994709215379</v>
      </c>
      <c r="L30" s="117">
        <f>K30-K43</f>
        <v>0.1108169460350692</v>
      </c>
      <c r="O30" s="72"/>
      <c r="P30" s="72"/>
      <c r="Q30" s="72"/>
      <c r="R30" s="72"/>
    </row>
    <row r="31" spans="2:18" hidden="1" outlineLevel="1" x14ac:dyDescent="0.25">
      <c r="B31" s="73" t="s">
        <v>29</v>
      </c>
      <c r="C31" s="114">
        <v>7.8707428909070387</v>
      </c>
      <c r="D31" s="114">
        <f t="shared" si="5"/>
        <v>0.38432490142389142</v>
      </c>
      <c r="E31" s="115">
        <v>8.0875711606173279</v>
      </c>
      <c r="F31" s="115">
        <f t="shared" si="6"/>
        <v>7.7571160617328161E-2</v>
      </c>
      <c r="G31" s="114">
        <v>8.7977978317896657</v>
      </c>
      <c r="H31" s="114">
        <f t="shared" si="7"/>
        <v>0.52779783178966611</v>
      </c>
      <c r="I31" s="115">
        <v>8.3189847715736036</v>
      </c>
      <c r="J31" s="115">
        <f t="shared" si="8"/>
        <v>0.57889781053284306</v>
      </c>
      <c r="K31" s="114">
        <v>2.3118366034094566</v>
      </c>
      <c r="L31" s="114">
        <f t="shared" si="9"/>
        <v>0.19183660340945652</v>
      </c>
    </row>
    <row r="32" spans="2:18" hidden="1" outlineLevel="1" x14ac:dyDescent="0.25">
      <c r="B32" s="73" t="s">
        <v>30</v>
      </c>
      <c r="C32" s="114">
        <v>8.3879635243615542</v>
      </c>
      <c r="D32" s="114">
        <f t="shared" si="5"/>
        <v>0.26762487889300424</v>
      </c>
      <c r="E32" s="115">
        <v>8.9700000000000006</v>
      </c>
      <c r="F32" s="115">
        <f t="shared" si="6"/>
        <v>0.14000000000000057</v>
      </c>
      <c r="G32" s="114">
        <v>8.9</v>
      </c>
      <c r="H32" s="114">
        <f t="shared" si="7"/>
        <v>0.32000000000000028</v>
      </c>
      <c r="I32" s="115">
        <v>8.35</v>
      </c>
      <c r="J32" s="115">
        <f t="shared" si="8"/>
        <v>0.40999999999999925</v>
      </c>
      <c r="K32" s="114">
        <v>1.98</v>
      </c>
      <c r="L32" s="114">
        <f t="shared" si="9"/>
        <v>-4.0000000000000036E-2</v>
      </c>
    </row>
    <row r="33" spans="2:18" hidden="1" outlineLevel="1" x14ac:dyDescent="0.25">
      <c r="B33" s="73" t="s">
        <v>31</v>
      </c>
      <c r="C33" s="114">
        <v>7.29</v>
      </c>
      <c r="D33" s="114">
        <f t="shared" si="5"/>
        <v>0.23024542961714189</v>
      </c>
      <c r="E33" s="115">
        <v>7.89</v>
      </c>
      <c r="F33" s="115">
        <f t="shared" si="6"/>
        <v>0.33999999999999986</v>
      </c>
      <c r="G33" s="114">
        <v>7.84</v>
      </c>
      <c r="H33" s="114">
        <f t="shared" si="7"/>
        <v>3.0000000000000249E-2</v>
      </c>
      <c r="I33" s="115">
        <v>6.08</v>
      </c>
      <c r="J33" s="115">
        <f t="shared" si="8"/>
        <v>-0.16999999999999993</v>
      </c>
      <c r="K33" s="114">
        <v>2.0499999999999998</v>
      </c>
      <c r="L33" s="114">
        <f t="shared" si="9"/>
        <v>2.9999999999999805E-2</v>
      </c>
    </row>
    <row r="34" spans="2:18" hidden="1" outlineLevel="1" x14ac:dyDescent="0.25">
      <c r="B34" s="73" t="s">
        <v>32</v>
      </c>
      <c r="C34" s="114">
        <v>7.5729801462855297</v>
      </c>
      <c r="D34" s="114">
        <f t="shared" si="5"/>
        <v>-4.5372054730218103E-2</v>
      </c>
      <c r="E34" s="115">
        <v>8.3101120767314924</v>
      </c>
      <c r="F34" s="115">
        <f t="shared" si="6"/>
        <v>0.15219706256718624</v>
      </c>
      <c r="G34" s="114">
        <v>8.3865096448040113</v>
      </c>
      <c r="H34" s="114">
        <f t="shared" si="7"/>
        <v>-0.2953548656261038</v>
      </c>
      <c r="I34" s="115">
        <v>6.922908492152466</v>
      </c>
      <c r="J34" s="115">
        <f t="shared" si="8"/>
        <v>0.75548775859142214</v>
      </c>
      <c r="K34" s="114">
        <v>2.025505184288201</v>
      </c>
      <c r="L34" s="114">
        <f t="shared" si="9"/>
        <v>-0.13478555786941193</v>
      </c>
    </row>
    <row r="35" spans="2:18" hidden="1" outlineLevel="1" x14ac:dyDescent="0.25">
      <c r="B35" s="73" t="s">
        <v>33</v>
      </c>
      <c r="C35" s="114">
        <v>7.9261312519256446</v>
      </c>
      <c r="D35" s="114">
        <f t="shared" si="5"/>
        <v>0.17945779245247362</v>
      </c>
      <c r="E35" s="115">
        <v>8.65</v>
      </c>
      <c r="F35" s="115">
        <f t="shared" si="6"/>
        <v>0.24432717678100246</v>
      </c>
      <c r="G35" s="114">
        <v>8.5299999999999994</v>
      </c>
      <c r="H35" s="114">
        <f t="shared" si="7"/>
        <v>0.11069807775690066</v>
      </c>
      <c r="I35" s="115">
        <v>6.6</v>
      </c>
      <c r="J35" s="115">
        <f t="shared" si="8"/>
        <v>0.40758243891615997</v>
      </c>
      <c r="K35" s="114">
        <v>2.23</v>
      </c>
      <c r="L35" s="114">
        <f t="shared" si="9"/>
        <v>-8.0000000000000071E-2</v>
      </c>
    </row>
    <row r="36" spans="2:18" hidden="1" outlineLevel="1" x14ac:dyDescent="0.25">
      <c r="B36" s="73" t="s">
        <v>34</v>
      </c>
      <c r="C36" s="114">
        <v>7.2500219251282365</v>
      </c>
      <c r="D36" s="114">
        <f t="shared" si="5"/>
        <v>4.0299792162467263E-2</v>
      </c>
      <c r="E36" s="115">
        <v>7.83</v>
      </c>
      <c r="F36" s="115">
        <f t="shared" si="6"/>
        <v>-0.16619883577868766</v>
      </c>
      <c r="G36" s="114">
        <v>8.06</v>
      </c>
      <c r="H36" s="114">
        <f t="shared" si="7"/>
        <v>0.17030994246226427</v>
      </c>
      <c r="I36" s="115">
        <v>5.96</v>
      </c>
      <c r="J36" s="115">
        <f t="shared" si="8"/>
        <v>-3.1780424516898442E-2</v>
      </c>
      <c r="K36" s="114">
        <v>1.9950980392156863</v>
      </c>
      <c r="L36" s="114">
        <f t="shared" si="9"/>
        <v>-0.16490196078431385</v>
      </c>
    </row>
    <row r="37" spans="2:18" hidden="1" outlineLevel="1" x14ac:dyDescent="0.25">
      <c r="B37" s="73" t="s">
        <v>35</v>
      </c>
      <c r="C37" s="114">
        <v>7.51</v>
      </c>
      <c r="D37" s="114">
        <f t="shared" si="5"/>
        <v>0.41219580042833126</v>
      </c>
      <c r="E37" s="115">
        <v>8.06</v>
      </c>
      <c r="F37" s="115">
        <f t="shared" si="6"/>
        <v>0.32792710458738394</v>
      </c>
      <c r="G37" s="114">
        <v>8.1</v>
      </c>
      <c r="H37" s="114">
        <f t="shared" si="7"/>
        <v>0.26137292696780889</v>
      </c>
      <c r="I37" s="115">
        <v>6.61</v>
      </c>
      <c r="J37" s="115">
        <f t="shared" si="8"/>
        <v>0.2521404165184995</v>
      </c>
      <c r="K37" s="114">
        <v>2.09</v>
      </c>
      <c r="L37" s="114">
        <f t="shared" si="9"/>
        <v>2.9835988014508708E-2</v>
      </c>
      <c r="N37" s="78"/>
      <c r="O37" s="78"/>
      <c r="P37" s="78"/>
    </row>
    <row r="38" spans="2:18" hidden="1" outlineLevel="1" x14ac:dyDescent="0.25">
      <c r="B38" s="73" t="s">
        <v>36</v>
      </c>
      <c r="C38" s="114">
        <v>7.3181305488860353</v>
      </c>
      <c r="D38" s="114">
        <f t="shared" si="5"/>
        <v>0.51319721149325304</v>
      </c>
      <c r="E38" s="115">
        <v>7.9582544892836458</v>
      </c>
      <c r="F38" s="115">
        <f t="shared" si="6"/>
        <v>0.77022862129490477</v>
      </c>
      <c r="G38" s="114">
        <v>8.0125650040642835</v>
      </c>
      <c r="H38" s="114">
        <f t="shared" si="7"/>
        <v>0.55641999442582435</v>
      </c>
      <c r="I38" s="115">
        <v>6.5705836575875489</v>
      </c>
      <c r="J38" s="115">
        <f t="shared" si="8"/>
        <v>-6.7834122074665437E-2</v>
      </c>
      <c r="K38" s="114">
        <v>2.0243198054415563</v>
      </c>
      <c r="L38" s="114">
        <f t="shared" si="9"/>
        <v>-1.6141224622117534E-2</v>
      </c>
    </row>
    <row r="39" spans="2:18" hidden="1" outlineLevel="1" x14ac:dyDescent="0.25">
      <c r="B39" s="73" t="s">
        <v>37</v>
      </c>
      <c r="C39" s="114">
        <v>7.1377246896853972</v>
      </c>
      <c r="D39" s="114">
        <f t="shared" si="5"/>
        <v>0.73693803535655</v>
      </c>
      <c r="E39" s="115">
        <v>7.4778147901399068</v>
      </c>
      <c r="F39" s="115">
        <f t="shared" si="6"/>
        <v>0.70127929774154385</v>
      </c>
      <c r="G39" s="114">
        <v>7.5776976319028009</v>
      </c>
      <c r="H39" s="114">
        <f t="shared" si="7"/>
        <v>1.0519250089142407</v>
      </c>
      <c r="I39" s="115">
        <v>6.9952208544532946</v>
      </c>
      <c r="J39" s="115">
        <f t="shared" si="8"/>
        <v>0.71159209191148864</v>
      </c>
      <c r="K39" s="114">
        <v>2.1224684298308314</v>
      </c>
      <c r="L39" s="114">
        <f t="shared" si="9"/>
        <v>-6.4907513169168762E-2</v>
      </c>
    </row>
    <row r="40" spans="2:18" hidden="1" outlineLevel="1" x14ac:dyDescent="0.25">
      <c r="B40" s="73" t="s">
        <v>38</v>
      </c>
      <c r="C40" s="114">
        <v>8.0508114510135425</v>
      </c>
      <c r="D40" s="114">
        <f t="shared" si="5"/>
        <v>0.19098075517492319</v>
      </c>
      <c r="E40" s="115">
        <v>8.4030626571733453</v>
      </c>
      <c r="F40" s="115">
        <f t="shared" si="6"/>
        <v>0.29188820285527761</v>
      </c>
      <c r="G40" s="114">
        <v>8.8313833028641078</v>
      </c>
      <c r="H40" s="114">
        <f t="shared" si="7"/>
        <v>0.39060775252999136</v>
      </c>
      <c r="I40" s="115">
        <v>8.3000000000000007</v>
      </c>
      <c r="J40" s="115">
        <f t="shared" si="8"/>
        <v>7.1910871033086465E-2</v>
      </c>
      <c r="K40" s="114">
        <v>2.1524711490215753</v>
      </c>
      <c r="L40" s="114">
        <f t="shared" si="9"/>
        <v>0.1993354278743269</v>
      </c>
    </row>
    <row r="41" spans="2:18" hidden="1" outlineLevel="1" x14ac:dyDescent="0.25">
      <c r="B41" s="73" t="s">
        <v>39</v>
      </c>
      <c r="C41" s="114">
        <v>8.57</v>
      </c>
      <c r="D41" s="114">
        <f t="shared" si="5"/>
        <v>0.31760449956297876</v>
      </c>
      <c r="E41" s="115">
        <v>9.0399999999999991</v>
      </c>
      <c r="F41" s="115">
        <f t="shared" si="6"/>
        <v>0.41999999999999993</v>
      </c>
      <c r="G41" s="114">
        <v>9.2100000000000009</v>
      </c>
      <c r="H41" s="114">
        <f t="shared" si="7"/>
        <v>0.61000000000000121</v>
      </c>
      <c r="I41" s="115">
        <v>9.42</v>
      </c>
      <c r="J41" s="115">
        <f t="shared" si="8"/>
        <v>-9.9999999999999645E-2</v>
      </c>
      <c r="K41" s="114">
        <v>2.3199999999999998</v>
      </c>
      <c r="L41" s="114">
        <f t="shared" si="9"/>
        <v>0.25</v>
      </c>
    </row>
    <row r="42" spans="2:18" hidden="1" outlineLevel="1" x14ac:dyDescent="0.25">
      <c r="B42" s="73" t="s">
        <v>40</v>
      </c>
      <c r="C42" s="114">
        <v>8.859663865546219</v>
      </c>
      <c r="D42" s="114">
        <f t="shared" si="5"/>
        <v>0.41559120905299629</v>
      </c>
      <c r="E42" s="115">
        <v>9.39</v>
      </c>
      <c r="F42" s="115">
        <f t="shared" si="6"/>
        <v>0.55000000000000071</v>
      </c>
      <c r="G42" s="114">
        <v>9.4700000000000006</v>
      </c>
      <c r="H42" s="114">
        <f t="shared" si="7"/>
        <v>0.75999999999999979</v>
      </c>
      <c r="I42" s="115">
        <v>9.33</v>
      </c>
      <c r="J42" s="115">
        <f t="shared" si="8"/>
        <v>-0.11999999999999922</v>
      </c>
      <c r="K42" s="114">
        <v>2.2799999999999998</v>
      </c>
      <c r="L42" s="114">
        <f t="shared" si="9"/>
        <v>0.10999999999999988</v>
      </c>
    </row>
    <row r="43" spans="2:18" ht="15" customHeight="1" collapsed="1" x14ac:dyDescent="0.25">
      <c r="B43" s="33">
        <v>2011</v>
      </c>
      <c r="C43" s="118">
        <v>7.7962992928766566</v>
      </c>
      <c r="D43" s="118">
        <f t="shared" si="5"/>
        <v>0.297447114643977</v>
      </c>
      <c r="E43" s="118">
        <v>8.3114347092569165</v>
      </c>
      <c r="F43" s="118">
        <f t="shared" si="6"/>
        <v>0.30958422402311037</v>
      </c>
      <c r="G43" s="118">
        <v>8.460157940571067</v>
      </c>
      <c r="H43" s="118">
        <f t="shared" si="7"/>
        <v>0.36623045217325867</v>
      </c>
      <c r="I43" s="118">
        <v>7.4170280535127349</v>
      </c>
      <c r="J43" s="118">
        <f t="shared" si="8"/>
        <v>0.22729099249380447</v>
      </c>
      <c r="K43" s="118">
        <v>2.1283825248864687</v>
      </c>
      <c r="L43" s="118">
        <f t="shared" si="9"/>
        <v>3.2349283105254756E-2</v>
      </c>
      <c r="O43" s="72"/>
      <c r="P43" s="72"/>
      <c r="Q43" s="72"/>
      <c r="R43" s="72"/>
    </row>
    <row r="44" spans="2:18" hidden="1" outlineLevel="1" x14ac:dyDescent="0.25">
      <c r="B44" s="73" t="s">
        <v>29</v>
      </c>
      <c r="C44" s="114">
        <v>7.4864179894831473</v>
      </c>
      <c r="D44" s="114">
        <f t="shared" si="5"/>
        <v>-0.45035224680064534</v>
      </c>
      <c r="E44" s="115">
        <v>8.01</v>
      </c>
      <c r="F44" s="115">
        <f t="shared" si="6"/>
        <v>-0.4260997327235696</v>
      </c>
      <c r="G44" s="114">
        <v>8.27</v>
      </c>
      <c r="H44" s="114">
        <f t="shared" si="7"/>
        <v>-1.7072208957383594E-2</v>
      </c>
      <c r="I44" s="115">
        <v>7.7400869610407605</v>
      </c>
      <c r="J44" s="115">
        <f t="shared" si="8"/>
        <v>-0.31248200201502829</v>
      </c>
      <c r="K44" s="114">
        <v>2.12</v>
      </c>
      <c r="L44" s="114">
        <f t="shared" si="9"/>
        <v>-0.63683937031942506</v>
      </c>
    </row>
    <row r="45" spans="2:18" hidden="1" outlineLevel="1" x14ac:dyDescent="0.25">
      <c r="B45" s="73" t="s">
        <v>30</v>
      </c>
      <c r="C45" s="114">
        <v>8.12033864546855</v>
      </c>
      <c r="D45" s="114">
        <f t="shared" si="5"/>
        <v>5.7789224002284811E-2</v>
      </c>
      <c r="E45" s="115">
        <v>8.83</v>
      </c>
      <c r="F45" s="115">
        <f t="shared" si="6"/>
        <v>0.11604276318302276</v>
      </c>
      <c r="G45" s="114">
        <v>8.58</v>
      </c>
      <c r="H45" s="114">
        <f t="shared" si="7"/>
        <v>0.19058253890500865</v>
      </c>
      <c r="I45" s="115">
        <v>7.94</v>
      </c>
      <c r="J45" s="115">
        <f t="shared" si="8"/>
        <v>-4.1548184288942025E-2</v>
      </c>
      <c r="K45" s="114">
        <v>2.02</v>
      </c>
      <c r="L45" s="114">
        <f t="shared" si="9"/>
        <v>3.972837741243751E-2</v>
      </c>
    </row>
    <row r="46" spans="2:18" hidden="1" outlineLevel="1" x14ac:dyDescent="0.25">
      <c r="B46" s="73" t="s">
        <v>31</v>
      </c>
      <c r="C46" s="114">
        <v>7.0597545703828581</v>
      </c>
      <c r="D46" s="114">
        <f t="shared" si="5"/>
        <v>-4.7346209865665401E-2</v>
      </c>
      <c r="E46" s="115">
        <v>7.55</v>
      </c>
      <c r="F46" s="115">
        <f t="shared" si="6"/>
        <v>-6.5637942184126885E-3</v>
      </c>
      <c r="G46" s="114">
        <v>7.81</v>
      </c>
      <c r="H46" s="114">
        <f t="shared" si="7"/>
        <v>0.13184929253043709</v>
      </c>
      <c r="I46" s="115">
        <v>6.25</v>
      </c>
      <c r="J46" s="115">
        <f t="shared" si="8"/>
        <v>-0.1497950819672127</v>
      </c>
      <c r="K46" s="114">
        <v>2.02</v>
      </c>
      <c r="L46" s="114">
        <f t="shared" si="9"/>
        <v>-0.24169099851666775</v>
      </c>
    </row>
    <row r="47" spans="2:18" hidden="1" outlineLevel="1" x14ac:dyDescent="0.25">
      <c r="B47" s="73" t="s">
        <v>32</v>
      </c>
      <c r="C47" s="114">
        <v>7.6183522010157478</v>
      </c>
      <c r="D47" s="114">
        <f t="shared" si="5"/>
        <v>-5.3366025818877283E-2</v>
      </c>
      <c r="E47" s="115">
        <v>8.1579150141643062</v>
      </c>
      <c r="F47" s="115">
        <f t="shared" si="6"/>
        <v>-0.33208498583569401</v>
      </c>
      <c r="G47" s="114">
        <v>8.6818645104301151</v>
      </c>
      <c r="H47" s="114">
        <f t="shared" si="7"/>
        <v>0.61186451043011481</v>
      </c>
      <c r="I47" s="115">
        <v>6.1674207335610438</v>
      </c>
      <c r="J47" s="115">
        <f t="shared" si="8"/>
        <v>-0.69257926643895651</v>
      </c>
      <c r="K47" s="114">
        <v>2.160290742157613</v>
      </c>
      <c r="L47" s="114">
        <f t="shared" si="9"/>
        <v>-0.16970925784238711</v>
      </c>
    </row>
    <row r="48" spans="2:18" hidden="1" outlineLevel="1" x14ac:dyDescent="0.25">
      <c r="B48" s="73" t="s">
        <v>33</v>
      </c>
      <c r="C48" s="114">
        <v>7.746673459473171</v>
      </c>
      <c r="D48" s="114">
        <f t="shared" si="5"/>
        <v>0.11516134485567786</v>
      </c>
      <c r="E48" s="115">
        <v>8.4056728232189979</v>
      </c>
      <c r="F48" s="115">
        <f t="shared" si="6"/>
        <v>0.2056728232189986</v>
      </c>
      <c r="G48" s="114">
        <v>8.4193019222430987</v>
      </c>
      <c r="H48" s="114">
        <f t="shared" si="7"/>
        <v>0.29930192224309948</v>
      </c>
      <c r="I48" s="115">
        <v>6.1924175610838397</v>
      </c>
      <c r="J48" s="115">
        <f t="shared" si="8"/>
        <v>-0.27758243891616008</v>
      </c>
      <c r="K48" s="114">
        <v>2.31</v>
      </c>
      <c r="L48" s="114">
        <f t="shared" si="9"/>
        <v>-0.43999999999999995</v>
      </c>
    </row>
    <row r="49" spans="2:17" hidden="1" outlineLevel="1" x14ac:dyDescent="0.25">
      <c r="B49" s="73" t="s">
        <v>34</v>
      </c>
      <c r="C49" s="114">
        <v>7.2097221329657692</v>
      </c>
      <c r="D49" s="114">
        <f t="shared" si="5"/>
        <v>-0.11217931684364846</v>
      </c>
      <c r="E49" s="115">
        <v>7.9961988357786877</v>
      </c>
      <c r="F49" s="115">
        <f t="shared" si="6"/>
        <v>-7.3801164221312554E-2</v>
      </c>
      <c r="G49" s="114">
        <v>7.8896900575377362</v>
      </c>
      <c r="H49" s="114">
        <f t="shared" si="7"/>
        <v>-2.0309942462263919E-2</v>
      </c>
      <c r="I49" s="115">
        <v>5.9917804245168984</v>
      </c>
      <c r="J49" s="115">
        <f t="shared" si="8"/>
        <v>-0.23821957548310202</v>
      </c>
      <c r="K49" s="114">
        <v>2.16</v>
      </c>
      <c r="L49" s="114">
        <f t="shared" si="9"/>
        <v>-0.12999999999999989</v>
      </c>
    </row>
    <row r="50" spans="2:17" hidden="1" outlineLevel="1" x14ac:dyDescent="0.25">
      <c r="B50" s="73" t="s">
        <v>35</v>
      </c>
      <c r="C50" s="114">
        <v>7.0978041995716685</v>
      </c>
      <c r="D50" s="114">
        <f t="shared" si="5"/>
        <v>-0.24405449738538287</v>
      </c>
      <c r="E50" s="115">
        <v>7.7320728954126166</v>
      </c>
      <c r="F50" s="115">
        <f t="shared" si="6"/>
        <v>-0.25224997276931393</v>
      </c>
      <c r="G50" s="114">
        <v>7.8386270730321908</v>
      </c>
      <c r="H50" s="114">
        <f t="shared" si="7"/>
        <v>-0.16333999100118035</v>
      </c>
      <c r="I50" s="115">
        <v>6.3578595834815008</v>
      </c>
      <c r="J50" s="115">
        <f t="shared" si="8"/>
        <v>-0.15110179876335739</v>
      </c>
      <c r="K50" s="114">
        <v>2.0601640119854912</v>
      </c>
      <c r="L50" s="114">
        <f t="shared" si="9"/>
        <v>-0.14391441938705807</v>
      </c>
      <c r="N50" s="78"/>
      <c r="O50" s="78"/>
      <c r="P50" s="78"/>
    </row>
    <row r="51" spans="2:17" hidden="1" outlineLevel="1" x14ac:dyDescent="0.25">
      <c r="B51" s="73" t="s">
        <v>36</v>
      </c>
      <c r="C51" s="114">
        <v>6.8049333373927823</v>
      </c>
      <c r="D51" s="114">
        <f t="shared" si="5"/>
        <v>-0.11244154591918765</v>
      </c>
      <c r="E51" s="115">
        <v>7.188025867988741</v>
      </c>
      <c r="F51" s="115">
        <f t="shared" si="6"/>
        <v>-9.1974132011259258E-2</v>
      </c>
      <c r="G51" s="114">
        <v>7.4561450096384592</v>
      </c>
      <c r="H51" s="114">
        <f t="shared" si="7"/>
        <v>1.6145009638458774E-2</v>
      </c>
      <c r="I51" s="115">
        <v>6.6384177796622144</v>
      </c>
      <c r="J51" s="115">
        <f t="shared" si="8"/>
        <v>-0.10158222033778586</v>
      </c>
      <c r="K51" s="114">
        <v>2.0404610300636739</v>
      </c>
      <c r="L51" s="114">
        <f t="shared" si="9"/>
        <v>-0.19953896993632636</v>
      </c>
    </row>
    <row r="52" spans="2:17" hidden="1" outlineLevel="1" x14ac:dyDescent="0.25">
      <c r="B52" s="73" t="s">
        <v>37</v>
      </c>
      <c r="C52" s="114">
        <v>6.4007866543288472</v>
      </c>
      <c r="D52" s="114">
        <f t="shared" si="5"/>
        <v>-0.57395942028339419</v>
      </c>
      <c r="E52" s="115">
        <v>6.7765354923983629</v>
      </c>
      <c r="F52" s="115">
        <f t="shared" si="6"/>
        <v>-0.92277302976878062</v>
      </c>
      <c r="G52" s="114">
        <v>6.5257726229885602</v>
      </c>
      <c r="H52" s="114">
        <f t="shared" si="7"/>
        <v>-0.73422737701143959</v>
      </c>
      <c r="I52" s="115">
        <v>6.2836287625418059</v>
      </c>
      <c r="J52" s="115">
        <f t="shared" si="8"/>
        <v>-0.11637123745819444</v>
      </c>
      <c r="K52" s="114">
        <v>2.1873759430000002</v>
      </c>
      <c r="L52" s="114">
        <f t="shared" si="9"/>
        <v>-9.2624056999999649E-2</v>
      </c>
    </row>
    <row r="53" spans="2:17" hidden="1" outlineLevel="1" x14ac:dyDescent="0.25">
      <c r="B53" s="73" t="s">
        <v>38</v>
      </c>
      <c r="C53" s="114">
        <v>7.8598306958386193</v>
      </c>
      <c r="D53" s="114">
        <f t="shared" si="5"/>
        <v>-0.16314077236224556</v>
      </c>
      <c r="E53" s="115">
        <v>8.1111744543180677</v>
      </c>
      <c r="F53" s="115">
        <f t="shared" si="6"/>
        <v>-0.45882554568193257</v>
      </c>
      <c r="G53" s="114">
        <v>8.4407755503341164</v>
      </c>
      <c r="H53" s="114">
        <f t="shared" si="7"/>
        <v>0.17077555033411684</v>
      </c>
      <c r="I53" s="115">
        <v>8.2280891289669142</v>
      </c>
      <c r="J53" s="115">
        <f t="shared" si="8"/>
        <v>-0.17191087103308611</v>
      </c>
      <c r="K53" s="114">
        <v>1.9531357211472484</v>
      </c>
      <c r="L53" s="114">
        <f t="shared" si="9"/>
        <v>-0.38686427885275143</v>
      </c>
    </row>
    <row r="54" spans="2:17" hidden="1" outlineLevel="1" x14ac:dyDescent="0.25">
      <c r="B54" s="73" t="s">
        <v>39</v>
      </c>
      <c r="C54" s="114">
        <v>8.2523955004370215</v>
      </c>
      <c r="D54" s="114">
        <f t="shared" si="5"/>
        <v>9.1010892234356433E-2</v>
      </c>
      <c r="E54" s="115">
        <v>8.6199999999999992</v>
      </c>
      <c r="F54" s="115">
        <f t="shared" si="6"/>
        <v>0.33000000000000007</v>
      </c>
      <c r="G54" s="114">
        <v>8.6</v>
      </c>
      <c r="H54" s="114">
        <f t="shared" si="7"/>
        <v>-0.12000000000000099</v>
      </c>
      <c r="I54" s="115">
        <v>9.52</v>
      </c>
      <c r="J54" s="115">
        <f t="shared" si="8"/>
        <v>0.52999999999999936</v>
      </c>
      <c r="K54" s="114">
        <v>2.0699999999999998</v>
      </c>
      <c r="L54" s="114">
        <f t="shared" si="9"/>
        <v>-0.52</v>
      </c>
    </row>
    <row r="55" spans="2:17" hidden="1" outlineLevel="1" x14ac:dyDescent="0.25">
      <c r="B55" s="73" t="s">
        <v>40</v>
      </c>
      <c r="C55" s="114">
        <v>8.4440726564932227</v>
      </c>
      <c r="D55" s="114">
        <f t="shared" si="5"/>
        <v>-0.54008672154370707</v>
      </c>
      <c r="E55" s="115">
        <v>8.84</v>
      </c>
      <c r="F55" s="115">
        <f t="shared" si="6"/>
        <v>-0.27999999999999936</v>
      </c>
      <c r="G55" s="114">
        <v>8.7100000000000009</v>
      </c>
      <c r="H55" s="114">
        <f t="shared" si="7"/>
        <v>-0.72999999999999865</v>
      </c>
      <c r="I55" s="115">
        <v>9.4499999999999993</v>
      </c>
      <c r="J55" s="115">
        <f t="shared" si="8"/>
        <v>-0.85000000000000142</v>
      </c>
      <c r="K55" s="114">
        <v>2.17</v>
      </c>
      <c r="L55" s="114">
        <f t="shared" si="9"/>
        <v>-0.26000000000000023</v>
      </c>
    </row>
    <row r="56" spans="2:17" collapsed="1" x14ac:dyDescent="0.25">
      <c r="B56" s="33">
        <v>2010</v>
      </c>
      <c r="C56" s="118">
        <v>7.4988521782326796</v>
      </c>
      <c r="D56" s="118">
        <f t="shared" si="5"/>
        <v>-0.17455028602755984</v>
      </c>
      <c r="E56" s="118">
        <v>8.0018504852338062</v>
      </c>
      <c r="F56" s="118">
        <f t="shared" si="6"/>
        <v>-0.19659090246600108</v>
      </c>
      <c r="G56" s="118">
        <v>8.0939274883978083</v>
      </c>
      <c r="H56" s="118">
        <f t="shared" si="7"/>
        <v>-3.5557489616776294E-2</v>
      </c>
      <c r="I56" s="118">
        <v>7.1897370610189304</v>
      </c>
      <c r="J56" s="118">
        <f t="shared" si="8"/>
        <v>-0.18976177874372713</v>
      </c>
      <c r="K56" s="118">
        <v>2.096033241781214</v>
      </c>
      <c r="L56" s="118">
        <f t="shared" si="9"/>
        <v>-0.26351797507665609</v>
      </c>
    </row>
    <row r="57" spans="2:17" ht="15" hidden="1" customHeight="1" outlineLevel="1" x14ac:dyDescent="0.25">
      <c r="B57" s="73" t="s">
        <v>29</v>
      </c>
      <c r="C57" s="114">
        <v>7.9367702362837926</v>
      </c>
      <c r="D57" s="114">
        <f t="shared" si="5"/>
        <v>-0.24934493108455857</v>
      </c>
      <c r="E57" s="115">
        <v>8.4360997327235694</v>
      </c>
      <c r="F57" s="115">
        <f t="shared" si="6"/>
        <v>-0.21390026727643097</v>
      </c>
      <c r="G57" s="114">
        <v>8.2870722089573832</v>
      </c>
      <c r="H57" s="114">
        <f t="shared" si="7"/>
        <v>-0.50292779104261598</v>
      </c>
      <c r="I57" s="115">
        <v>8.0525689630557888</v>
      </c>
      <c r="J57" s="115">
        <f t="shared" si="8"/>
        <v>-0.30743103694421059</v>
      </c>
      <c r="K57" s="114">
        <v>2.7568393703194252</v>
      </c>
      <c r="L57" s="114">
        <f t="shared" si="9"/>
        <v>0.38683937031942506</v>
      </c>
      <c r="N57" s="78"/>
      <c r="O57" s="78"/>
      <c r="P57" s="78"/>
    </row>
    <row r="58" spans="2:17" ht="15" hidden="1" customHeight="1" outlineLevel="1" x14ac:dyDescent="0.25">
      <c r="B58" s="73" t="s">
        <v>30</v>
      </c>
      <c r="C58" s="114">
        <v>8.0625494214662652</v>
      </c>
      <c r="D58" s="114">
        <f t="shared" si="5"/>
        <v>0.18277918938214022</v>
      </c>
      <c r="E58" s="115">
        <v>8.7139572368169773</v>
      </c>
      <c r="F58" s="115">
        <f t="shared" si="6"/>
        <v>0.2839572368169776</v>
      </c>
      <c r="G58" s="114">
        <v>8.3894174610949914</v>
      </c>
      <c r="H58" s="114">
        <f t="shared" si="7"/>
        <v>0.26941746109499221</v>
      </c>
      <c r="I58" s="115">
        <v>7.9815481842889424</v>
      </c>
      <c r="J58" s="115">
        <f t="shared" si="8"/>
        <v>-2.8451815711057371E-2</v>
      </c>
      <c r="K58" s="114">
        <v>1.9802716225875625</v>
      </c>
      <c r="L58" s="114">
        <f t="shared" si="9"/>
        <v>-0.39972837741243739</v>
      </c>
      <c r="O58" s="78"/>
      <c r="P58" s="78"/>
      <c r="Q58" s="78"/>
    </row>
    <row r="59" spans="2:17" ht="15" hidden="1" customHeight="1" outlineLevel="1" x14ac:dyDescent="0.25">
      <c r="B59" s="73" t="s">
        <v>31</v>
      </c>
      <c r="C59" s="114">
        <v>7.1071007802485235</v>
      </c>
      <c r="D59" s="114">
        <f t="shared" si="5"/>
        <v>-0.34152400107212966</v>
      </c>
      <c r="E59" s="115">
        <v>7.5565637942184125</v>
      </c>
      <c r="F59" s="115">
        <f t="shared" si="6"/>
        <v>-0.46343620578158706</v>
      </c>
      <c r="G59" s="114">
        <v>7.6781507074695625</v>
      </c>
      <c r="H59" s="114">
        <f t="shared" si="7"/>
        <v>-0.21184929253043716</v>
      </c>
      <c r="I59" s="115">
        <v>6.3997950819672127</v>
      </c>
      <c r="J59" s="115">
        <f t="shared" si="8"/>
        <v>-0.78020491803278702</v>
      </c>
      <c r="K59" s="114">
        <v>2.2616909985166678</v>
      </c>
      <c r="L59" s="114">
        <f t="shared" si="9"/>
        <v>-3.830900148333205E-2</v>
      </c>
    </row>
    <row r="60" spans="2:17" ht="15" hidden="1" customHeight="1" outlineLevel="1" x14ac:dyDescent="0.25">
      <c r="B60" s="73" t="s">
        <v>32</v>
      </c>
      <c r="C60" s="114">
        <v>7.6717182268346251</v>
      </c>
      <c r="D60" s="114">
        <f t="shared" si="5"/>
        <v>-0.21702075706506818</v>
      </c>
      <c r="E60" s="115">
        <v>8.49</v>
      </c>
      <c r="F60" s="115">
        <f t="shared" si="6"/>
        <v>-0.1899999999999995</v>
      </c>
      <c r="G60" s="114">
        <v>8.07</v>
      </c>
      <c r="H60" s="114">
        <f t="shared" si="7"/>
        <v>-0.54999999999999893</v>
      </c>
      <c r="I60" s="115">
        <v>6.86</v>
      </c>
      <c r="J60" s="115">
        <f t="shared" si="8"/>
        <v>-0.35999999999999943</v>
      </c>
      <c r="K60" s="114">
        <v>2.33</v>
      </c>
      <c r="L60" s="114">
        <f t="shared" si="9"/>
        <v>7.0000000000000284E-2</v>
      </c>
    </row>
    <row r="61" spans="2:17" ht="15" hidden="1" customHeight="1" outlineLevel="1" x14ac:dyDescent="0.25">
      <c r="B61" s="73" t="s">
        <v>33</v>
      </c>
      <c r="C61" s="114">
        <v>7.6315121146174931</v>
      </c>
      <c r="D61" s="114">
        <f t="shared" si="5"/>
        <v>-0.18507603992445709</v>
      </c>
      <c r="E61" s="115">
        <v>8.1999999999999993</v>
      </c>
      <c r="F61" s="115">
        <f t="shared" si="6"/>
        <v>-0.3100000000000005</v>
      </c>
      <c r="G61" s="114">
        <v>8.1199999999999992</v>
      </c>
      <c r="H61" s="114">
        <f t="shared" si="7"/>
        <v>-0.38000000000000078</v>
      </c>
      <c r="I61" s="115">
        <v>6.47</v>
      </c>
      <c r="J61" s="115">
        <f t="shared" si="8"/>
        <v>-0.49000000000000021</v>
      </c>
      <c r="K61" s="114">
        <v>2.75</v>
      </c>
      <c r="L61" s="114">
        <f t="shared" si="9"/>
        <v>0.16000000000000014</v>
      </c>
    </row>
    <row r="62" spans="2:17" ht="15" hidden="1" customHeight="1" outlineLevel="1" x14ac:dyDescent="0.25">
      <c r="B62" s="73" t="s">
        <v>34</v>
      </c>
      <c r="C62" s="114">
        <v>7.3219014498094177</v>
      </c>
      <c r="D62" s="114">
        <f t="shared" si="5"/>
        <v>-0.81052783204716672</v>
      </c>
      <c r="E62" s="115">
        <v>8.07</v>
      </c>
      <c r="F62" s="115">
        <f t="shared" si="6"/>
        <v>-1.1999999999999993</v>
      </c>
      <c r="G62" s="114">
        <v>7.91</v>
      </c>
      <c r="H62" s="114">
        <f t="shared" si="7"/>
        <v>-0.91999999999999993</v>
      </c>
      <c r="I62" s="115">
        <v>6.23</v>
      </c>
      <c r="J62" s="115">
        <f t="shared" si="8"/>
        <v>-0.55999999999999961</v>
      </c>
      <c r="K62" s="114">
        <v>2.29</v>
      </c>
      <c r="L62" s="114">
        <f t="shared" si="9"/>
        <v>-0.29999999999999982</v>
      </c>
      <c r="O62" s="72"/>
      <c r="P62" s="72"/>
      <c r="Q62" s="72"/>
    </row>
    <row r="63" spans="2:17" ht="15" hidden="1" customHeight="1" outlineLevel="1" x14ac:dyDescent="0.25">
      <c r="B63" s="73" t="s">
        <v>35</v>
      </c>
      <c r="C63" s="114">
        <v>7.3418586969570514</v>
      </c>
      <c r="D63" s="114">
        <f t="shared" si="5"/>
        <v>-0.32991360686646143</v>
      </c>
      <c r="E63" s="115">
        <v>7.9843228681819305</v>
      </c>
      <c r="F63" s="115">
        <f t="shared" si="6"/>
        <v>-0.32567713181807001</v>
      </c>
      <c r="G63" s="114">
        <v>8.0019670640333711</v>
      </c>
      <c r="H63" s="114">
        <f t="shared" si="7"/>
        <v>-0.17803293596662861</v>
      </c>
      <c r="I63" s="115">
        <v>6.5089613822448582</v>
      </c>
      <c r="J63" s="115">
        <f t="shared" si="8"/>
        <v>-0.42103861775514151</v>
      </c>
      <c r="K63" s="114">
        <v>2.2040784313725492</v>
      </c>
      <c r="L63" s="114">
        <f t="shared" si="9"/>
        <v>-0.32592156862745059</v>
      </c>
    </row>
    <row r="64" spans="2:17" ht="15" hidden="1" customHeight="1" outlineLevel="1" x14ac:dyDescent="0.25">
      <c r="B64" s="73" t="s">
        <v>36</v>
      </c>
      <c r="C64" s="114">
        <v>6.9173748833119699</v>
      </c>
      <c r="D64" s="114">
        <f t="shared" si="5"/>
        <v>-0.26784965291272389</v>
      </c>
      <c r="E64" s="115">
        <v>7.28</v>
      </c>
      <c r="F64" s="115">
        <f t="shared" si="6"/>
        <v>-0.54</v>
      </c>
      <c r="G64" s="114">
        <v>7.44</v>
      </c>
      <c r="H64" s="114">
        <f t="shared" si="7"/>
        <v>-0.29999999999999982</v>
      </c>
      <c r="I64" s="115">
        <v>6.74</v>
      </c>
      <c r="J64" s="115">
        <f t="shared" si="8"/>
        <v>-0.10999999999999943</v>
      </c>
      <c r="K64" s="114">
        <v>2.2400000000000002</v>
      </c>
      <c r="L64" s="114">
        <f t="shared" si="9"/>
        <v>-0.48</v>
      </c>
    </row>
    <row r="65" spans="2:12" ht="15" hidden="1" customHeight="1" outlineLevel="1" x14ac:dyDescent="0.25">
      <c r="B65" s="73" t="s">
        <v>37</v>
      </c>
      <c r="C65" s="114">
        <v>6.9747460746122414</v>
      </c>
      <c r="D65" s="114">
        <f t="shared" si="5"/>
        <v>-0.98068060153978198</v>
      </c>
      <c r="E65" s="115">
        <v>7.6993085221671436</v>
      </c>
      <c r="F65" s="115">
        <f t="shared" si="6"/>
        <v>-0.85069147783285715</v>
      </c>
      <c r="G65" s="114">
        <v>7.26</v>
      </c>
      <c r="H65" s="114">
        <f t="shared" si="7"/>
        <v>-0.99000000000000021</v>
      </c>
      <c r="I65" s="115">
        <v>6.4</v>
      </c>
      <c r="J65" s="115">
        <f t="shared" si="8"/>
        <v>-1.58</v>
      </c>
      <c r="K65" s="114">
        <v>2.2799999999999998</v>
      </c>
      <c r="L65" s="114">
        <f t="shared" si="9"/>
        <v>-0.12000000000000011</v>
      </c>
    </row>
    <row r="66" spans="2:12" ht="15" hidden="1" customHeight="1" outlineLevel="1" x14ac:dyDescent="0.25">
      <c r="B66" s="73" t="s">
        <v>38</v>
      </c>
      <c r="C66" s="114">
        <v>8.0229714682008648</v>
      </c>
      <c r="D66" s="114">
        <f t="shared" si="5"/>
        <v>0.18320119444637939</v>
      </c>
      <c r="E66" s="115">
        <v>8.57</v>
      </c>
      <c r="F66" s="115">
        <f t="shared" si="6"/>
        <v>0.33999999999999986</v>
      </c>
      <c r="G66" s="114">
        <v>8.27</v>
      </c>
      <c r="H66" s="114">
        <f t="shared" si="7"/>
        <v>-0.12000000000000099</v>
      </c>
      <c r="I66" s="115">
        <v>8.4</v>
      </c>
      <c r="J66" s="115">
        <f t="shared" si="8"/>
        <v>0.91999999999999993</v>
      </c>
      <c r="K66" s="114">
        <v>2.34</v>
      </c>
      <c r="L66" s="114">
        <f t="shared" si="9"/>
        <v>-0.56000000000000005</v>
      </c>
    </row>
    <row r="67" spans="2:12" ht="15" hidden="1" customHeight="1" outlineLevel="1" x14ac:dyDescent="0.25">
      <c r="B67" s="73" t="s">
        <v>39</v>
      </c>
      <c r="C67" s="114">
        <v>8.1613846082026651</v>
      </c>
      <c r="D67" s="114">
        <f t="shared" si="5"/>
        <v>1.1223057665395331E-2</v>
      </c>
      <c r="E67" s="115">
        <v>8.2899999999999991</v>
      </c>
      <c r="F67" s="115">
        <f t="shared" si="6"/>
        <v>-1.0000000000001563E-2</v>
      </c>
      <c r="G67" s="114">
        <v>8.7200000000000006</v>
      </c>
      <c r="H67" s="114">
        <f t="shared" si="7"/>
        <v>-3.9999999999999147E-2</v>
      </c>
      <c r="I67" s="115">
        <v>8.99</v>
      </c>
      <c r="J67" s="115">
        <f t="shared" si="8"/>
        <v>-0.23000000000000043</v>
      </c>
      <c r="K67" s="114">
        <v>2.59</v>
      </c>
      <c r="L67" s="114">
        <f t="shared" si="9"/>
        <v>8.0000000000000071E-2</v>
      </c>
    </row>
    <row r="68" spans="2:12" ht="15" hidden="1" customHeight="1" outlineLevel="1" x14ac:dyDescent="0.25">
      <c r="B68" s="73" t="s">
        <v>40</v>
      </c>
      <c r="C68" s="114">
        <v>8.9841593780369298</v>
      </c>
      <c r="D68" s="114">
        <f t="shared" si="5"/>
        <v>-0.28937282598164771</v>
      </c>
      <c r="E68" s="115">
        <v>9.1199999999999992</v>
      </c>
      <c r="F68" s="115">
        <f t="shared" si="6"/>
        <v>-0.74000000000000021</v>
      </c>
      <c r="G68" s="114">
        <v>9.44</v>
      </c>
      <c r="H68" s="114">
        <f t="shared" si="7"/>
        <v>-0.17999999999999972</v>
      </c>
      <c r="I68" s="115">
        <v>10.3</v>
      </c>
      <c r="J68" s="115">
        <f t="shared" si="8"/>
        <v>0.62000000000000099</v>
      </c>
      <c r="K68" s="114">
        <v>2.4300000000000002</v>
      </c>
      <c r="L68" s="114">
        <f t="shared" si="9"/>
        <v>-0.10350606524555417</v>
      </c>
    </row>
    <row r="69" spans="2:12" collapsed="1" x14ac:dyDescent="0.25">
      <c r="B69" s="33">
        <v>2009</v>
      </c>
      <c r="C69" s="118">
        <v>7.6734024642602394</v>
      </c>
      <c r="D69" s="118">
        <f t="shared" si="5"/>
        <v>-0.27434471765047785</v>
      </c>
      <c r="E69" s="118">
        <v>8.1984413876998072</v>
      </c>
      <c r="F69" s="118">
        <f t="shared" si="6"/>
        <v>-0.34171515979331701</v>
      </c>
      <c r="G69" s="118">
        <v>8.1294849780145846</v>
      </c>
      <c r="H69" s="118">
        <f t="shared" si="7"/>
        <v>-0.34935057569446926</v>
      </c>
      <c r="I69" s="118">
        <v>7.3794988397626575</v>
      </c>
      <c r="J69" s="118">
        <f t="shared" si="8"/>
        <v>-0.27277701344407568</v>
      </c>
      <c r="K69" s="118">
        <v>2.3595512168578701</v>
      </c>
      <c r="L69" s="118">
        <f t="shared" si="9"/>
        <v>-0.14495288187197408</v>
      </c>
    </row>
    <row r="70" spans="2:12" ht="15" hidden="1" customHeight="1" outlineLevel="1" x14ac:dyDescent="0.25">
      <c r="B70" s="73" t="s">
        <v>29</v>
      </c>
      <c r="C70" s="114">
        <v>8.1861151673683512</v>
      </c>
      <c r="D70" s="114">
        <f t="shared" si="5"/>
        <v>-7.8654324528276476E-2</v>
      </c>
      <c r="E70" s="115">
        <v>8.65</v>
      </c>
      <c r="F70" s="115">
        <f t="shared" si="6"/>
        <v>-0.4399999999999995</v>
      </c>
      <c r="G70" s="114">
        <v>8.7899999999999991</v>
      </c>
      <c r="H70" s="114">
        <f t="shared" si="7"/>
        <v>8.9999999999999858E-2</v>
      </c>
      <c r="I70" s="115">
        <v>8.36</v>
      </c>
      <c r="J70" s="115">
        <f t="shared" si="8"/>
        <v>0.37999999999999901</v>
      </c>
      <c r="K70" s="114">
        <v>2.37</v>
      </c>
      <c r="L70" s="114">
        <f t="shared" si="9"/>
        <v>-0.10000000000000009</v>
      </c>
    </row>
    <row r="71" spans="2:12" ht="15" hidden="1" customHeight="1" outlineLevel="1" x14ac:dyDescent="0.25">
      <c r="B71" s="73" t="s">
        <v>30</v>
      </c>
      <c r="C71" s="114">
        <v>7.879770232084125</v>
      </c>
      <c r="D71" s="114">
        <f t="shared" si="5"/>
        <v>-9.6316581895286468E-2</v>
      </c>
      <c r="E71" s="115">
        <v>8.43</v>
      </c>
      <c r="F71" s="115">
        <f t="shared" si="6"/>
        <v>8.0000000000000071E-2</v>
      </c>
      <c r="G71" s="114">
        <v>8.1199999999999992</v>
      </c>
      <c r="H71" s="114">
        <f t="shared" si="7"/>
        <v>-0.45000000000000107</v>
      </c>
      <c r="I71" s="115">
        <v>8.01</v>
      </c>
      <c r="J71" s="115">
        <f t="shared" si="8"/>
        <v>2.9999999999999361E-2</v>
      </c>
      <c r="K71" s="114">
        <v>2.38</v>
      </c>
      <c r="L71" s="114">
        <f t="shared" si="9"/>
        <v>8.9999999999999858E-2</v>
      </c>
    </row>
    <row r="72" spans="2:12" ht="15" hidden="1" customHeight="1" outlineLevel="1" x14ac:dyDescent="0.25">
      <c r="B72" s="73" t="s">
        <v>31</v>
      </c>
      <c r="C72" s="114">
        <v>7.4486247813206532</v>
      </c>
      <c r="D72" s="114">
        <f t="shared" si="5"/>
        <v>7.2366068803741967E-2</v>
      </c>
      <c r="E72" s="115">
        <v>8.02</v>
      </c>
      <c r="F72" s="115">
        <f t="shared" si="6"/>
        <v>-3.0000000000001137E-2</v>
      </c>
      <c r="G72" s="114">
        <v>7.89</v>
      </c>
      <c r="H72" s="114">
        <f t="shared" si="7"/>
        <v>8.9999999999999858E-2</v>
      </c>
      <c r="I72" s="115">
        <v>7.18</v>
      </c>
      <c r="J72" s="115">
        <f t="shared" si="8"/>
        <v>0.62000000000000011</v>
      </c>
      <c r="K72" s="114">
        <v>2.2999999999999998</v>
      </c>
      <c r="L72" s="114">
        <f t="shared" si="9"/>
        <v>-0.2200000000000002</v>
      </c>
    </row>
    <row r="73" spans="2:12" ht="15" hidden="1" customHeight="1" outlineLevel="1" x14ac:dyDescent="0.25">
      <c r="B73" s="73" t="s">
        <v>32</v>
      </c>
      <c r="C73" s="114">
        <v>7.8887389838996933</v>
      </c>
      <c r="D73" s="114">
        <f t="shared" si="5"/>
        <v>3.0160891737101458E-2</v>
      </c>
      <c r="E73" s="115">
        <v>8.68</v>
      </c>
      <c r="F73" s="115">
        <f t="shared" si="6"/>
        <v>-5.0000000000000711E-2</v>
      </c>
      <c r="G73" s="114">
        <v>8.6199999999999992</v>
      </c>
      <c r="H73" s="114">
        <f t="shared" si="7"/>
        <v>0</v>
      </c>
      <c r="I73" s="115">
        <v>7.22</v>
      </c>
      <c r="J73" s="115">
        <f t="shared" si="8"/>
        <v>0.34999999999999964</v>
      </c>
      <c r="K73" s="114">
        <v>2.2599999999999998</v>
      </c>
      <c r="L73" s="114">
        <f t="shared" si="9"/>
        <v>-0.36000000000000032</v>
      </c>
    </row>
    <row r="74" spans="2:12" ht="13.5" hidden="1" customHeight="1" outlineLevel="1" x14ac:dyDescent="0.25">
      <c r="B74" s="73" t="s">
        <v>33</v>
      </c>
      <c r="C74" s="114">
        <v>7.8165881545419502</v>
      </c>
      <c r="D74" s="114">
        <f t="shared" si="5"/>
        <v>-0.18649172559244498</v>
      </c>
      <c r="E74" s="115">
        <v>8.51</v>
      </c>
      <c r="F74" s="115">
        <f t="shared" si="6"/>
        <v>-0.3100000000000005</v>
      </c>
      <c r="G74" s="114">
        <v>8.5</v>
      </c>
      <c r="H74" s="114">
        <f t="shared" si="7"/>
        <v>-0.26999999999999957</v>
      </c>
      <c r="I74" s="115">
        <v>6.96</v>
      </c>
      <c r="J74" s="115">
        <f t="shared" si="8"/>
        <v>0.20000000000000018</v>
      </c>
      <c r="K74" s="114">
        <v>2.59</v>
      </c>
      <c r="L74" s="114">
        <f t="shared" si="9"/>
        <v>-0.13000000000000034</v>
      </c>
    </row>
    <row r="75" spans="2:12" ht="13.5" hidden="1" customHeight="1" outlineLevel="1" x14ac:dyDescent="0.25">
      <c r="B75" s="73" t="s">
        <v>34</v>
      </c>
      <c r="C75" s="114">
        <v>8.1324292818565844</v>
      </c>
      <c r="D75" s="114">
        <f t="shared" si="5"/>
        <v>0.23258823367552051</v>
      </c>
      <c r="E75" s="115">
        <v>9.27</v>
      </c>
      <c r="F75" s="115">
        <f t="shared" si="6"/>
        <v>0.45999999999999908</v>
      </c>
      <c r="G75" s="114">
        <v>8.83</v>
      </c>
      <c r="H75" s="114">
        <f t="shared" si="7"/>
        <v>-1.9999999999999574E-2</v>
      </c>
      <c r="I75" s="115">
        <v>6.79</v>
      </c>
      <c r="J75" s="115">
        <f t="shared" si="8"/>
        <v>0.21999999999999975</v>
      </c>
      <c r="K75" s="114">
        <v>2.59</v>
      </c>
      <c r="L75" s="114">
        <f t="shared" si="9"/>
        <v>-0.33000000000000007</v>
      </c>
    </row>
    <row r="76" spans="2:12" ht="15" hidden="1" customHeight="1" outlineLevel="1" x14ac:dyDescent="0.25">
      <c r="B76" s="73" t="s">
        <v>35</v>
      </c>
      <c r="C76" s="114">
        <v>7.6717723038235128</v>
      </c>
      <c r="D76" s="114">
        <f t="shared" si="5"/>
        <v>0.54770399480467091</v>
      </c>
      <c r="E76" s="115">
        <v>8.31</v>
      </c>
      <c r="F76" s="115">
        <f t="shared" si="6"/>
        <v>0.71000000000000085</v>
      </c>
      <c r="G76" s="114">
        <v>8.18</v>
      </c>
      <c r="H76" s="114">
        <f t="shared" si="7"/>
        <v>0.37000000000000011</v>
      </c>
      <c r="I76" s="115">
        <v>6.93</v>
      </c>
      <c r="J76" s="115">
        <f t="shared" si="8"/>
        <v>0.62999999999999989</v>
      </c>
      <c r="K76" s="114">
        <v>2.5299999999999998</v>
      </c>
      <c r="L76" s="114">
        <f t="shared" si="9"/>
        <v>-0.68000000000000016</v>
      </c>
    </row>
    <row r="77" spans="2:12" ht="15" hidden="1" customHeight="1" outlineLevel="1" x14ac:dyDescent="0.25">
      <c r="B77" s="73" t="s">
        <v>36</v>
      </c>
      <c r="C77" s="114">
        <v>7.1852245362246938</v>
      </c>
      <c r="D77" s="114">
        <f t="shared" si="5"/>
        <v>-0.74777561309327467</v>
      </c>
      <c r="E77" s="115">
        <v>7.82</v>
      </c>
      <c r="F77" s="115">
        <f t="shared" si="6"/>
        <v>-0.83999999999999986</v>
      </c>
      <c r="G77" s="114">
        <v>7.74</v>
      </c>
      <c r="H77" s="114">
        <f t="shared" si="7"/>
        <v>-0.91999999999999993</v>
      </c>
      <c r="I77" s="115">
        <v>6.85</v>
      </c>
      <c r="J77" s="115">
        <f t="shared" si="8"/>
        <v>-8.0000000000000071E-2</v>
      </c>
      <c r="K77" s="114">
        <v>2.72</v>
      </c>
      <c r="L77" s="114">
        <f t="shared" si="9"/>
        <v>-0.25999999999999979</v>
      </c>
    </row>
    <row r="78" spans="2:12" ht="15" hidden="1" customHeight="1" outlineLevel="1" x14ac:dyDescent="0.25">
      <c r="B78" s="73" t="s">
        <v>37</v>
      </c>
      <c r="C78" s="114">
        <v>7.9554266761520234</v>
      </c>
      <c r="D78" s="114">
        <f t="shared" si="5"/>
        <v>0.42234069756053039</v>
      </c>
      <c r="E78" s="115">
        <v>8.5500000000000007</v>
      </c>
      <c r="F78" s="115">
        <f t="shared" si="6"/>
        <v>0.49000000000000021</v>
      </c>
      <c r="G78" s="114">
        <v>8.25</v>
      </c>
      <c r="H78" s="114">
        <f t="shared" si="7"/>
        <v>0.16000000000000014</v>
      </c>
      <c r="I78" s="115">
        <v>7.98</v>
      </c>
      <c r="J78" s="115">
        <f t="shared" si="8"/>
        <v>1.1100000000000003</v>
      </c>
      <c r="K78" s="114">
        <v>2.4</v>
      </c>
      <c r="L78" s="114">
        <f t="shared" si="9"/>
        <v>-0.4700000000000002</v>
      </c>
    </row>
    <row r="79" spans="2:12" ht="15" hidden="1" customHeight="1" outlineLevel="1" x14ac:dyDescent="0.25">
      <c r="B79" s="73" t="s">
        <v>38</v>
      </c>
      <c r="C79" s="114">
        <v>7.8397702737544854</v>
      </c>
      <c r="D79" s="114">
        <f t="shared" si="5"/>
        <v>-6.1495295363092062E-2</v>
      </c>
      <c r="E79" s="115">
        <v>8.23</v>
      </c>
      <c r="F79" s="115">
        <f t="shared" si="6"/>
        <v>9.9999999999999645E-2</v>
      </c>
      <c r="G79" s="114">
        <v>8.39</v>
      </c>
      <c r="H79" s="114">
        <f t="shared" si="7"/>
        <v>-9.9999999999997868E-3</v>
      </c>
      <c r="I79" s="115">
        <v>7.48</v>
      </c>
      <c r="J79" s="115">
        <f t="shared" si="8"/>
        <v>-1.0199999999999996</v>
      </c>
      <c r="K79" s="114">
        <v>2.9</v>
      </c>
      <c r="L79" s="114">
        <f t="shared" si="9"/>
        <v>0.29000000000000004</v>
      </c>
    </row>
    <row r="80" spans="2:12" ht="15" hidden="1" customHeight="1" outlineLevel="1" x14ac:dyDescent="0.25">
      <c r="B80" s="73" t="s">
        <v>39</v>
      </c>
      <c r="C80" s="114">
        <v>8.1501615505372698</v>
      </c>
      <c r="D80" s="114">
        <f t="shared" si="5"/>
        <v>-0.19827175464384084</v>
      </c>
      <c r="E80" s="115">
        <v>8.3000000000000007</v>
      </c>
      <c r="F80" s="115">
        <f t="shared" si="6"/>
        <v>-0.20999999999999908</v>
      </c>
      <c r="G80" s="114">
        <v>8.76</v>
      </c>
      <c r="H80" s="114">
        <f t="shared" si="7"/>
        <v>3.9999999999999147E-2</v>
      </c>
      <c r="I80" s="115">
        <v>9.2200000000000006</v>
      </c>
      <c r="J80" s="115">
        <f t="shared" si="8"/>
        <v>8.9999999999999858E-2</v>
      </c>
      <c r="K80" s="114">
        <v>2.5099999999999998</v>
      </c>
      <c r="L80" s="114">
        <f t="shared" si="9"/>
        <v>-0.13000000000000034</v>
      </c>
    </row>
    <row r="81" spans="2:14" ht="15" hidden="1" customHeight="1" outlineLevel="1" x14ac:dyDescent="0.25">
      <c r="B81" s="73" t="s">
        <v>40</v>
      </c>
      <c r="C81" s="114">
        <v>9.2735322040185775</v>
      </c>
      <c r="D81" s="114">
        <f t="shared" si="5"/>
        <v>7.8287979871753066E-2</v>
      </c>
      <c r="E81" s="115">
        <v>9.86</v>
      </c>
      <c r="F81" s="115">
        <f t="shared" si="6"/>
        <v>0.25999999999999979</v>
      </c>
      <c r="G81" s="114">
        <v>9.6199999999999992</v>
      </c>
      <c r="H81" s="114">
        <f t="shared" si="7"/>
        <v>0.22999999999999865</v>
      </c>
      <c r="I81" s="115">
        <v>9.68</v>
      </c>
      <c r="J81" s="115">
        <f t="shared" si="8"/>
        <v>-1.9999999999999574E-2</v>
      </c>
      <c r="K81" s="114">
        <v>2.5335060652455543</v>
      </c>
      <c r="L81" s="114">
        <f t="shared" si="9"/>
        <v>-0.14649393475444583</v>
      </c>
    </row>
    <row r="82" spans="2:14" collapsed="1" x14ac:dyDescent="0.25">
      <c r="B82" s="33">
        <v>2008</v>
      </c>
      <c r="C82" s="118">
        <v>7.9477471819107173</v>
      </c>
      <c r="D82" s="118">
        <f t="shared" si="5"/>
        <v>2.905718422156589E-3</v>
      </c>
      <c r="E82" s="118">
        <v>8.5401565474931243</v>
      </c>
      <c r="F82" s="118">
        <f t="shared" si="6"/>
        <v>1.6909883088906952E-2</v>
      </c>
      <c r="G82" s="118">
        <v>8.4788355537090538</v>
      </c>
      <c r="H82" s="118">
        <f t="shared" si="7"/>
        <v>-5.5505329127216285E-2</v>
      </c>
      <c r="I82" s="118">
        <v>7.6522758532067332</v>
      </c>
      <c r="J82" s="118">
        <f t="shared" si="8"/>
        <v>0.23236929736358469</v>
      </c>
      <c r="K82" s="118">
        <v>2.5045040987298441</v>
      </c>
      <c r="L82" s="118">
        <f t="shared" si="9"/>
        <v>-0.18374352602174149</v>
      </c>
    </row>
    <row r="83" spans="2:14" ht="15" hidden="1" customHeight="1" outlineLevel="1" x14ac:dyDescent="0.25">
      <c r="B83" s="73" t="s">
        <v>29</v>
      </c>
      <c r="C83" s="114">
        <v>8.2647694918966277</v>
      </c>
      <c r="D83" s="114">
        <f t="shared" ref="D83:D95" si="10">C83-C96</f>
        <v>0.41118309476933845</v>
      </c>
      <c r="E83" s="115">
        <v>9.09</v>
      </c>
      <c r="F83" s="115">
        <f t="shared" ref="F83:F95" si="11">E83-E96</f>
        <v>0.89000000000000057</v>
      </c>
      <c r="G83" s="114">
        <v>8.6999999999999993</v>
      </c>
      <c r="H83" s="114">
        <f t="shared" ref="H83:H95" si="12">G83-G96</f>
        <v>0.26999999999999957</v>
      </c>
      <c r="I83" s="115">
        <v>7.98</v>
      </c>
      <c r="J83" s="115">
        <f t="shared" ref="J83:J95" si="13">I83-I96</f>
        <v>-2.9999999999999361E-2</v>
      </c>
      <c r="K83" s="114">
        <v>2.4700000000000002</v>
      </c>
      <c r="L83" s="114">
        <f t="shared" ref="L83:L95" si="14">K83-K96</f>
        <v>-0.25</v>
      </c>
    </row>
    <row r="84" spans="2:14" ht="15" hidden="1" customHeight="1" outlineLevel="1" x14ac:dyDescent="0.25">
      <c r="B84" s="73" t="s">
        <v>30</v>
      </c>
      <c r="C84" s="114">
        <v>7.9760868139794114</v>
      </c>
      <c r="D84" s="114">
        <f t="shared" si="10"/>
        <v>-0.31439700590189279</v>
      </c>
      <c r="E84" s="115">
        <v>8.35</v>
      </c>
      <c r="F84" s="115">
        <f t="shared" si="11"/>
        <v>-0.34999999999999964</v>
      </c>
      <c r="G84" s="114">
        <v>8.57</v>
      </c>
      <c r="H84" s="114">
        <f t="shared" si="12"/>
        <v>-0.33999999999999986</v>
      </c>
      <c r="I84" s="115">
        <v>7.98</v>
      </c>
      <c r="J84" s="115">
        <f t="shared" si="13"/>
        <v>-0.21999999999999886</v>
      </c>
      <c r="K84" s="114">
        <v>2.29</v>
      </c>
      <c r="L84" s="114">
        <f t="shared" si="14"/>
        <v>-0.23999999999999977</v>
      </c>
    </row>
    <row r="85" spans="2:14" ht="15" hidden="1" customHeight="1" outlineLevel="1" x14ac:dyDescent="0.25">
      <c r="B85" s="73" t="s">
        <v>31</v>
      </c>
      <c r="C85" s="114">
        <v>7.3762587125169112</v>
      </c>
      <c r="D85" s="114">
        <f t="shared" si="10"/>
        <v>-0.18526153593793371</v>
      </c>
      <c r="E85" s="115">
        <v>8.0500000000000007</v>
      </c>
      <c r="F85" s="115">
        <f t="shared" si="11"/>
        <v>9.0000000000000746E-2</v>
      </c>
      <c r="G85" s="114">
        <v>7.8</v>
      </c>
      <c r="H85" s="114">
        <f t="shared" si="12"/>
        <v>-0.19000000000000039</v>
      </c>
      <c r="I85" s="115">
        <v>6.56</v>
      </c>
      <c r="J85" s="115">
        <f t="shared" si="13"/>
        <v>-0.57000000000000028</v>
      </c>
      <c r="K85" s="114">
        <v>2.52</v>
      </c>
      <c r="L85" s="114">
        <f t="shared" si="14"/>
        <v>-6.0000000000000053E-2</v>
      </c>
    </row>
    <row r="86" spans="2:14" ht="15" hidden="1" customHeight="1" outlineLevel="1" x14ac:dyDescent="0.25">
      <c r="B86" s="73" t="s">
        <v>32</v>
      </c>
      <c r="C86" s="114">
        <v>7.8585780921625918</v>
      </c>
      <c r="D86" s="114">
        <f t="shared" si="10"/>
        <v>0.3418211093679222</v>
      </c>
      <c r="E86" s="115">
        <v>8.73</v>
      </c>
      <c r="F86" s="115">
        <f t="shared" si="11"/>
        <v>0.67999999999999972</v>
      </c>
      <c r="G86" s="114">
        <v>8.6199999999999992</v>
      </c>
      <c r="H86" s="114">
        <f t="shared" si="12"/>
        <v>0.33999999999999986</v>
      </c>
      <c r="I86" s="115">
        <v>6.87</v>
      </c>
      <c r="J86" s="115">
        <f t="shared" si="13"/>
        <v>8.0000000000000071E-2</v>
      </c>
      <c r="K86" s="114">
        <v>2.62</v>
      </c>
      <c r="L86" s="114">
        <f t="shared" si="14"/>
        <v>-2.9999999999999805E-2</v>
      </c>
    </row>
    <row r="87" spans="2:14" ht="15" hidden="1" customHeight="1" outlineLevel="1" x14ac:dyDescent="0.25">
      <c r="B87" s="73" t="s">
        <v>33</v>
      </c>
      <c r="C87" s="114">
        <v>8.0030798801343952</v>
      </c>
      <c r="D87" s="114">
        <f t="shared" si="10"/>
        <v>-0.52925320116594499</v>
      </c>
      <c r="E87" s="115">
        <v>8.82</v>
      </c>
      <c r="F87" s="115">
        <f t="shared" si="11"/>
        <v>-0.69999999999999929</v>
      </c>
      <c r="G87" s="114">
        <v>8.77</v>
      </c>
      <c r="H87" s="114">
        <f t="shared" si="12"/>
        <v>-0.59999999999999964</v>
      </c>
      <c r="I87" s="115">
        <v>6.76</v>
      </c>
      <c r="J87" s="115">
        <f t="shared" si="13"/>
        <v>-0.19000000000000039</v>
      </c>
      <c r="K87" s="114">
        <v>2.72</v>
      </c>
      <c r="L87" s="114">
        <f t="shared" si="14"/>
        <v>-0.20999999999999996</v>
      </c>
    </row>
    <row r="88" spans="2:14" ht="15" hidden="1" customHeight="1" outlineLevel="1" x14ac:dyDescent="0.25">
      <c r="B88" s="73" t="s">
        <v>34</v>
      </c>
      <c r="C88" s="114">
        <v>7.8998410481810639</v>
      </c>
      <c r="D88" s="114">
        <f t="shared" si="10"/>
        <v>-0.38587764538012959</v>
      </c>
      <c r="E88" s="115">
        <v>8.81</v>
      </c>
      <c r="F88" s="115">
        <f t="shared" si="11"/>
        <v>-0.27999999999999936</v>
      </c>
      <c r="G88" s="114">
        <v>8.85</v>
      </c>
      <c r="H88" s="114">
        <f t="shared" si="12"/>
        <v>-0.58999999999999986</v>
      </c>
      <c r="I88" s="115">
        <v>6.57</v>
      </c>
      <c r="J88" s="115">
        <f t="shared" si="13"/>
        <v>-0.3199999999999994</v>
      </c>
      <c r="K88" s="114">
        <v>2.92</v>
      </c>
      <c r="L88" s="114">
        <f t="shared" si="14"/>
        <v>0.44999999999999973</v>
      </c>
    </row>
    <row r="89" spans="2:14" ht="15" hidden="1" customHeight="1" outlineLevel="1" thickBot="1" x14ac:dyDescent="0.3">
      <c r="B89" s="73" t="s">
        <v>35</v>
      </c>
      <c r="C89" s="114">
        <v>7.1240683090188419</v>
      </c>
      <c r="D89" s="114">
        <f t="shared" si="10"/>
        <v>-0.37036971892157045</v>
      </c>
      <c r="E89" s="115">
        <v>7.6</v>
      </c>
      <c r="F89" s="115">
        <f t="shared" si="11"/>
        <v>-0.35000000000000053</v>
      </c>
      <c r="G89" s="114">
        <v>7.81</v>
      </c>
      <c r="H89" s="114">
        <f t="shared" si="12"/>
        <v>-0.60000000000000053</v>
      </c>
      <c r="I89" s="115">
        <v>6.3</v>
      </c>
      <c r="J89" s="115">
        <f t="shared" si="13"/>
        <v>-0.58000000000000007</v>
      </c>
      <c r="K89" s="114">
        <v>3.21</v>
      </c>
      <c r="L89" s="114">
        <f t="shared" si="14"/>
        <v>0.98</v>
      </c>
    </row>
    <row r="90" spans="2:14" ht="16.5" hidden="1" customHeight="1" outlineLevel="1" thickBot="1" x14ac:dyDescent="0.3">
      <c r="B90" s="73" t="s">
        <v>36</v>
      </c>
      <c r="C90" s="114">
        <v>7.9330001493179685</v>
      </c>
      <c r="D90" s="114">
        <f t="shared" si="10"/>
        <v>-9.4676640072881568E-3</v>
      </c>
      <c r="E90" s="115">
        <v>8.66</v>
      </c>
      <c r="F90" s="115">
        <f t="shared" si="11"/>
        <v>0.12000000000000099</v>
      </c>
      <c r="G90" s="114">
        <v>8.66</v>
      </c>
      <c r="H90" s="114">
        <f t="shared" si="12"/>
        <v>-1.9999999999999574E-2</v>
      </c>
      <c r="I90" s="115">
        <v>6.93</v>
      </c>
      <c r="J90" s="115">
        <f t="shared" si="13"/>
        <v>-0.41999999999999993</v>
      </c>
      <c r="K90" s="114">
        <v>2.98</v>
      </c>
      <c r="L90" s="114">
        <f t="shared" si="14"/>
        <v>0.64000000000000012</v>
      </c>
      <c r="N90" s="36" t="s">
        <v>41</v>
      </c>
    </row>
    <row r="91" spans="2:14" ht="15" hidden="1" customHeight="1" outlineLevel="1" x14ac:dyDescent="0.25">
      <c r="B91" s="73" t="s">
        <v>37</v>
      </c>
      <c r="C91" s="114">
        <v>7.533085978591493</v>
      </c>
      <c r="D91" s="114">
        <f t="shared" si="10"/>
        <v>1.3333993111463549E-2</v>
      </c>
      <c r="E91" s="115">
        <v>8.06</v>
      </c>
      <c r="F91" s="115">
        <f t="shared" si="11"/>
        <v>-1.9999999999999574E-2</v>
      </c>
      <c r="G91" s="114">
        <v>8.09</v>
      </c>
      <c r="H91" s="114">
        <f t="shared" si="12"/>
        <v>0.14999999999999947</v>
      </c>
      <c r="I91" s="115">
        <v>6.87</v>
      </c>
      <c r="J91" s="115">
        <f t="shared" si="13"/>
        <v>-8.0000000000000071E-2</v>
      </c>
      <c r="K91" s="114">
        <v>2.87</v>
      </c>
      <c r="L91" s="114">
        <f t="shared" si="14"/>
        <v>0.18000000000000016</v>
      </c>
    </row>
    <row r="92" spans="2:14" ht="15" hidden="1" customHeight="1" outlineLevel="1" x14ac:dyDescent="0.25">
      <c r="B92" s="73" t="s">
        <v>38</v>
      </c>
      <c r="C92" s="114">
        <v>7.9012655691175775</v>
      </c>
      <c r="D92" s="114">
        <f t="shared" si="10"/>
        <v>-0.33724286966505712</v>
      </c>
      <c r="E92" s="115">
        <v>8.1300000000000008</v>
      </c>
      <c r="F92" s="115">
        <f t="shared" si="11"/>
        <v>-0.44999999999999929</v>
      </c>
      <c r="G92" s="114">
        <v>8.4</v>
      </c>
      <c r="H92" s="114">
        <f t="shared" si="12"/>
        <v>-0.29999999999999893</v>
      </c>
      <c r="I92" s="115">
        <v>8.5</v>
      </c>
      <c r="J92" s="115">
        <f t="shared" si="13"/>
        <v>-0.26999999999999957</v>
      </c>
      <c r="K92" s="114">
        <v>2.61</v>
      </c>
      <c r="L92" s="114">
        <f t="shared" si="14"/>
        <v>8.9999999999999858E-2</v>
      </c>
    </row>
    <row r="93" spans="2:14" ht="15" hidden="1" customHeight="1" outlineLevel="1" x14ac:dyDescent="0.25">
      <c r="B93" s="73" t="s">
        <v>39</v>
      </c>
      <c r="C93" s="114">
        <v>8.3484333051811106</v>
      </c>
      <c r="D93" s="114">
        <f t="shared" si="10"/>
        <v>-0.13011692927560681</v>
      </c>
      <c r="E93" s="115">
        <v>8.51</v>
      </c>
      <c r="F93" s="115">
        <f t="shared" si="11"/>
        <v>-0.26999999999999957</v>
      </c>
      <c r="G93" s="114">
        <v>8.7200000000000006</v>
      </c>
      <c r="H93" s="114">
        <f t="shared" si="12"/>
        <v>-0.4399999999999995</v>
      </c>
      <c r="I93" s="115">
        <v>9.1300000000000008</v>
      </c>
      <c r="J93" s="115">
        <f t="shared" si="13"/>
        <v>0.20000000000000107</v>
      </c>
      <c r="K93" s="114">
        <v>2.64</v>
      </c>
      <c r="L93" s="114">
        <f t="shared" si="14"/>
        <v>-0.10999999999999988</v>
      </c>
    </row>
    <row r="94" spans="2:14" ht="15" hidden="1" customHeight="1" outlineLevel="1" x14ac:dyDescent="0.25">
      <c r="B94" s="73" t="s">
        <v>40</v>
      </c>
      <c r="C94" s="114">
        <v>9.1952442241468244</v>
      </c>
      <c r="D94" s="114">
        <f t="shared" si="10"/>
        <v>0.2733815994746589</v>
      </c>
      <c r="E94" s="115">
        <v>9.6</v>
      </c>
      <c r="F94" s="115">
        <f t="shared" si="11"/>
        <v>9.9999999999997868E-3</v>
      </c>
      <c r="G94" s="114">
        <v>9.39</v>
      </c>
      <c r="H94" s="114">
        <f t="shared" si="12"/>
        <v>0.48000000000000043</v>
      </c>
      <c r="I94" s="115">
        <v>9.6999999999999993</v>
      </c>
      <c r="J94" s="115">
        <f t="shared" si="13"/>
        <v>0.23999999999999844</v>
      </c>
      <c r="K94" s="114">
        <v>2.68</v>
      </c>
      <c r="L94" s="114">
        <f t="shared" si="14"/>
        <v>0.31000000000000005</v>
      </c>
    </row>
    <row r="95" spans="2:14" collapsed="1" x14ac:dyDescent="0.25">
      <c r="B95" s="33">
        <v>2007</v>
      </c>
      <c r="C95" s="118">
        <v>7.9448414634885607</v>
      </c>
      <c r="D95" s="118">
        <f t="shared" si="10"/>
        <v>-0.10660970714706242</v>
      </c>
      <c r="E95" s="118">
        <v>8.5232466644042173</v>
      </c>
      <c r="F95" s="118">
        <f t="shared" si="11"/>
        <v>-6.3904544111387906E-2</v>
      </c>
      <c r="G95" s="118">
        <v>8.5343408828362701</v>
      </c>
      <c r="H95" s="118">
        <f t="shared" si="12"/>
        <v>-0.14722058882153455</v>
      </c>
      <c r="I95" s="118">
        <v>7.4199065558431485</v>
      </c>
      <c r="J95" s="118">
        <f t="shared" si="13"/>
        <v>-0.17561320864949526</v>
      </c>
      <c r="K95" s="118">
        <v>2.6882476247515856</v>
      </c>
      <c r="L95" s="118">
        <f t="shared" si="14"/>
        <v>0.13125616540036855</v>
      </c>
    </row>
    <row r="96" spans="2:14" ht="15" hidden="1" customHeight="1" outlineLevel="1" x14ac:dyDescent="0.25">
      <c r="B96" s="73" t="s">
        <v>29</v>
      </c>
      <c r="C96" s="114">
        <v>7.8535863971272892</v>
      </c>
      <c r="D96" s="119"/>
      <c r="E96" s="115">
        <v>8.1999999999999993</v>
      </c>
      <c r="F96" s="115"/>
      <c r="G96" s="114">
        <v>8.43</v>
      </c>
      <c r="H96" s="119"/>
      <c r="I96" s="115">
        <v>8.01</v>
      </c>
      <c r="J96" s="115"/>
      <c r="K96" s="114">
        <v>2.72</v>
      </c>
      <c r="L96" s="119"/>
    </row>
    <row r="97" spans="2:12" ht="15" hidden="1" customHeight="1" outlineLevel="1" x14ac:dyDescent="0.25">
      <c r="B97" s="73" t="s">
        <v>30</v>
      </c>
      <c r="C97" s="114">
        <v>8.2904838198813042</v>
      </c>
      <c r="D97" s="119"/>
      <c r="E97" s="115">
        <v>8.6999999999999993</v>
      </c>
      <c r="F97" s="115"/>
      <c r="G97" s="114">
        <v>8.91</v>
      </c>
      <c r="H97" s="119"/>
      <c r="I97" s="115">
        <v>8.1999999999999993</v>
      </c>
      <c r="J97" s="115"/>
      <c r="K97" s="114">
        <v>2.5299999999999998</v>
      </c>
      <c r="L97" s="119"/>
    </row>
    <row r="98" spans="2:12" ht="15" hidden="1" customHeight="1" outlineLevel="1" x14ac:dyDescent="0.25">
      <c r="B98" s="73" t="s">
        <v>31</v>
      </c>
      <c r="C98" s="114">
        <v>7.5615202484548449</v>
      </c>
      <c r="D98" s="119"/>
      <c r="E98" s="115">
        <v>7.96</v>
      </c>
      <c r="F98" s="115"/>
      <c r="G98" s="114">
        <v>7.99</v>
      </c>
      <c r="H98" s="119"/>
      <c r="I98" s="115">
        <v>7.13</v>
      </c>
      <c r="J98" s="115"/>
      <c r="K98" s="114">
        <v>2.58</v>
      </c>
      <c r="L98" s="119"/>
    </row>
    <row r="99" spans="2:12" ht="15" hidden="1" customHeight="1" outlineLevel="1" x14ac:dyDescent="0.25">
      <c r="B99" s="73" t="s">
        <v>32</v>
      </c>
      <c r="C99" s="114">
        <v>7.5167569827946696</v>
      </c>
      <c r="D99" s="119"/>
      <c r="E99" s="115">
        <v>8.0500000000000007</v>
      </c>
      <c r="F99" s="115"/>
      <c r="G99" s="114">
        <v>8.2799999999999994</v>
      </c>
      <c r="H99" s="119"/>
      <c r="I99" s="115">
        <v>6.79</v>
      </c>
      <c r="J99" s="115"/>
      <c r="K99" s="114">
        <v>2.65</v>
      </c>
      <c r="L99" s="119"/>
    </row>
    <row r="100" spans="2:12" ht="15" hidden="1" customHeight="1" outlineLevel="1" x14ac:dyDescent="0.25">
      <c r="B100" s="73" t="s">
        <v>33</v>
      </c>
      <c r="C100" s="114">
        <v>8.5323330813003402</v>
      </c>
      <c r="D100" s="119"/>
      <c r="E100" s="115">
        <v>9.52</v>
      </c>
      <c r="F100" s="115"/>
      <c r="G100" s="114">
        <v>9.3699999999999992</v>
      </c>
      <c r="H100" s="119"/>
      <c r="I100" s="115">
        <v>6.95</v>
      </c>
      <c r="J100" s="115"/>
      <c r="K100" s="114">
        <v>2.93</v>
      </c>
      <c r="L100" s="119"/>
    </row>
    <row r="101" spans="2:12" ht="15" hidden="1" customHeight="1" outlineLevel="1" x14ac:dyDescent="0.25">
      <c r="B101" s="73" t="s">
        <v>34</v>
      </c>
      <c r="C101" s="114">
        <v>8.2857186935611935</v>
      </c>
      <c r="D101" s="119"/>
      <c r="E101" s="115">
        <v>9.09</v>
      </c>
      <c r="F101" s="115"/>
      <c r="G101" s="114">
        <v>9.44</v>
      </c>
      <c r="H101" s="119"/>
      <c r="I101" s="115">
        <v>6.89</v>
      </c>
      <c r="J101" s="115"/>
      <c r="K101" s="114">
        <v>2.4700000000000002</v>
      </c>
      <c r="L101" s="119"/>
    </row>
    <row r="102" spans="2:12" ht="15" hidden="1" customHeight="1" outlineLevel="1" x14ac:dyDescent="0.25">
      <c r="B102" s="73" t="s">
        <v>35</v>
      </c>
      <c r="C102" s="114">
        <v>7.4944380279404124</v>
      </c>
      <c r="D102" s="119"/>
      <c r="E102" s="115">
        <v>7.95</v>
      </c>
      <c r="F102" s="115"/>
      <c r="G102" s="114">
        <v>8.41</v>
      </c>
      <c r="H102" s="119"/>
      <c r="I102" s="115">
        <v>6.88</v>
      </c>
      <c r="J102" s="115"/>
      <c r="K102" s="114">
        <v>2.23</v>
      </c>
      <c r="L102" s="119"/>
    </row>
    <row r="103" spans="2:12" ht="15" hidden="1" customHeight="1" outlineLevel="1" x14ac:dyDescent="0.25">
      <c r="B103" s="73" t="s">
        <v>36</v>
      </c>
      <c r="C103" s="114">
        <v>7.9424678133252566</v>
      </c>
      <c r="D103" s="119"/>
      <c r="E103" s="115">
        <v>8.5399999999999991</v>
      </c>
      <c r="F103" s="115"/>
      <c r="G103" s="114">
        <v>8.68</v>
      </c>
      <c r="H103" s="119"/>
      <c r="I103" s="115">
        <v>7.35</v>
      </c>
      <c r="J103" s="115"/>
      <c r="K103" s="114">
        <v>2.34</v>
      </c>
      <c r="L103" s="119"/>
    </row>
    <row r="104" spans="2:12" ht="15" hidden="1" customHeight="1" outlineLevel="1" x14ac:dyDescent="0.25">
      <c r="B104" s="73" t="s">
        <v>37</v>
      </c>
      <c r="C104" s="114">
        <v>7.5197519854800294</v>
      </c>
      <c r="D104" s="119"/>
      <c r="E104" s="115">
        <v>8.08</v>
      </c>
      <c r="F104" s="115"/>
      <c r="G104" s="114">
        <v>7.94</v>
      </c>
      <c r="H104" s="119"/>
      <c r="I104" s="115">
        <v>6.95</v>
      </c>
      <c r="J104" s="115"/>
      <c r="K104" s="114">
        <v>2.69</v>
      </c>
      <c r="L104" s="119"/>
    </row>
    <row r="105" spans="2:12" ht="15" hidden="1" customHeight="1" outlineLevel="1" x14ac:dyDescent="0.25">
      <c r="B105" s="73" t="s">
        <v>38</v>
      </c>
      <c r="C105" s="114">
        <v>8.2385084387826346</v>
      </c>
      <c r="D105" s="119"/>
      <c r="E105" s="115">
        <v>8.58</v>
      </c>
      <c r="F105" s="115"/>
      <c r="G105" s="114">
        <v>8.6999999999999993</v>
      </c>
      <c r="H105" s="119"/>
      <c r="I105" s="115">
        <v>8.77</v>
      </c>
      <c r="J105" s="115"/>
      <c r="K105" s="114">
        <v>2.52</v>
      </c>
      <c r="L105" s="119"/>
    </row>
    <row r="106" spans="2:12" ht="15" hidden="1" customHeight="1" outlineLevel="1" x14ac:dyDescent="0.25">
      <c r="B106" s="73" t="s">
        <v>39</v>
      </c>
      <c r="C106" s="114">
        <v>8.4785502344567174</v>
      </c>
      <c r="D106" s="119"/>
      <c r="E106" s="115">
        <v>8.7799999999999994</v>
      </c>
      <c r="F106" s="115"/>
      <c r="G106" s="114">
        <v>9.16</v>
      </c>
      <c r="H106" s="119"/>
      <c r="I106" s="115">
        <v>8.93</v>
      </c>
      <c r="J106" s="115"/>
      <c r="K106" s="114">
        <v>2.75</v>
      </c>
      <c r="L106" s="119"/>
    </row>
    <row r="107" spans="2:12" ht="15" hidden="1" customHeight="1" outlineLevel="1" x14ac:dyDescent="0.25">
      <c r="B107" s="73" t="s">
        <v>40</v>
      </c>
      <c r="C107" s="114">
        <v>8.9218626246721655</v>
      </c>
      <c r="D107" s="119"/>
      <c r="E107" s="115">
        <v>9.59</v>
      </c>
      <c r="F107" s="115"/>
      <c r="G107" s="114">
        <v>8.91</v>
      </c>
      <c r="H107" s="119"/>
      <c r="I107" s="115">
        <v>9.4600000000000009</v>
      </c>
      <c r="J107" s="115"/>
      <c r="K107" s="114">
        <v>2.37</v>
      </c>
      <c r="L107" s="119"/>
    </row>
    <row r="108" spans="2:12" collapsed="1" x14ac:dyDescent="0.25">
      <c r="B108" s="33">
        <v>2006</v>
      </c>
      <c r="C108" s="118">
        <v>8.0514511706356231</v>
      </c>
      <c r="D108" s="120"/>
      <c r="E108" s="118">
        <v>8.5871512085156052</v>
      </c>
      <c r="F108" s="118"/>
      <c r="G108" s="118">
        <v>8.6815614716578047</v>
      </c>
      <c r="H108" s="121"/>
      <c r="I108" s="118">
        <v>7.5955197644926438</v>
      </c>
      <c r="J108" s="118"/>
      <c r="K108" s="118">
        <v>2.5569914593512171</v>
      </c>
      <c r="L108" s="121"/>
    </row>
    <row r="109" spans="2:12" ht="15" customHeight="1" x14ac:dyDescent="0.25">
      <c r="B109" s="174" t="s">
        <v>42</v>
      </c>
      <c r="C109" s="174"/>
      <c r="D109" s="174"/>
      <c r="E109" s="174"/>
      <c r="F109" s="174"/>
      <c r="G109" s="174"/>
      <c r="H109" s="174"/>
      <c r="I109" s="37"/>
      <c r="J109" s="37"/>
      <c r="K109" s="37"/>
      <c r="L109" s="37"/>
    </row>
  </sheetData>
  <mergeCells count="7">
    <mergeCell ref="B109:H109"/>
    <mergeCell ref="B5:L5"/>
    <mergeCell ref="C6:D6"/>
    <mergeCell ref="E6:F6"/>
    <mergeCell ref="G6:H6"/>
    <mergeCell ref="I6:J6"/>
    <mergeCell ref="K6:L6"/>
  </mergeCells>
  <hyperlinks>
    <hyperlink ref="N9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81" t="s">
        <v>104</v>
      </c>
      <c r="C5" s="181"/>
      <c r="D5" s="181"/>
      <c r="E5" s="181"/>
    </row>
    <row r="6" spans="2:5" ht="49.5" customHeight="1" x14ac:dyDescent="0.25">
      <c r="B6" s="59" t="s">
        <v>44</v>
      </c>
      <c r="C6" s="40" t="str">
        <f>actualizaciones!A3</f>
        <v>acum. sept. 2012</v>
      </c>
      <c r="D6" s="40" t="str">
        <f>actualizaciones!A2</f>
        <v>acum. sept. 2013</v>
      </c>
      <c r="E6" s="94" t="s">
        <v>105</v>
      </c>
    </row>
    <row r="7" spans="2:5" ht="15" customHeight="1" x14ac:dyDescent="0.25">
      <c r="B7" s="95" t="s">
        <v>47</v>
      </c>
      <c r="C7" s="96"/>
      <c r="D7" s="96"/>
      <c r="E7" s="96"/>
    </row>
    <row r="8" spans="2:5" ht="15" customHeight="1" x14ac:dyDescent="0.2">
      <c r="B8" s="97" t="s">
        <v>106</v>
      </c>
      <c r="C8" s="98">
        <v>7.7977829890833812</v>
      </c>
      <c r="D8" s="98">
        <v>7.7704188857400283</v>
      </c>
      <c r="E8" s="122">
        <f>D8-C8</f>
        <v>-2.736410334335293E-2</v>
      </c>
    </row>
    <row r="9" spans="2:5" ht="15" customHeight="1" x14ac:dyDescent="0.2">
      <c r="B9" s="100" t="s">
        <v>107</v>
      </c>
      <c r="C9" s="101">
        <v>7.3741141301259274</v>
      </c>
      <c r="D9" s="101">
        <v>7.3988936008608137</v>
      </c>
      <c r="E9" s="123">
        <f>D9-C9</f>
        <v>2.4779470734886289E-2</v>
      </c>
    </row>
    <row r="10" spans="2:5" ht="15" customHeight="1" x14ac:dyDescent="0.2">
      <c r="B10" s="100" t="s">
        <v>108</v>
      </c>
      <c r="C10" s="101">
        <v>8.5814823517771899</v>
      </c>
      <c r="D10" s="101">
        <v>8.4503269578862188</v>
      </c>
      <c r="E10" s="123">
        <f>D10-C10</f>
        <v>-0.13115539389097108</v>
      </c>
    </row>
    <row r="11" spans="2:5" ht="15" customHeight="1" x14ac:dyDescent="0.25">
      <c r="B11" s="95" t="s">
        <v>51</v>
      </c>
      <c r="C11" s="104"/>
      <c r="D11" s="104"/>
      <c r="E11" s="124"/>
    </row>
    <row r="12" spans="2:5" ht="15" customHeight="1" x14ac:dyDescent="0.2">
      <c r="B12" s="97" t="s">
        <v>106</v>
      </c>
      <c r="C12" s="98">
        <v>8.2960810423533555</v>
      </c>
      <c r="D12" s="98">
        <v>8.2692922152064909</v>
      </c>
      <c r="E12" s="122">
        <f>D12-C12</f>
        <v>-2.6788827146864591E-2</v>
      </c>
    </row>
    <row r="13" spans="2:5" ht="15" customHeight="1" x14ac:dyDescent="0.2">
      <c r="B13" s="100" t="s">
        <v>107</v>
      </c>
      <c r="C13" s="101">
        <v>7.9556785834457644</v>
      </c>
      <c r="D13" s="101">
        <v>8.0333654264445773</v>
      </c>
      <c r="E13" s="123">
        <f>D13-C13</f>
        <v>7.7686842998812899E-2</v>
      </c>
    </row>
    <row r="14" spans="2:5" ht="15" customHeight="1" x14ac:dyDescent="0.2">
      <c r="B14" s="100" t="s">
        <v>108</v>
      </c>
      <c r="C14" s="101">
        <v>9.0862008347605965</v>
      </c>
      <c r="D14" s="101">
        <v>8.81282479796708</v>
      </c>
      <c r="E14" s="123">
        <f>D14-C14</f>
        <v>-0.27337603679351652</v>
      </c>
    </row>
    <row r="15" spans="2:5" ht="15" customHeight="1" x14ac:dyDescent="0.25">
      <c r="B15" s="95" t="s">
        <v>52</v>
      </c>
      <c r="C15" s="104"/>
      <c r="D15" s="104"/>
      <c r="E15" s="124"/>
    </row>
    <row r="16" spans="2:5" ht="15" customHeight="1" x14ac:dyDescent="0.2">
      <c r="B16" s="97" t="s">
        <v>106</v>
      </c>
      <c r="C16" s="98">
        <v>8.4813858066182117</v>
      </c>
      <c r="D16" s="98">
        <v>8.3929078891643556</v>
      </c>
      <c r="E16" s="122">
        <f>D16-C16</f>
        <v>-8.8477917453856136E-2</v>
      </c>
    </row>
    <row r="17" spans="2:12" ht="15" customHeight="1" x14ac:dyDescent="0.2">
      <c r="B17" s="100" t="s">
        <v>107</v>
      </c>
      <c r="C17" s="101">
        <v>8.410964712716007</v>
      </c>
      <c r="D17" s="101">
        <v>8.3590667005796035</v>
      </c>
      <c r="E17" s="123">
        <f>D17-C17</f>
        <v>-5.1898012136403437E-2</v>
      </c>
    </row>
    <row r="18" spans="2:12" ht="15" customHeight="1" x14ac:dyDescent="0.2">
      <c r="B18" s="100" t="s">
        <v>108</v>
      </c>
      <c r="C18" s="101">
        <v>8.549132829540607</v>
      </c>
      <c r="D18" s="101">
        <v>8.4259349454368344</v>
      </c>
      <c r="E18" s="123">
        <f>D18-C18</f>
        <v>-0.12319788410377264</v>
      </c>
    </row>
    <row r="19" spans="2:12" ht="15" customHeight="1" x14ac:dyDescent="0.25">
      <c r="B19" s="95" t="s">
        <v>53</v>
      </c>
      <c r="C19" s="104"/>
      <c r="D19" s="104"/>
      <c r="E19" s="124"/>
    </row>
    <row r="20" spans="2:12" ht="15" customHeight="1" x14ac:dyDescent="0.2">
      <c r="B20" s="97" t="s">
        <v>106</v>
      </c>
      <c r="C20" s="98">
        <v>7.5691840728926572</v>
      </c>
      <c r="D20" s="98">
        <v>7.2888290284506043</v>
      </c>
      <c r="E20" s="122">
        <f>D20-C20</f>
        <v>-0.28035504444205284</v>
      </c>
    </row>
    <row r="21" spans="2:12" ht="15" customHeight="1" x14ac:dyDescent="0.2">
      <c r="B21" s="100" t="s">
        <v>107</v>
      </c>
      <c r="C21" s="101">
        <v>7.4640539997507549</v>
      </c>
      <c r="D21" s="101">
        <v>7.2455354839026764</v>
      </c>
      <c r="E21" s="123">
        <f>D21-C21</f>
        <v>-0.21851851584807847</v>
      </c>
    </row>
    <row r="22" spans="2:12" ht="15" customHeight="1" x14ac:dyDescent="0.2">
      <c r="B22" s="100" t="s">
        <v>108</v>
      </c>
      <c r="C22" s="101">
        <v>7.9014759317019836</v>
      </c>
      <c r="D22" s="101">
        <v>7.4099405355240089</v>
      </c>
      <c r="E22" s="123">
        <f>D22-C22</f>
        <v>-0.4915353961779747</v>
      </c>
    </row>
    <row r="23" spans="2:12" ht="15" customHeight="1" x14ac:dyDescent="0.25">
      <c r="B23" s="95" t="s">
        <v>54</v>
      </c>
      <c r="C23" s="104"/>
      <c r="D23" s="104"/>
      <c r="E23" s="124"/>
    </row>
    <row r="24" spans="2:12" ht="15" customHeight="1" x14ac:dyDescent="0.2">
      <c r="B24" s="97" t="s">
        <v>106</v>
      </c>
      <c r="C24" s="98">
        <v>2.2455058939096268</v>
      </c>
      <c r="D24" s="98">
        <v>2.2088400411164701</v>
      </c>
      <c r="E24" s="122">
        <f>D24-C24</f>
        <v>-3.6665852793156706E-2</v>
      </c>
    </row>
    <row r="25" spans="2:12" ht="15" customHeight="1" x14ac:dyDescent="0.2">
      <c r="B25" s="100" t="s">
        <v>107</v>
      </c>
      <c r="C25" s="101">
        <v>2.2455058939096268</v>
      </c>
      <c r="D25" s="101">
        <v>2.2088400411164701</v>
      </c>
      <c r="E25" s="123">
        <f>D25-C25</f>
        <v>-3.6665852793156706E-2</v>
      </c>
    </row>
    <row r="26" spans="2:12" ht="15" customHeight="1" x14ac:dyDescent="0.2">
      <c r="B26" s="100" t="s">
        <v>108</v>
      </c>
      <c r="C26" s="101" t="s">
        <v>83</v>
      </c>
      <c r="D26" s="101" t="s">
        <v>83</v>
      </c>
      <c r="E26" s="123" t="s">
        <v>83</v>
      </c>
    </row>
    <row r="27" spans="2:12" ht="15" customHeight="1" x14ac:dyDescent="0.25">
      <c r="B27" s="182" t="s">
        <v>109</v>
      </c>
      <c r="C27" s="182"/>
      <c r="D27" s="182"/>
      <c r="E27" s="182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41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56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9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5" t="s">
        <v>21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6" ht="15" customHeight="1" x14ac:dyDescent="0.25">
      <c r="B6" s="15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16"/>
      <c r="O6" s="16"/>
      <c r="P6" s="16"/>
    </row>
    <row r="7" spans="2:16" ht="30" customHeight="1" x14ac:dyDescent="0.25">
      <c r="B7" s="15"/>
      <c r="C7" s="17" t="s">
        <v>27</v>
      </c>
      <c r="D7" s="17" t="s">
        <v>28</v>
      </c>
      <c r="E7" s="18" t="s">
        <v>27</v>
      </c>
      <c r="F7" s="18" t="s">
        <v>28</v>
      </c>
      <c r="G7" s="17" t="s">
        <v>27</v>
      </c>
      <c r="H7" s="17" t="s">
        <v>28</v>
      </c>
      <c r="I7" s="18" t="s">
        <v>27</v>
      </c>
      <c r="J7" s="18" t="s">
        <v>28</v>
      </c>
      <c r="K7" s="17" t="s">
        <v>27</v>
      </c>
      <c r="L7" s="17" t="s">
        <v>28</v>
      </c>
      <c r="N7" s="16"/>
      <c r="O7" s="16"/>
      <c r="P7" s="16"/>
    </row>
    <row r="8" spans="2:16" x14ac:dyDescent="0.25">
      <c r="B8" s="19" t="s">
        <v>32</v>
      </c>
      <c r="C8" s="20">
        <v>390920</v>
      </c>
      <c r="D8" s="21">
        <f t="shared" ref="D8:D14" si="0">C8/C21-1</f>
        <v>8.5004837149307289E-3</v>
      </c>
      <c r="E8" s="22">
        <v>134802</v>
      </c>
      <c r="F8" s="23">
        <f t="shared" ref="F8:F16" si="1">E8/E21-1</f>
        <v>-1.2692716153367312E-2</v>
      </c>
      <c r="G8" s="20">
        <v>113638</v>
      </c>
      <c r="H8" s="21">
        <f t="shared" ref="H8:H16" si="2">G8/G21-1</f>
        <v>2.162128145424469E-2</v>
      </c>
      <c r="I8" s="22">
        <v>62952</v>
      </c>
      <c r="J8" s="23">
        <f t="shared" ref="J8:J16" si="3">I8/I21-1</f>
        <v>4.4499751119960074E-2</v>
      </c>
      <c r="K8" s="20">
        <v>12329</v>
      </c>
      <c r="L8" s="21">
        <f t="shared" ref="L8:L16" si="4">K8/K21-1</f>
        <v>3.2233757535164109E-2</v>
      </c>
    </row>
    <row r="9" spans="2:16" x14ac:dyDescent="0.25">
      <c r="B9" s="19" t="s">
        <v>33</v>
      </c>
      <c r="C9" s="20">
        <v>469162</v>
      </c>
      <c r="D9" s="21">
        <f t="shared" si="0"/>
        <v>1.4292478018640198E-2</v>
      </c>
      <c r="E9" s="22">
        <v>165555</v>
      </c>
      <c r="F9" s="23">
        <f t="shared" si="1"/>
        <v>4.9410893463073258E-3</v>
      </c>
      <c r="G9" s="20">
        <v>134556</v>
      </c>
      <c r="H9" s="21">
        <f t="shared" si="2"/>
        <v>-1.9655691620741322E-3</v>
      </c>
      <c r="I9" s="22">
        <v>79448</v>
      </c>
      <c r="J9" s="23">
        <f t="shared" si="3"/>
        <v>0.17464072387485952</v>
      </c>
      <c r="K9" s="20">
        <v>11955</v>
      </c>
      <c r="L9" s="21">
        <f t="shared" si="4"/>
        <v>0.21617497456765</v>
      </c>
    </row>
    <row r="10" spans="2:16" x14ac:dyDescent="0.25">
      <c r="B10" s="19" t="s">
        <v>34</v>
      </c>
      <c r="C10" s="20">
        <v>424949</v>
      </c>
      <c r="D10" s="21">
        <f t="shared" si="0"/>
        <v>-2.7249440887438081E-2</v>
      </c>
      <c r="E10" s="22">
        <v>146168</v>
      </c>
      <c r="F10" s="23">
        <f>E10/E23-1</f>
        <v>-5.3689928201940962E-2</v>
      </c>
      <c r="G10" s="20">
        <v>126191</v>
      </c>
      <c r="H10" s="21">
        <f t="shared" si="2"/>
        <v>-2.0195353748680089E-2</v>
      </c>
      <c r="I10" s="22">
        <v>69354</v>
      </c>
      <c r="J10" s="23">
        <f t="shared" si="3"/>
        <v>0.3434449093444909</v>
      </c>
      <c r="K10" s="20">
        <v>13408</v>
      </c>
      <c r="L10" s="21">
        <f t="shared" si="4"/>
        <v>0.14110638297872335</v>
      </c>
    </row>
    <row r="11" spans="2:16" x14ac:dyDescent="0.25">
      <c r="B11" s="19" t="s">
        <v>35</v>
      </c>
      <c r="C11" s="20">
        <v>390241</v>
      </c>
      <c r="D11" s="21">
        <f t="shared" si="0"/>
        <v>-1.4632508155824175E-2</v>
      </c>
      <c r="E11" s="22">
        <v>140602</v>
      </c>
      <c r="F11" s="23">
        <f t="shared" si="1"/>
        <v>3.5688284250046109E-3</v>
      </c>
      <c r="G11" s="20">
        <v>110208</v>
      </c>
      <c r="H11" s="21">
        <f t="shared" si="2"/>
        <v>-3.3907219748238071E-2</v>
      </c>
      <c r="I11" s="22">
        <v>62331</v>
      </c>
      <c r="J11" s="23">
        <f t="shared" si="3"/>
        <v>0.10267659702443077</v>
      </c>
      <c r="K11" s="20">
        <v>12983</v>
      </c>
      <c r="L11" s="21">
        <f t="shared" si="4"/>
        <v>-4.8446203459396098E-2</v>
      </c>
      <c r="N11" s="24"/>
      <c r="O11" s="24"/>
      <c r="P11" s="24"/>
    </row>
    <row r="12" spans="2:16" x14ac:dyDescent="0.25">
      <c r="B12" s="19" t="s">
        <v>36</v>
      </c>
      <c r="C12" s="20">
        <v>369883</v>
      </c>
      <c r="D12" s="21">
        <f t="shared" si="0"/>
        <v>4.6860406536739507E-2</v>
      </c>
      <c r="E12" s="22">
        <v>136187</v>
      </c>
      <c r="F12" s="23">
        <f t="shared" si="1"/>
        <v>4.2891274715513239E-2</v>
      </c>
      <c r="G12" s="20">
        <v>105939</v>
      </c>
      <c r="H12" s="21">
        <f t="shared" si="2"/>
        <v>9.2853163877942624E-2</v>
      </c>
      <c r="I12" s="22">
        <v>50853</v>
      </c>
      <c r="J12" s="23">
        <f t="shared" si="3"/>
        <v>2.9979684818839392E-3</v>
      </c>
      <c r="K12" s="20">
        <v>12538</v>
      </c>
      <c r="L12" s="21">
        <f t="shared" si="4"/>
        <v>-8.3546524376873044E-2</v>
      </c>
    </row>
    <row r="13" spans="2:16" x14ac:dyDescent="0.25">
      <c r="B13" s="19" t="s">
        <v>37</v>
      </c>
      <c r="C13" s="20">
        <v>384784</v>
      </c>
      <c r="D13" s="21">
        <f t="shared" si="0"/>
        <v>-6.5023423983826767E-2</v>
      </c>
      <c r="E13" s="22">
        <v>139428</v>
      </c>
      <c r="F13" s="23">
        <f t="shared" si="1"/>
        <v>-9.4011540260955484E-2</v>
      </c>
      <c r="G13" s="20">
        <v>110313</v>
      </c>
      <c r="H13" s="21">
        <f t="shared" si="2"/>
        <v>-5.9067879015336278E-2</v>
      </c>
      <c r="I13" s="22">
        <v>53895</v>
      </c>
      <c r="J13" s="23">
        <f t="shared" si="3"/>
        <v>-4.2156148364050017E-2</v>
      </c>
      <c r="K13" s="20">
        <v>13383</v>
      </c>
      <c r="L13" s="21">
        <f t="shared" si="4"/>
        <v>-3.3648638890894644E-2</v>
      </c>
    </row>
    <row r="14" spans="2:16" x14ac:dyDescent="0.25">
      <c r="B14" s="19" t="s">
        <v>38</v>
      </c>
      <c r="C14" s="20">
        <v>466240</v>
      </c>
      <c r="D14" s="21">
        <f t="shared" si="0"/>
        <v>6.6854604906377846E-2</v>
      </c>
      <c r="E14" s="22">
        <v>168533</v>
      </c>
      <c r="F14" s="23">
        <f t="shared" si="1"/>
        <v>7.8514565094967459E-2</v>
      </c>
      <c r="G14" s="20">
        <v>134731</v>
      </c>
      <c r="H14" s="21">
        <f t="shared" si="2"/>
        <v>7.7744536524493757E-2</v>
      </c>
      <c r="I14" s="22">
        <v>64514</v>
      </c>
      <c r="J14" s="23">
        <f t="shared" si="3"/>
        <v>3.8504877499114576E-2</v>
      </c>
      <c r="K14" s="20">
        <v>16181</v>
      </c>
      <c r="L14" s="21">
        <f t="shared" si="4"/>
        <v>0.12095600969864906</v>
      </c>
    </row>
    <row r="15" spans="2:16" x14ac:dyDescent="0.25">
      <c r="B15" s="19" t="s">
        <v>39</v>
      </c>
      <c r="C15" s="20">
        <v>380684</v>
      </c>
      <c r="D15" s="21">
        <f>C15/C28-1</f>
        <v>-5.0267817270534088E-2</v>
      </c>
      <c r="E15" s="22">
        <v>132632</v>
      </c>
      <c r="F15" s="23">
        <f t="shared" si="1"/>
        <v>-5.4276831807421377E-2</v>
      </c>
      <c r="G15" s="20">
        <v>106392</v>
      </c>
      <c r="H15" s="21">
        <f t="shared" si="2"/>
        <v>-5.6348396824692837E-2</v>
      </c>
      <c r="I15" s="22">
        <v>53193</v>
      </c>
      <c r="J15" s="23">
        <f t="shared" si="3"/>
        <v>-4.1895567283272372E-2</v>
      </c>
      <c r="K15" s="20">
        <v>17051</v>
      </c>
      <c r="L15" s="21">
        <f t="shared" si="4"/>
        <v>-5.6757205288488155E-2</v>
      </c>
    </row>
    <row r="16" spans="2:16" x14ac:dyDescent="0.25">
      <c r="B16" s="19" t="s">
        <v>40</v>
      </c>
      <c r="C16" s="20">
        <v>387955</v>
      </c>
      <c r="D16" s="21">
        <f t="shared" ref="D16" si="5">C16/C29-1</f>
        <v>-3.2687968284442648E-2</v>
      </c>
      <c r="E16" s="22">
        <v>134920</v>
      </c>
      <c r="F16" s="23">
        <f t="shared" si="1"/>
        <v>-7.3606152156001081E-2</v>
      </c>
      <c r="G16" s="20">
        <v>108777</v>
      </c>
      <c r="H16" s="21">
        <f t="shared" si="2"/>
        <v>-3.2930005956561592E-2</v>
      </c>
      <c r="I16" s="22">
        <v>55856</v>
      </c>
      <c r="J16" s="23">
        <f t="shared" si="3"/>
        <v>-1.8641179261029261E-2</v>
      </c>
      <c r="K16" s="20">
        <v>16642</v>
      </c>
      <c r="L16" s="21">
        <f t="shared" si="4"/>
        <v>0.11317725752508356</v>
      </c>
    </row>
    <row r="17" spans="2:18" ht="27.75" customHeight="1" x14ac:dyDescent="0.25">
      <c r="B17" s="25" t="str">
        <f>actualizaciones!$A$2</f>
        <v>acum. sept. 2013</v>
      </c>
      <c r="C17" s="26">
        <v>3664818</v>
      </c>
      <c r="D17" s="27">
        <v>-5.9774507059673354E-3</v>
      </c>
      <c r="E17" s="28">
        <v>1298827</v>
      </c>
      <c r="F17" s="29">
        <v>-1.7877167631150548E-2</v>
      </c>
      <c r="G17" s="26">
        <v>1050745</v>
      </c>
      <c r="H17" s="27">
        <v>-2.459803899230617E-3</v>
      </c>
      <c r="I17" s="28">
        <v>552396</v>
      </c>
      <c r="J17" s="29">
        <v>6.7260709876483471E-2</v>
      </c>
      <c r="K17" s="26">
        <v>126470</v>
      </c>
      <c r="L17" s="27">
        <v>3.5281597904387674E-2</v>
      </c>
      <c r="O17" s="16"/>
      <c r="P17" s="16"/>
      <c r="Q17" s="16"/>
      <c r="R17" s="16"/>
    </row>
    <row r="18" spans="2:18" outlineLevel="1" x14ac:dyDescent="0.25">
      <c r="B18" s="19" t="s">
        <v>29</v>
      </c>
      <c r="C18" s="20">
        <v>391913</v>
      </c>
      <c r="D18" s="21">
        <f t="shared" ref="D18:D27" si="6">C18/C31-1</f>
        <v>-5.8654970900697267E-2</v>
      </c>
      <c r="E18" s="22">
        <v>137968</v>
      </c>
      <c r="F18" s="23">
        <f t="shared" ref="F18:F29" si="7">E18/E31-1</f>
        <v>-9.1987232222185633E-2</v>
      </c>
      <c r="G18" s="20">
        <v>109281</v>
      </c>
      <c r="H18" s="21">
        <f t="shared" ref="H18:H29" si="8">G18/G31-1</f>
        <v>-7.2262358544225913E-2</v>
      </c>
      <c r="I18" s="22">
        <v>56492</v>
      </c>
      <c r="J18" s="23">
        <f t="shared" ref="J18:J29" si="9">I18/I31-1</f>
        <v>-4.4128595600676834E-2</v>
      </c>
      <c r="K18" s="20">
        <v>14672</v>
      </c>
      <c r="L18" s="21">
        <f t="shared" ref="L18:L29" si="10">K18/K31-1</f>
        <v>0.17980057896429713</v>
      </c>
    </row>
    <row r="19" spans="2:18" outlineLevel="1" x14ac:dyDescent="0.25">
      <c r="B19" s="19" t="s">
        <v>30</v>
      </c>
      <c r="C19" s="20">
        <v>396985</v>
      </c>
      <c r="D19" s="21">
        <f t="shared" si="6"/>
        <v>-3.7215337229888679E-2</v>
      </c>
      <c r="E19" s="22">
        <v>143212</v>
      </c>
      <c r="F19" s="23">
        <f t="shared" si="7"/>
        <v>-8.0828929414942241E-3</v>
      </c>
      <c r="G19" s="20">
        <v>114279</v>
      </c>
      <c r="H19" s="21">
        <f t="shared" si="8"/>
        <v>-7.5494899321257858E-2</v>
      </c>
      <c r="I19" s="22">
        <v>53973</v>
      </c>
      <c r="J19" s="23">
        <f t="shared" si="9"/>
        <v>-6.9398944791199679E-2</v>
      </c>
      <c r="K19" s="20">
        <v>16473</v>
      </c>
      <c r="L19" s="21">
        <f t="shared" si="10"/>
        <v>8.4677684862053182E-2</v>
      </c>
    </row>
    <row r="20" spans="2:18" outlineLevel="1" x14ac:dyDescent="0.25">
      <c r="B20" s="19" t="s">
        <v>31</v>
      </c>
      <c r="C20" s="20">
        <v>425063</v>
      </c>
      <c r="D20" s="21">
        <f t="shared" si="6"/>
        <v>-7.3644179533839615E-2</v>
      </c>
      <c r="E20" s="22">
        <v>154993</v>
      </c>
      <c r="F20" s="23">
        <f t="shared" si="7"/>
        <v>-8.7836485834343669E-2</v>
      </c>
      <c r="G20" s="20">
        <v>125388</v>
      </c>
      <c r="H20" s="21">
        <f t="shared" si="8"/>
        <v>-8.7018254101165704E-2</v>
      </c>
      <c r="I20" s="22">
        <v>56241</v>
      </c>
      <c r="J20" s="23">
        <f t="shared" si="9"/>
        <v>-5.6991951710261612E-2</v>
      </c>
      <c r="K20" s="20">
        <v>14534</v>
      </c>
      <c r="L20" s="21">
        <f t="shared" si="10"/>
        <v>8.204288266825488E-2</v>
      </c>
    </row>
    <row r="21" spans="2:18" outlineLevel="1" x14ac:dyDescent="0.25">
      <c r="B21" s="19" t="s">
        <v>32</v>
      </c>
      <c r="C21" s="20">
        <v>387625</v>
      </c>
      <c r="D21" s="21">
        <f t="shared" si="6"/>
        <v>-7.9780453005595553E-2</v>
      </c>
      <c r="E21" s="22">
        <v>136535</v>
      </c>
      <c r="F21" s="23">
        <f t="shared" si="7"/>
        <v>-9.5603041704202196E-2</v>
      </c>
      <c r="G21" s="20">
        <v>111233</v>
      </c>
      <c r="H21" s="21">
        <f t="shared" si="8"/>
        <v>-8.2667392397964612E-2</v>
      </c>
      <c r="I21" s="22">
        <v>60270</v>
      </c>
      <c r="J21" s="23">
        <f t="shared" si="9"/>
        <v>5.5738508968609768E-2</v>
      </c>
      <c r="K21" s="20">
        <v>11944</v>
      </c>
      <c r="L21" s="21">
        <f t="shared" si="10"/>
        <v>-9.6041777037765841E-2</v>
      </c>
    </row>
    <row r="22" spans="2:18" outlineLevel="1" x14ac:dyDescent="0.25">
      <c r="B22" s="19" t="s">
        <v>33</v>
      </c>
      <c r="C22" s="20">
        <v>462551</v>
      </c>
      <c r="D22" s="21">
        <f t="shared" si="6"/>
        <v>-4.9910650097566012E-2</v>
      </c>
      <c r="E22" s="22">
        <v>164741</v>
      </c>
      <c r="F22" s="23">
        <f t="shared" si="7"/>
        <v>-2.4987719204796366E-2</v>
      </c>
      <c r="G22" s="20">
        <v>134821</v>
      </c>
      <c r="H22" s="21">
        <f t="shared" si="8"/>
        <v>-5.8038958135375296E-2</v>
      </c>
      <c r="I22" s="22">
        <v>67636</v>
      </c>
      <c r="J22" s="23">
        <f t="shared" si="9"/>
        <v>-0.10106326422115897</v>
      </c>
      <c r="K22" s="20">
        <v>9830</v>
      </c>
      <c r="L22" s="21">
        <f t="shared" si="10"/>
        <v>0.16579696394686905</v>
      </c>
    </row>
    <row r="23" spans="2:18" outlineLevel="1" x14ac:dyDescent="0.25">
      <c r="B23" s="19" t="s">
        <v>34</v>
      </c>
      <c r="C23" s="20">
        <v>436853</v>
      </c>
      <c r="D23" s="21">
        <f t="shared" si="6"/>
        <v>-0.10901785623234517</v>
      </c>
      <c r="E23" s="22">
        <v>154461</v>
      </c>
      <c r="F23" s="23">
        <f t="shared" si="7"/>
        <v>-0.13450256352786261</v>
      </c>
      <c r="G23" s="20">
        <v>128792</v>
      </c>
      <c r="H23" s="21">
        <f t="shared" si="8"/>
        <v>-9.4805349976455067E-2</v>
      </c>
      <c r="I23" s="22">
        <v>51624</v>
      </c>
      <c r="J23" s="23">
        <f t="shared" si="9"/>
        <v>-0.25581663543318434</v>
      </c>
      <c r="K23" s="20">
        <v>11750</v>
      </c>
      <c r="L23" s="21">
        <f t="shared" si="10"/>
        <v>-2.3762047191758007E-2</v>
      </c>
    </row>
    <row r="24" spans="2:18" outlineLevel="1" x14ac:dyDescent="0.25">
      <c r="B24" s="19" t="s">
        <v>35</v>
      </c>
      <c r="C24" s="20">
        <v>396036</v>
      </c>
      <c r="D24" s="21">
        <f t="shared" si="6"/>
        <v>3.1120877518661327E-2</v>
      </c>
      <c r="E24" s="22">
        <v>140102</v>
      </c>
      <c r="F24" s="23">
        <f t="shared" si="7"/>
        <v>-2.8549812284950349E-5</v>
      </c>
      <c r="G24" s="20">
        <v>114076</v>
      </c>
      <c r="H24" s="21">
        <f t="shared" si="8"/>
        <v>-2.118495001930587E-2</v>
      </c>
      <c r="I24" s="22">
        <v>56527</v>
      </c>
      <c r="J24" s="23">
        <f t="shared" si="9"/>
        <v>-4.0874574957275867E-3</v>
      </c>
      <c r="K24" s="20">
        <v>13644</v>
      </c>
      <c r="L24" s="21">
        <f t="shared" si="10"/>
        <v>0.13068699759675151</v>
      </c>
      <c r="N24" s="24"/>
      <c r="O24" s="24"/>
      <c r="P24" s="24"/>
    </row>
    <row r="25" spans="2:18" outlineLevel="1" x14ac:dyDescent="0.25">
      <c r="B25" s="19" t="s">
        <v>36</v>
      </c>
      <c r="C25" s="20">
        <v>353326</v>
      </c>
      <c r="D25" s="21">
        <f t="shared" si="6"/>
        <v>-1.355184544083976E-2</v>
      </c>
      <c r="E25" s="22">
        <v>130586</v>
      </c>
      <c r="F25" s="23">
        <f t="shared" si="7"/>
        <v>8.5808071056188151E-3</v>
      </c>
      <c r="G25" s="20">
        <v>96938</v>
      </c>
      <c r="H25" s="21">
        <f t="shared" si="8"/>
        <v>-5.0641961041631989E-2</v>
      </c>
      <c r="I25" s="22">
        <v>50701</v>
      </c>
      <c r="J25" s="23">
        <f t="shared" si="9"/>
        <v>-1.3599221789883265E-2</v>
      </c>
      <c r="K25" s="20">
        <v>13681</v>
      </c>
      <c r="L25" s="21">
        <f t="shared" si="10"/>
        <v>3.974768201854384E-2</v>
      </c>
    </row>
    <row r="26" spans="2:18" outlineLevel="1" x14ac:dyDescent="0.25">
      <c r="B26" s="19" t="s">
        <v>37</v>
      </c>
      <c r="C26" s="20">
        <v>411544</v>
      </c>
      <c r="D26" s="21">
        <f t="shared" si="6"/>
        <v>-0.13285952983466043</v>
      </c>
      <c r="E26" s="22">
        <v>153896</v>
      </c>
      <c r="F26" s="23">
        <f t="shared" si="7"/>
        <v>-0.10844364626480896</v>
      </c>
      <c r="G26" s="20">
        <v>117238</v>
      </c>
      <c r="H26" s="21">
        <f t="shared" si="8"/>
        <v>-0.16602289136914294</v>
      </c>
      <c r="I26" s="22">
        <v>56267</v>
      </c>
      <c r="J26" s="23">
        <f t="shared" si="9"/>
        <v>-9.4585244186982109E-2</v>
      </c>
      <c r="K26" s="20">
        <v>13849</v>
      </c>
      <c r="L26" s="21">
        <f t="shared" si="10"/>
        <v>9.9912636009848343E-2</v>
      </c>
    </row>
    <row r="27" spans="2:18" outlineLevel="1" x14ac:dyDescent="0.25">
      <c r="B27" s="19" t="s">
        <v>38</v>
      </c>
      <c r="C27" s="20">
        <v>437023</v>
      </c>
      <c r="D27" s="21">
        <f t="shared" si="6"/>
        <v>-3.7919814726757206E-2</v>
      </c>
      <c r="E27" s="22">
        <v>156264</v>
      </c>
      <c r="F27" s="23">
        <f t="shared" si="7"/>
        <v>-2.4891889699412806E-2</v>
      </c>
      <c r="G27" s="20">
        <v>125012</v>
      </c>
      <c r="H27" s="21">
        <f t="shared" si="8"/>
        <v>-4.7745277269957365E-2</v>
      </c>
      <c r="I27" s="22">
        <v>62122</v>
      </c>
      <c r="J27" s="23">
        <f t="shared" si="9"/>
        <v>-6.7349267355272691E-2</v>
      </c>
      <c r="K27" s="20">
        <v>14435</v>
      </c>
      <c r="L27" s="21">
        <f t="shared" si="10"/>
        <v>-9.464375313597595E-2</v>
      </c>
    </row>
    <row r="28" spans="2:18" outlineLevel="1" x14ac:dyDescent="0.25">
      <c r="B28" s="19" t="s">
        <v>39</v>
      </c>
      <c r="C28" s="20">
        <v>400833</v>
      </c>
      <c r="D28" s="21">
        <f>C28/C41-1</f>
        <v>-4.0217513630518953E-2</v>
      </c>
      <c r="E28" s="22">
        <v>140244</v>
      </c>
      <c r="F28" s="23">
        <f t="shared" si="7"/>
        <v>-3.6415104710602941E-2</v>
      </c>
      <c r="G28" s="20">
        <v>112745</v>
      </c>
      <c r="H28" s="21">
        <f t="shared" si="8"/>
        <v>-7.5481754817548152E-2</v>
      </c>
      <c r="I28" s="22">
        <v>55519</v>
      </c>
      <c r="J28" s="23">
        <f t="shared" si="9"/>
        <v>-2.0517977488444306E-2</v>
      </c>
      <c r="K28" s="20">
        <v>18077</v>
      </c>
      <c r="L28" s="21">
        <f t="shared" si="10"/>
        <v>0.31958537119497765</v>
      </c>
    </row>
    <row r="29" spans="2:18" outlineLevel="1" x14ac:dyDescent="0.25">
      <c r="B29" s="19" t="s">
        <v>40</v>
      </c>
      <c r="C29" s="20">
        <v>401065</v>
      </c>
      <c r="D29" s="21">
        <f t="shared" ref="D29" si="11">C29/C42-1</f>
        <v>4.0214233841684877E-2</v>
      </c>
      <c r="E29" s="22">
        <v>145640</v>
      </c>
      <c r="F29" s="23">
        <f t="shared" si="7"/>
        <v>7.9390489742677595E-2</v>
      </c>
      <c r="G29" s="20">
        <v>112481</v>
      </c>
      <c r="H29" s="21">
        <f t="shared" si="8"/>
        <v>-4.5881754177623191E-2</v>
      </c>
      <c r="I29" s="22">
        <v>56917</v>
      </c>
      <c r="J29" s="23">
        <f t="shared" si="9"/>
        <v>2.1445748537382014E-2</v>
      </c>
      <c r="K29" s="20">
        <v>14950</v>
      </c>
      <c r="L29" s="21">
        <f t="shared" si="10"/>
        <v>0.18575507614213205</v>
      </c>
    </row>
    <row r="30" spans="2:18" x14ac:dyDescent="0.25">
      <c r="B30" s="30">
        <v>2012</v>
      </c>
      <c r="C30" s="31">
        <v>4900817</v>
      </c>
      <c r="D30" s="32">
        <f>C30/C43-1</f>
        <v>-5.0266627107499406E-2</v>
      </c>
      <c r="E30" s="31">
        <v>1758642</v>
      </c>
      <c r="F30" s="32">
        <f>E30/E43-1</f>
        <v>-4.8126744531568399E-2</v>
      </c>
      <c r="G30" s="31">
        <v>1402284</v>
      </c>
      <c r="H30" s="32">
        <f>G30/G43-1</f>
        <v>-7.4864094579616847E-2</v>
      </c>
      <c r="I30" s="31">
        <v>684289</v>
      </c>
      <c r="J30" s="32">
        <f>I30/I43-1</f>
        <v>-5.9722268025371283E-2</v>
      </c>
      <c r="K30" s="31">
        <v>167839</v>
      </c>
      <c r="L30" s="32">
        <f>K30/K43-1</f>
        <v>8.4210254323236589E-2</v>
      </c>
      <c r="O30" s="16"/>
      <c r="P30" s="16"/>
      <c r="Q30" s="16"/>
      <c r="R30" s="16"/>
    </row>
    <row r="31" spans="2:18" hidden="1" outlineLevel="1" x14ac:dyDescent="0.25">
      <c r="B31" s="19" t="s">
        <v>29</v>
      </c>
      <c r="C31" s="20">
        <v>416333</v>
      </c>
      <c r="D31" s="21">
        <f t="shared" ref="D31:D42" si="12">C31/C44-1</f>
        <v>2.541285420489392E-2</v>
      </c>
      <c r="E31" s="22">
        <v>151945</v>
      </c>
      <c r="F31" s="23">
        <f t="shared" ref="F31:F42" si="13">E31/E44-1</f>
        <v>7.0910039186941498E-2</v>
      </c>
      <c r="G31" s="20">
        <v>117793</v>
      </c>
      <c r="H31" s="21">
        <f t="shared" ref="H31:H42" si="14">G31/G44-1</f>
        <v>2.3912451494314535E-3</v>
      </c>
      <c r="I31" s="22">
        <v>59100</v>
      </c>
      <c r="J31" s="23">
        <f t="shared" ref="J31:J42" si="15">I31/I44-1</f>
        <v>2.3784364335579511E-2</v>
      </c>
      <c r="K31" s="20">
        <v>12436</v>
      </c>
      <c r="L31" s="21">
        <f t="shared" ref="L31:L42" si="16">K31/K44-1</f>
        <v>-7.5252825698988723E-2</v>
      </c>
    </row>
    <row r="32" spans="2:18" hidden="1" outlineLevel="1" x14ac:dyDescent="0.25">
      <c r="B32" s="19" t="s">
        <v>30</v>
      </c>
      <c r="C32" s="20">
        <v>412330</v>
      </c>
      <c r="D32" s="21">
        <f t="shared" si="12"/>
        <v>3.9559902077203724E-2</v>
      </c>
      <c r="E32" s="22">
        <v>144379</v>
      </c>
      <c r="F32" s="23">
        <f t="shared" si="13"/>
        <v>4.6679715818471745E-2</v>
      </c>
      <c r="G32" s="20">
        <v>123611</v>
      </c>
      <c r="H32" s="21">
        <f t="shared" si="14"/>
        <v>2.5289892337552411E-2</v>
      </c>
      <c r="I32" s="22">
        <v>57998</v>
      </c>
      <c r="J32" s="23">
        <f t="shared" si="15"/>
        <v>3.4533195390817228E-2</v>
      </c>
      <c r="K32" s="20">
        <v>15187</v>
      </c>
      <c r="L32" s="21">
        <f t="shared" si="16"/>
        <v>7.5631924633450254E-3</v>
      </c>
    </row>
    <row r="33" spans="2:18" hidden="1" outlineLevel="1" x14ac:dyDescent="0.25">
      <c r="B33" s="19" t="s">
        <v>31</v>
      </c>
      <c r="C33" s="20">
        <v>458855</v>
      </c>
      <c r="D33" s="21">
        <f t="shared" si="12"/>
        <v>5.8227842262694063E-2</v>
      </c>
      <c r="E33" s="22">
        <v>169918</v>
      </c>
      <c r="F33" s="23">
        <f t="shared" si="13"/>
        <v>9.4007739011183533E-2</v>
      </c>
      <c r="G33" s="20">
        <v>137339</v>
      </c>
      <c r="H33" s="21">
        <f t="shared" si="14"/>
        <v>2.0455322247484808E-2</v>
      </c>
      <c r="I33" s="22">
        <v>59640</v>
      </c>
      <c r="J33" s="23">
        <f t="shared" si="15"/>
        <v>8.8182166511576954E-2</v>
      </c>
      <c r="K33" s="20">
        <v>13432</v>
      </c>
      <c r="L33" s="21">
        <f t="shared" si="16"/>
        <v>-3.2625135037810615E-2</v>
      </c>
    </row>
    <row r="34" spans="2:18" hidden="1" outlineLevel="1" x14ac:dyDescent="0.25">
      <c r="B34" s="19" t="s">
        <v>32</v>
      </c>
      <c r="C34" s="20">
        <v>421231</v>
      </c>
      <c r="D34" s="21">
        <f t="shared" si="12"/>
        <v>0.15826855444313992</v>
      </c>
      <c r="E34" s="22">
        <v>150968</v>
      </c>
      <c r="F34" s="23">
        <f t="shared" si="13"/>
        <v>0.14045703493862138</v>
      </c>
      <c r="G34" s="20">
        <v>121257</v>
      </c>
      <c r="H34" s="21">
        <f t="shared" si="14"/>
        <v>0.17703530416719238</v>
      </c>
      <c r="I34" s="22">
        <v>57088</v>
      </c>
      <c r="J34" s="23">
        <f t="shared" si="15"/>
        <v>2.0905237933439347E-2</v>
      </c>
      <c r="K34" s="20">
        <v>13213</v>
      </c>
      <c r="L34" s="21">
        <f t="shared" si="16"/>
        <v>0.26367635807192036</v>
      </c>
    </row>
    <row r="35" spans="2:18" hidden="1" outlineLevel="1" x14ac:dyDescent="0.25">
      <c r="B35" s="19" t="s">
        <v>33</v>
      </c>
      <c r="C35" s="20">
        <v>486850</v>
      </c>
      <c r="D35" s="21">
        <f t="shared" si="12"/>
        <v>4.6543622285564412E-2</v>
      </c>
      <c r="E35" s="22">
        <v>168963</v>
      </c>
      <c r="F35" s="23">
        <f t="shared" si="13"/>
        <v>2.250611217351306E-2</v>
      </c>
      <c r="G35" s="20">
        <v>143128</v>
      </c>
      <c r="H35" s="21">
        <f t="shared" si="14"/>
        <v>3.4311316664257907E-2</v>
      </c>
      <c r="I35" s="22">
        <v>75240</v>
      </c>
      <c r="J35" s="23">
        <f t="shared" si="15"/>
        <v>4.3348032282219728E-2</v>
      </c>
      <c r="K35" s="20">
        <v>8432</v>
      </c>
      <c r="L35" s="21">
        <f t="shared" si="16"/>
        <v>-0.13862498723056493</v>
      </c>
    </row>
    <row r="36" spans="2:18" hidden="1" outlineLevel="1" x14ac:dyDescent="0.25">
      <c r="B36" s="19" t="s">
        <v>34</v>
      </c>
      <c r="C36" s="20">
        <v>490305</v>
      </c>
      <c r="D36" s="21">
        <f t="shared" si="12"/>
        <v>8.6526806113562227E-2</v>
      </c>
      <c r="E36" s="22">
        <v>178465</v>
      </c>
      <c r="F36" s="23">
        <f t="shared" si="13"/>
        <v>9.2390938416242685E-2</v>
      </c>
      <c r="G36" s="20">
        <v>142281</v>
      </c>
      <c r="H36" s="21">
        <f t="shared" si="14"/>
        <v>4.1542831207999731E-2</v>
      </c>
      <c r="I36" s="22">
        <v>69370</v>
      </c>
      <c r="J36" s="23">
        <f t="shared" si="15"/>
        <v>0.1180234338485342</v>
      </c>
      <c r="K36" s="20">
        <v>12036</v>
      </c>
      <c r="L36" s="21">
        <f t="shared" si="16"/>
        <v>0.13429459994345483</v>
      </c>
    </row>
    <row r="37" spans="2:18" hidden="1" outlineLevel="1" x14ac:dyDescent="0.25">
      <c r="B37" s="19" t="s">
        <v>35</v>
      </c>
      <c r="C37" s="20">
        <v>384083</v>
      </c>
      <c r="D37" s="21">
        <f t="shared" si="12"/>
        <v>2.4377038643207172E-2</v>
      </c>
      <c r="E37" s="22">
        <v>140106</v>
      </c>
      <c r="F37" s="23">
        <f t="shared" si="13"/>
        <v>8.6960906770522151E-2</v>
      </c>
      <c r="G37" s="20">
        <v>116545</v>
      </c>
      <c r="H37" s="21">
        <f t="shared" si="14"/>
        <v>8.5239917683977318E-2</v>
      </c>
      <c r="I37" s="22">
        <v>56759</v>
      </c>
      <c r="J37" s="23">
        <f t="shared" si="15"/>
        <v>-0.12245087277168787</v>
      </c>
      <c r="K37" s="20">
        <v>12067</v>
      </c>
      <c r="L37" s="21">
        <f t="shared" si="16"/>
        <v>-4.849392840246014E-2</v>
      </c>
      <c r="N37" s="24"/>
      <c r="O37" s="24"/>
      <c r="P37" s="24"/>
    </row>
    <row r="38" spans="2:18" hidden="1" outlineLevel="1" x14ac:dyDescent="0.25">
      <c r="B38" s="19" t="s">
        <v>36</v>
      </c>
      <c r="C38" s="20">
        <v>358180</v>
      </c>
      <c r="D38" s="21">
        <f t="shared" si="12"/>
        <v>-8.6272512641953902E-3</v>
      </c>
      <c r="E38" s="22">
        <v>129475</v>
      </c>
      <c r="F38" s="23">
        <f t="shared" si="13"/>
        <v>-2.2970291052603731E-2</v>
      </c>
      <c r="G38" s="20">
        <v>102109</v>
      </c>
      <c r="H38" s="21">
        <f t="shared" si="14"/>
        <v>4.2586254376646426E-3</v>
      </c>
      <c r="I38" s="22">
        <v>51400</v>
      </c>
      <c r="J38" s="23">
        <f t="shared" si="15"/>
        <v>-9.1936965585471042E-2</v>
      </c>
      <c r="K38" s="20">
        <v>13158</v>
      </c>
      <c r="L38" s="21">
        <f t="shared" si="16"/>
        <v>6.0530345772547678E-2</v>
      </c>
    </row>
    <row r="39" spans="2:18" hidden="1" outlineLevel="1" x14ac:dyDescent="0.25">
      <c r="B39" s="19" t="s">
        <v>37</v>
      </c>
      <c r="C39" s="20">
        <v>474599</v>
      </c>
      <c r="D39" s="21">
        <f t="shared" si="12"/>
        <v>0.12318098019401291</v>
      </c>
      <c r="E39" s="22">
        <v>172615</v>
      </c>
      <c r="F39" s="23">
        <f t="shared" si="13"/>
        <v>0.10218950137602079</v>
      </c>
      <c r="G39" s="20">
        <v>140577</v>
      </c>
      <c r="H39" s="21">
        <f t="shared" si="14"/>
        <v>0.1159827573888399</v>
      </c>
      <c r="I39" s="22">
        <v>62145</v>
      </c>
      <c r="J39" s="23">
        <f t="shared" si="15"/>
        <v>3.9214046822742432E-2</v>
      </c>
      <c r="K39" s="20">
        <v>12591</v>
      </c>
      <c r="L39" s="21">
        <f t="shared" si="16"/>
        <v>-3.1758634378720174E-4</v>
      </c>
    </row>
    <row r="40" spans="2:18" hidden="1" outlineLevel="1" x14ac:dyDescent="0.25">
      <c r="B40" s="19" t="s">
        <v>38</v>
      </c>
      <c r="C40" s="20">
        <v>454248</v>
      </c>
      <c r="D40" s="21">
        <f t="shared" si="12"/>
        <v>0.12337243205947157</v>
      </c>
      <c r="E40" s="22">
        <v>160253</v>
      </c>
      <c r="F40" s="23">
        <f t="shared" si="13"/>
        <v>0.14198063123089311</v>
      </c>
      <c r="G40" s="20">
        <v>131280</v>
      </c>
      <c r="H40" s="21">
        <f t="shared" si="14"/>
        <v>9.3835924611308297E-2</v>
      </c>
      <c r="I40" s="22">
        <v>66608</v>
      </c>
      <c r="J40" s="23">
        <f t="shared" si="15"/>
        <v>0.12437542201215401</v>
      </c>
      <c r="K40" s="20">
        <v>15944</v>
      </c>
      <c r="L40" s="21">
        <f t="shared" si="16"/>
        <v>9.4003019075065142E-2</v>
      </c>
    </row>
    <row r="41" spans="2:18" hidden="1" outlineLevel="1" x14ac:dyDescent="0.25">
      <c r="B41" s="19" t="s">
        <v>39</v>
      </c>
      <c r="C41" s="20">
        <v>417629</v>
      </c>
      <c r="D41" s="21">
        <f>C41/C54-1</f>
        <v>0.13011064898375579</v>
      </c>
      <c r="E41" s="22">
        <v>145544</v>
      </c>
      <c r="F41" s="23">
        <f t="shared" si="13"/>
        <v>0.16046213093709882</v>
      </c>
      <c r="G41" s="20">
        <v>121950</v>
      </c>
      <c r="H41" s="21">
        <f t="shared" si="14"/>
        <v>0.11483892200241352</v>
      </c>
      <c r="I41" s="22">
        <v>56682</v>
      </c>
      <c r="J41" s="23">
        <f t="shared" si="15"/>
        <v>3.2665925777478177E-2</v>
      </c>
      <c r="K41" s="20">
        <v>13699</v>
      </c>
      <c r="L41" s="21">
        <f t="shared" si="16"/>
        <v>-0.18258845993197681</v>
      </c>
    </row>
    <row r="42" spans="2:18" hidden="1" outlineLevel="1" x14ac:dyDescent="0.25">
      <c r="B42" s="19" t="s">
        <v>40</v>
      </c>
      <c r="C42" s="20">
        <v>385560</v>
      </c>
      <c r="D42" s="21">
        <f t="shared" si="12"/>
        <v>8.69355923157622E-3</v>
      </c>
      <c r="E42" s="22">
        <v>134928</v>
      </c>
      <c r="F42" s="23">
        <f t="shared" si="13"/>
        <v>2.5779818606171734E-2</v>
      </c>
      <c r="G42" s="20">
        <v>117890</v>
      </c>
      <c r="H42" s="21">
        <f t="shared" si="14"/>
        <v>4.3191944319023179E-3</v>
      </c>
      <c r="I42" s="22">
        <v>55722</v>
      </c>
      <c r="J42" s="23">
        <f t="shared" si="15"/>
        <v>-3.5283933518005517E-2</v>
      </c>
      <c r="K42" s="20">
        <v>12608</v>
      </c>
      <c r="L42" s="21">
        <f t="shared" si="16"/>
        <v>-4.3979375189566294E-2</v>
      </c>
    </row>
    <row r="43" spans="2:18" ht="15" customHeight="1" collapsed="1" x14ac:dyDescent="0.25">
      <c r="B43" s="33">
        <v>2011</v>
      </c>
      <c r="C43" s="34">
        <v>5160203</v>
      </c>
      <c r="D43" s="35">
        <f>C43/C56-1</f>
        <v>6.8072009231421982E-2</v>
      </c>
      <c r="E43" s="34">
        <v>1847559</v>
      </c>
      <c r="F43" s="35">
        <f>E43/E56-1</f>
        <v>7.9532885407226583E-2</v>
      </c>
      <c r="G43" s="34">
        <v>1515760</v>
      </c>
      <c r="H43" s="35">
        <f>G43/G56-1</f>
        <v>5.8131027973707283E-2</v>
      </c>
      <c r="I43" s="34">
        <v>727752</v>
      </c>
      <c r="J43" s="35">
        <f>I43/I56-1</f>
        <v>2.2629164980439764E-2</v>
      </c>
      <c r="K43" s="34">
        <v>154803</v>
      </c>
      <c r="L43" s="35">
        <f>K43/K56-1</f>
        <v>-4.2710028494793439E-3</v>
      </c>
      <c r="O43" s="16"/>
      <c r="P43" s="16"/>
      <c r="Q43" s="16"/>
      <c r="R43" s="16"/>
    </row>
    <row r="44" spans="2:18" hidden="1" outlineLevel="1" x14ac:dyDescent="0.25">
      <c r="B44" s="19" t="s">
        <v>29</v>
      </c>
      <c r="C44" s="20">
        <v>406015</v>
      </c>
      <c r="D44" s="21">
        <f>C44/C57-1</f>
        <v>6.7008832719694489E-2</v>
      </c>
      <c r="E44" s="22">
        <v>141884</v>
      </c>
      <c r="F44" s="23">
        <f>E44/E57-1</f>
        <v>7.4284675898934616E-2</v>
      </c>
      <c r="G44" s="20">
        <v>117512</v>
      </c>
      <c r="H44" s="21">
        <f>G44/G57-1</f>
        <v>6.2802980970986244E-2</v>
      </c>
      <c r="I44" s="22">
        <v>57727</v>
      </c>
      <c r="J44" s="23">
        <f>I44/I57-1</f>
        <v>-8.4294348122650353E-2</v>
      </c>
      <c r="K44" s="20">
        <v>13448</v>
      </c>
      <c r="L44" s="21">
        <f>K44/K57-1</f>
        <v>2.7663151459575097E-2</v>
      </c>
    </row>
    <row r="45" spans="2:18" hidden="1" outlineLevel="1" x14ac:dyDescent="0.25">
      <c r="B45" s="19" t="s">
        <v>30</v>
      </c>
      <c r="C45" s="20">
        <v>396639</v>
      </c>
      <c r="D45" s="21">
        <f t="shared" ref="D45:F95" si="17">C45/C58-1</f>
        <v>6.6801684767698877E-2</v>
      </c>
      <c r="E45" s="22">
        <v>137940</v>
      </c>
      <c r="F45" s="23">
        <f t="shared" si="17"/>
        <v>5.3725163665808484E-2</v>
      </c>
      <c r="G45" s="20">
        <v>120562</v>
      </c>
      <c r="H45" s="21">
        <f t="shared" ref="H45:H55" si="18">G45/G58-1</f>
        <v>0.13570594219827425</v>
      </c>
      <c r="I45" s="22">
        <v>56062</v>
      </c>
      <c r="J45" s="23">
        <f t="shared" ref="J45:J55" si="19">I45/I58-1</f>
        <v>-8.2124496545400993E-2</v>
      </c>
      <c r="K45" s="20">
        <v>15073</v>
      </c>
      <c r="L45" s="21">
        <f t="shared" ref="L45:L55" si="20">K45/K58-1</f>
        <v>7.7412437455325334E-2</v>
      </c>
    </row>
    <row r="46" spans="2:18" hidden="1" outlineLevel="1" x14ac:dyDescent="0.25">
      <c r="B46" s="19" t="s">
        <v>31</v>
      </c>
      <c r="C46" s="20">
        <v>433607</v>
      </c>
      <c r="D46" s="21">
        <f t="shared" si="17"/>
        <v>7.0975693492495218E-2</v>
      </c>
      <c r="E46" s="22">
        <v>155317</v>
      </c>
      <c r="F46" s="23">
        <f t="shared" si="17"/>
        <v>6.8513600902599059E-2</v>
      </c>
      <c r="G46" s="20">
        <v>134586</v>
      </c>
      <c r="H46" s="21">
        <f t="shared" si="18"/>
        <v>0.10715695952615989</v>
      </c>
      <c r="I46" s="22">
        <v>54807</v>
      </c>
      <c r="J46" s="23">
        <f t="shared" si="19"/>
        <v>-6.4088114754098369E-2</v>
      </c>
      <c r="K46" s="20">
        <v>13885</v>
      </c>
      <c r="L46" s="21">
        <f t="shared" si="20"/>
        <v>8.4003435084706091E-2</v>
      </c>
    </row>
    <row r="47" spans="2:18" hidden="1" outlineLevel="1" x14ac:dyDescent="0.25">
      <c r="B47" s="19" t="s">
        <v>32</v>
      </c>
      <c r="C47" s="20">
        <v>363673</v>
      </c>
      <c r="D47" s="21">
        <f t="shared" si="17"/>
        <v>2.6704195768659567E-2</v>
      </c>
      <c r="E47" s="22">
        <v>132375</v>
      </c>
      <c r="F47" s="23">
        <f t="shared" si="17"/>
        <v>6.244231309442605E-2</v>
      </c>
      <c r="G47" s="20">
        <v>103019</v>
      </c>
      <c r="H47" s="21">
        <f t="shared" si="18"/>
        <v>-1.918426414303942E-2</v>
      </c>
      <c r="I47" s="22">
        <v>55919</v>
      </c>
      <c r="J47" s="23">
        <f t="shared" si="19"/>
        <v>-2.0408520776399652E-2</v>
      </c>
      <c r="K47" s="20">
        <v>10456</v>
      </c>
      <c r="L47" s="21">
        <f t="shared" si="20"/>
        <v>-5.9965836554886298E-2</v>
      </c>
    </row>
    <row r="48" spans="2:18" hidden="1" outlineLevel="1" x14ac:dyDescent="0.25">
      <c r="B48" s="19" t="s">
        <v>33</v>
      </c>
      <c r="C48" s="20">
        <v>465198</v>
      </c>
      <c r="D48" s="21">
        <f t="shared" si="17"/>
        <v>-5.5239406390156232E-3</v>
      </c>
      <c r="E48" s="22">
        <v>165244</v>
      </c>
      <c r="F48" s="23">
        <f t="shared" si="17"/>
        <v>-2.9460824621167614E-2</v>
      </c>
      <c r="G48" s="20">
        <v>138380</v>
      </c>
      <c r="H48" s="21">
        <f t="shared" si="18"/>
        <v>2.8083209509658147E-2</v>
      </c>
      <c r="I48" s="22">
        <v>72114</v>
      </c>
      <c r="J48" s="23">
        <f t="shared" si="19"/>
        <v>-0.17295716497505587</v>
      </c>
      <c r="K48" s="20">
        <v>9789</v>
      </c>
      <c r="L48" s="21">
        <f t="shared" si="20"/>
        <v>0.25871158544425876</v>
      </c>
    </row>
    <row r="49" spans="2:17" hidden="1" outlineLevel="1" x14ac:dyDescent="0.25">
      <c r="B49" s="19" t="s">
        <v>34</v>
      </c>
      <c r="C49" s="20">
        <v>451259</v>
      </c>
      <c r="D49" s="21">
        <f t="shared" si="17"/>
        <v>3.9300314374877576E-2</v>
      </c>
      <c r="E49" s="22">
        <v>163371</v>
      </c>
      <c r="F49" s="23">
        <f t="shared" si="17"/>
        <v>7.2466717432975392E-2</v>
      </c>
      <c r="G49" s="20">
        <v>136606</v>
      </c>
      <c r="H49" s="21">
        <f t="shared" si="18"/>
        <v>6.2263314644748435E-2</v>
      </c>
      <c r="I49" s="22">
        <v>62047</v>
      </c>
      <c r="J49" s="23">
        <f t="shared" si="19"/>
        <v>-0.14973826294296599</v>
      </c>
      <c r="K49" s="20">
        <v>10611</v>
      </c>
      <c r="L49" s="21">
        <f t="shared" si="20"/>
        <v>-0.10756938603868793</v>
      </c>
    </row>
    <row r="50" spans="2:17" hidden="1" outlineLevel="1" x14ac:dyDescent="0.25">
      <c r="B50" s="19" t="s">
        <v>35</v>
      </c>
      <c r="C50" s="20">
        <v>374943</v>
      </c>
      <c r="D50" s="21">
        <f t="shared" si="17"/>
        <v>7.1700518496075505E-2</v>
      </c>
      <c r="E50" s="22">
        <v>128897</v>
      </c>
      <c r="F50" s="23">
        <f t="shared" si="17"/>
        <v>6.1868239597320906E-2</v>
      </c>
      <c r="G50" s="20">
        <v>107391</v>
      </c>
      <c r="H50" s="21">
        <f t="shared" si="18"/>
        <v>6.1532530692129717E-2</v>
      </c>
      <c r="I50" s="22">
        <v>64679</v>
      </c>
      <c r="J50" s="23">
        <f t="shared" si="19"/>
        <v>4.2469860099284329E-2</v>
      </c>
      <c r="K50" s="20">
        <v>12682</v>
      </c>
      <c r="L50" s="21">
        <f t="shared" si="20"/>
        <v>-5.3333333333333011E-3</v>
      </c>
      <c r="N50" s="24"/>
      <c r="O50" s="24"/>
      <c r="P50" s="24"/>
    </row>
    <row r="51" spans="2:17" hidden="1" outlineLevel="1" x14ac:dyDescent="0.25">
      <c r="B51" s="19" t="s">
        <v>36</v>
      </c>
      <c r="C51" s="20">
        <v>361297</v>
      </c>
      <c r="D51" s="21">
        <f t="shared" si="17"/>
        <v>3.1413702243550334E-2</v>
      </c>
      <c r="E51" s="22">
        <v>132519</v>
      </c>
      <c r="F51" s="23">
        <f t="shared" si="17"/>
        <v>6.9693667514227009E-2</v>
      </c>
      <c r="G51" s="20">
        <v>101676</v>
      </c>
      <c r="H51" s="21">
        <f t="shared" si="18"/>
        <v>1.1520324717960939E-2</v>
      </c>
      <c r="I51" s="22">
        <v>56604</v>
      </c>
      <c r="J51" s="23">
        <f t="shared" si="19"/>
        <v>8.6423492934657453E-3</v>
      </c>
      <c r="K51" s="20">
        <v>12407</v>
      </c>
      <c r="L51" s="21">
        <f t="shared" si="20"/>
        <v>-7.918955024491614E-2</v>
      </c>
    </row>
    <row r="52" spans="2:17" hidden="1" outlineLevel="1" x14ac:dyDescent="0.25">
      <c r="B52" s="19" t="s">
        <v>37</v>
      </c>
      <c r="C52" s="20">
        <v>422549</v>
      </c>
      <c r="D52" s="21">
        <f t="shared" si="17"/>
        <v>9.8439404440409106E-3</v>
      </c>
      <c r="E52" s="22">
        <v>156611</v>
      </c>
      <c r="F52" s="23">
        <f t="shared" si="17"/>
        <v>9.4975074636257428E-2</v>
      </c>
      <c r="G52" s="20">
        <v>125967</v>
      </c>
      <c r="H52" s="21">
        <f t="shared" si="18"/>
        <v>1.8548915284662071E-2</v>
      </c>
      <c r="I52" s="22">
        <v>59800</v>
      </c>
      <c r="J52" s="23">
        <f t="shared" si="19"/>
        <v>-0.15080942913944906</v>
      </c>
      <c r="K52" s="20">
        <v>12595</v>
      </c>
      <c r="L52" s="21">
        <f t="shared" si="20"/>
        <v>-3.7005887300252338E-2</v>
      </c>
    </row>
    <row r="53" spans="2:17" hidden="1" outlineLevel="1" x14ac:dyDescent="0.25">
      <c r="B53" s="19" t="s">
        <v>38</v>
      </c>
      <c r="C53" s="20">
        <v>404361</v>
      </c>
      <c r="D53" s="21">
        <f t="shared" si="17"/>
        <v>-1.2568741025816399E-2</v>
      </c>
      <c r="E53" s="22">
        <v>140329</v>
      </c>
      <c r="F53" s="23">
        <f t="shared" si="17"/>
        <v>3.8927675074590384E-2</v>
      </c>
      <c r="G53" s="20">
        <v>120018</v>
      </c>
      <c r="H53" s="21">
        <f t="shared" si="18"/>
        <v>-4.1397432927852029E-2</v>
      </c>
      <c r="I53" s="22">
        <v>59240</v>
      </c>
      <c r="J53" s="23">
        <f t="shared" si="19"/>
        <v>-9.1257727530718369E-2</v>
      </c>
      <c r="K53" s="20">
        <v>14574</v>
      </c>
      <c r="L53" s="21">
        <f t="shared" si="20"/>
        <v>-6.8932473008369022E-2</v>
      </c>
    </row>
    <row r="54" spans="2:17" hidden="1" outlineLevel="1" x14ac:dyDescent="0.25">
      <c r="B54" s="19" t="s">
        <v>39</v>
      </c>
      <c r="C54" s="20">
        <v>369547</v>
      </c>
      <c r="D54" s="21">
        <f t="shared" si="17"/>
        <v>-4.1586484846284355E-2</v>
      </c>
      <c r="E54" s="22">
        <v>125419</v>
      </c>
      <c r="F54" s="23">
        <f t="shared" si="17"/>
        <v>-6.2582217172925114E-2</v>
      </c>
      <c r="G54" s="20">
        <v>109388</v>
      </c>
      <c r="H54" s="21">
        <f t="shared" si="18"/>
        <v>-4.6960218857272307E-2</v>
      </c>
      <c r="I54" s="22">
        <v>54889</v>
      </c>
      <c r="J54" s="23">
        <f t="shared" si="19"/>
        <v>-7.1534896309076723E-2</v>
      </c>
      <c r="K54" s="20">
        <v>16759</v>
      </c>
      <c r="L54" s="21">
        <f t="shared" si="20"/>
        <v>0.10460058001581851</v>
      </c>
    </row>
    <row r="55" spans="2:17" hidden="1" outlineLevel="1" x14ac:dyDescent="0.25">
      <c r="B55" s="19" t="s">
        <v>40</v>
      </c>
      <c r="C55" s="20">
        <v>382237</v>
      </c>
      <c r="D55" s="21">
        <f t="shared" si="17"/>
        <v>3.9581855908386032E-3</v>
      </c>
      <c r="E55" s="22">
        <v>131537</v>
      </c>
      <c r="F55" s="23">
        <f t="shared" si="17"/>
        <v>-3.5256410256410242E-2</v>
      </c>
      <c r="G55" s="20">
        <v>117383</v>
      </c>
      <c r="H55" s="21">
        <f t="shared" si="18"/>
        <v>2.2963363195872777E-2</v>
      </c>
      <c r="I55" s="22">
        <v>57760</v>
      </c>
      <c r="J55" s="23">
        <f t="shared" si="19"/>
        <v>8.664009703691633E-4</v>
      </c>
      <c r="K55" s="20">
        <v>13188</v>
      </c>
      <c r="L55" s="21">
        <f t="shared" si="20"/>
        <v>-2.8150331613854052E-2</v>
      </c>
    </row>
    <row r="56" spans="2:17" collapsed="1" x14ac:dyDescent="0.25">
      <c r="B56" s="33">
        <v>2010</v>
      </c>
      <c r="C56" s="34">
        <v>4831325</v>
      </c>
      <c r="D56" s="35">
        <f>C56/C69-1</f>
        <v>2.6242294141912259E-2</v>
      </c>
      <c r="E56" s="34">
        <v>1711443</v>
      </c>
      <c r="F56" s="35">
        <f>E56/E69-1</f>
        <v>3.7847681456564475E-2</v>
      </c>
      <c r="G56" s="34">
        <v>1432488</v>
      </c>
      <c r="H56" s="35">
        <f>G56/G69-1</f>
        <v>3.3093153690210819E-2</v>
      </c>
      <c r="I56" s="34">
        <v>711648</v>
      </c>
      <c r="J56" s="35">
        <f>I56/I69-1</f>
        <v>-7.6419928049711094E-2</v>
      </c>
      <c r="K56" s="34">
        <v>155467</v>
      </c>
      <c r="L56" s="35">
        <f>K56/K69-1</f>
        <v>7.0867314880191934E-3</v>
      </c>
    </row>
    <row r="57" spans="2:17" ht="15" hidden="1" customHeight="1" outlineLevel="1" x14ac:dyDescent="0.25">
      <c r="B57" s="19" t="s">
        <v>29</v>
      </c>
      <c r="C57" s="20">
        <v>380517</v>
      </c>
      <c r="D57" s="21">
        <f t="shared" si="17"/>
        <v>-7.2369046545247118E-2</v>
      </c>
      <c r="E57" s="22">
        <v>132073</v>
      </c>
      <c r="F57" s="23">
        <f t="shared" si="17"/>
        <v>-6.8806757290315268E-2</v>
      </c>
      <c r="G57" s="20">
        <v>110568</v>
      </c>
      <c r="H57" s="21">
        <f t="shared" ref="H57:H95" si="21">G57/G70-1</f>
        <v>-6.6692552482083944E-2</v>
      </c>
      <c r="I57" s="22">
        <v>63041</v>
      </c>
      <c r="J57" s="23">
        <f t="shared" ref="J57:J95" si="22">I57/I70-1</f>
        <v>-9.4056275687638302E-2</v>
      </c>
      <c r="K57" s="20">
        <v>13086</v>
      </c>
      <c r="L57" s="21">
        <f t="shared" ref="L57:L95" si="23">K57/K70-1</f>
        <v>-0.18881725762459711</v>
      </c>
      <c r="N57" s="24"/>
      <c r="O57" s="24"/>
      <c r="P57" s="24"/>
    </row>
    <row r="58" spans="2:17" ht="15" hidden="1" customHeight="1" outlineLevel="1" x14ac:dyDescent="0.25">
      <c r="B58" s="19" t="s">
        <v>30</v>
      </c>
      <c r="C58" s="20">
        <v>371802</v>
      </c>
      <c r="D58" s="21">
        <f t="shared" si="17"/>
        <v>-0.1388289248158614</v>
      </c>
      <c r="E58" s="22">
        <v>130907</v>
      </c>
      <c r="F58" s="23">
        <f t="shared" si="17"/>
        <v>-0.12197166849998664</v>
      </c>
      <c r="G58" s="20">
        <v>106156</v>
      </c>
      <c r="H58" s="21">
        <f t="shared" si="21"/>
        <v>-0.18952511833867769</v>
      </c>
      <c r="I58" s="22">
        <v>61078</v>
      </c>
      <c r="J58" s="23">
        <f t="shared" si="22"/>
        <v>-0.10979289035285889</v>
      </c>
      <c r="K58" s="20">
        <v>13990</v>
      </c>
      <c r="L58" s="21">
        <f t="shared" si="23"/>
        <v>-0.21593902370677576</v>
      </c>
      <c r="O58" s="24"/>
      <c r="P58" s="24"/>
      <c r="Q58" s="24"/>
    </row>
    <row r="59" spans="2:17" ht="15" hidden="1" customHeight="1" outlineLevel="1" x14ac:dyDescent="0.25">
      <c r="B59" s="19" t="s">
        <v>31</v>
      </c>
      <c r="C59" s="20">
        <v>404871</v>
      </c>
      <c r="D59" s="21">
        <f t="shared" si="17"/>
        <v>-8.3705814324543937E-2</v>
      </c>
      <c r="E59" s="22">
        <v>145358</v>
      </c>
      <c r="F59" s="23">
        <f t="shared" si="17"/>
        <v>-9.402092955130481E-2</v>
      </c>
      <c r="G59" s="20">
        <v>121560</v>
      </c>
      <c r="H59" s="21">
        <f t="shared" si="21"/>
        <v>-6.9176225554007043E-2</v>
      </c>
      <c r="I59" s="22">
        <v>58560</v>
      </c>
      <c r="J59" s="23">
        <f t="shared" si="22"/>
        <v>-0.12160439197804007</v>
      </c>
      <c r="K59" s="20">
        <v>12809</v>
      </c>
      <c r="L59" s="21">
        <f t="shared" si="23"/>
        <v>-0.31524644499091203</v>
      </c>
    </row>
    <row r="60" spans="2:17" ht="15" hidden="1" customHeight="1" outlineLevel="1" x14ac:dyDescent="0.25">
      <c r="B60" s="19" t="s">
        <v>32</v>
      </c>
      <c r="C60" s="20">
        <v>354214</v>
      </c>
      <c r="D60" s="21">
        <f t="shared" si="17"/>
        <v>-9.4912854949036563E-2</v>
      </c>
      <c r="E60" s="22">
        <v>124595</v>
      </c>
      <c r="F60" s="23">
        <f t="shared" si="17"/>
        <v>-9.3458963911525084E-2</v>
      </c>
      <c r="G60" s="20">
        <v>105034</v>
      </c>
      <c r="H60" s="21">
        <f t="shared" si="21"/>
        <v>-3.8475974257806467E-2</v>
      </c>
      <c r="I60" s="22">
        <v>57084</v>
      </c>
      <c r="J60" s="23">
        <f t="shared" si="22"/>
        <v>-0.18748576634024139</v>
      </c>
      <c r="K60" s="20">
        <v>11123</v>
      </c>
      <c r="L60" s="21">
        <f t="shared" si="23"/>
        <v>-0.2650323774283071</v>
      </c>
    </row>
    <row r="61" spans="2:17" ht="15" hidden="1" customHeight="1" outlineLevel="1" x14ac:dyDescent="0.25">
      <c r="B61" s="19" t="s">
        <v>33</v>
      </c>
      <c r="C61" s="20">
        <v>467782</v>
      </c>
      <c r="D61" s="21">
        <f t="shared" si="17"/>
        <v>-0.12032194672458696</v>
      </c>
      <c r="E61" s="22">
        <v>170260</v>
      </c>
      <c r="F61" s="23">
        <f t="shared" si="17"/>
        <v>-9.4352067575186993E-2</v>
      </c>
      <c r="G61" s="20">
        <v>134600</v>
      </c>
      <c r="H61" s="21">
        <f t="shared" si="21"/>
        <v>-7.405496508788223E-2</v>
      </c>
      <c r="I61" s="22">
        <v>87195</v>
      </c>
      <c r="J61" s="23">
        <f t="shared" si="22"/>
        <v>-0.18687170113956397</v>
      </c>
      <c r="K61" s="20">
        <v>7777</v>
      </c>
      <c r="L61" s="21">
        <f t="shared" si="23"/>
        <v>-0.36813454663633405</v>
      </c>
    </row>
    <row r="62" spans="2:17" ht="15" hidden="1" customHeight="1" outlineLevel="1" x14ac:dyDescent="0.25">
      <c r="B62" s="19" t="s">
        <v>34</v>
      </c>
      <c r="C62" s="20">
        <v>434195</v>
      </c>
      <c r="D62" s="21">
        <f t="shared" si="17"/>
        <v>-7.129030533126568E-2</v>
      </c>
      <c r="E62" s="22">
        <v>152332</v>
      </c>
      <c r="F62" s="23">
        <f t="shared" si="17"/>
        <v>-5.5440154272568876E-2</v>
      </c>
      <c r="G62" s="20">
        <v>128599</v>
      </c>
      <c r="H62" s="21">
        <f t="shared" si="21"/>
        <v>-3.1969347966818717E-2</v>
      </c>
      <c r="I62" s="22">
        <v>72974</v>
      </c>
      <c r="J62" s="23">
        <f t="shared" si="22"/>
        <v>-0.17509947549285587</v>
      </c>
      <c r="K62" s="20">
        <v>11890</v>
      </c>
      <c r="L62" s="21">
        <f t="shared" si="23"/>
        <v>-0.27220419905735449</v>
      </c>
      <c r="O62" s="16"/>
      <c r="P62" s="16"/>
      <c r="Q62" s="16"/>
    </row>
    <row r="63" spans="2:17" ht="15" hidden="1" customHeight="1" outlineLevel="1" x14ac:dyDescent="0.25">
      <c r="B63" s="19" t="s">
        <v>35</v>
      </c>
      <c r="C63" s="20">
        <v>349858</v>
      </c>
      <c r="D63" s="21">
        <f t="shared" si="17"/>
        <v>-0.13063854424733679</v>
      </c>
      <c r="E63" s="22">
        <v>121387</v>
      </c>
      <c r="F63" s="23">
        <f t="shared" si="17"/>
        <v>-0.17064422019226166</v>
      </c>
      <c r="G63" s="20">
        <v>101166</v>
      </c>
      <c r="H63" s="21">
        <f t="shared" si="21"/>
        <v>-0.16294194060847766</v>
      </c>
      <c r="I63" s="22">
        <v>62044</v>
      </c>
      <c r="J63" s="23">
        <f t="shared" si="22"/>
        <v>-0.1513029204568771</v>
      </c>
      <c r="K63" s="20">
        <v>12750</v>
      </c>
      <c r="L63" s="21">
        <f t="shared" si="23"/>
        <v>-0.17422279792746109</v>
      </c>
    </row>
    <row r="64" spans="2:17" ht="15" hidden="1" customHeight="1" outlineLevel="1" x14ac:dyDescent="0.25">
      <c r="B64" s="19" t="s">
        <v>36</v>
      </c>
      <c r="C64" s="20">
        <v>350293</v>
      </c>
      <c r="D64" s="21">
        <f t="shared" si="17"/>
        <v>-0.152212689231216</v>
      </c>
      <c r="E64" s="22">
        <v>123885</v>
      </c>
      <c r="F64" s="23">
        <f t="shared" si="17"/>
        <v>-0.19295788410800951</v>
      </c>
      <c r="G64" s="20">
        <v>100518</v>
      </c>
      <c r="H64" s="21">
        <f t="shared" si="21"/>
        <v>-0.11585891459231246</v>
      </c>
      <c r="I64" s="22">
        <v>56119</v>
      </c>
      <c r="J64" s="23">
        <f t="shared" si="22"/>
        <v>-0.2458340052679675</v>
      </c>
      <c r="K64" s="20">
        <v>13474</v>
      </c>
      <c r="L64" s="21">
        <f t="shared" si="23"/>
        <v>-0.22727533405975797</v>
      </c>
    </row>
    <row r="65" spans="2:12" ht="15" hidden="1" customHeight="1" outlineLevel="1" x14ac:dyDescent="0.25">
      <c r="B65" s="19" t="s">
        <v>37</v>
      </c>
      <c r="C65" s="20">
        <v>418430</v>
      </c>
      <c r="D65" s="21">
        <f t="shared" si="17"/>
        <v>-1.4331682818470082E-2</v>
      </c>
      <c r="E65" s="22">
        <v>143027</v>
      </c>
      <c r="F65" s="23">
        <f t="shared" si="17"/>
        <v>-7.1385905909545411E-2</v>
      </c>
      <c r="G65" s="20">
        <v>123673</v>
      </c>
      <c r="H65" s="21">
        <f t="shared" si="21"/>
        <v>4.0475509414278799E-2</v>
      </c>
      <c r="I65" s="22">
        <v>70420</v>
      </c>
      <c r="J65" s="23">
        <f t="shared" si="22"/>
        <v>-8.3955563649608433E-2</v>
      </c>
      <c r="K65" s="20">
        <v>13079</v>
      </c>
      <c r="L65" s="21">
        <f t="shared" si="23"/>
        <v>-0.25657932132097994</v>
      </c>
    </row>
    <row r="66" spans="2:12" ht="15" hidden="1" customHeight="1" outlineLevel="1" x14ac:dyDescent="0.25">
      <c r="B66" s="19" t="s">
        <v>38</v>
      </c>
      <c r="C66" s="20">
        <v>409508</v>
      </c>
      <c r="D66" s="21">
        <f t="shared" si="17"/>
        <v>-0.19401357652194617</v>
      </c>
      <c r="E66" s="22">
        <v>135071</v>
      </c>
      <c r="F66" s="23">
        <f t="shared" si="17"/>
        <v>-0.2637055934411574</v>
      </c>
      <c r="G66" s="20">
        <v>125201</v>
      </c>
      <c r="H66" s="21">
        <f t="shared" si="21"/>
        <v>-0.15002138507389728</v>
      </c>
      <c r="I66" s="22">
        <v>65189</v>
      </c>
      <c r="J66" s="23">
        <f t="shared" si="22"/>
        <v>-0.26371727393887368</v>
      </c>
      <c r="K66" s="20">
        <v>15653</v>
      </c>
      <c r="L66" s="21">
        <f t="shared" si="23"/>
        <v>-5.4256540390308694E-2</v>
      </c>
    </row>
    <row r="67" spans="2:12" ht="15" hidden="1" customHeight="1" outlineLevel="1" x14ac:dyDescent="0.25">
      <c r="B67" s="19" t="s">
        <v>39</v>
      </c>
      <c r="C67" s="20">
        <v>385582</v>
      </c>
      <c r="D67" s="21">
        <f t="shared" si="17"/>
        <v>-0.16162881209259039</v>
      </c>
      <c r="E67" s="22">
        <v>133792</v>
      </c>
      <c r="F67" s="23">
        <f t="shared" si="17"/>
        <v>-0.20482128210919204</v>
      </c>
      <c r="G67" s="20">
        <v>114778</v>
      </c>
      <c r="H67" s="21">
        <f t="shared" si="21"/>
        <v>-0.16227775669284439</v>
      </c>
      <c r="I67" s="22">
        <v>59118</v>
      </c>
      <c r="J67" s="23">
        <f t="shared" si="22"/>
        <v>-0.13854807215923992</v>
      </c>
      <c r="K67" s="20">
        <v>15172</v>
      </c>
      <c r="L67" s="21">
        <f t="shared" si="23"/>
        <v>-0.21611986566778607</v>
      </c>
    </row>
    <row r="68" spans="2:12" ht="15" hidden="1" customHeight="1" outlineLevel="1" x14ac:dyDescent="0.25">
      <c r="B68" s="19" t="s">
        <v>40</v>
      </c>
      <c r="C68" s="20">
        <v>380730</v>
      </c>
      <c r="D68" s="21">
        <f t="shared" si="17"/>
        <v>-7.081686992217151E-2</v>
      </c>
      <c r="E68" s="22">
        <v>136344</v>
      </c>
      <c r="F68" s="23">
        <f t="shared" si="17"/>
        <v>-7.3315616695325936E-2</v>
      </c>
      <c r="G68" s="20">
        <v>114748</v>
      </c>
      <c r="H68" s="21">
        <f t="shared" si="21"/>
        <v>-8.6466734071603102E-2</v>
      </c>
      <c r="I68" s="22">
        <v>57710</v>
      </c>
      <c r="J68" s="23">
        <f t="shared" si="22"/>
        <v>-0.12425263285683941</v>
      </c>
      <c r="K68" s="20">
        <v>13570</v>
      </c>
      <c r="L68" s="21">
        <f t="shared" si="23"/>
        <v>-0.20091861971499236</v>
      </c>
    </row>
    <row r="69" spans="2:12" collapsed="1" x14ac:dyDescent="0.25">
      <c r="B69" s="33">
        <v>2009</v>
      </c>
      <c r="C69" s="34">
        <v>4707782</v>
      </c>
      <c r="D69" s="35">
        <f t="shared" si="17"/>
        <v>-0.11045141390545221</v>
      </c>
      <c r="E69" s="34">
        <v>1649031</v>
      </c>
      <c r="F69" s="35">
        <f t="shared" si="17"/>
        <v>-0.12786598265284532</v>
      </c>
      <c r="G69" s="34">
        <v>1386601</v>
      </c>
      <c r="H69" s="35">
        <f t="shared" si="21"/>
        <v>-9.4211475926005761E-2</v>
      </c>
      <c r="I69" s="34">
        <v>770532</v>
      </c>
      <c r="J69" s="35">
        <f t="shared" si="22"/>
        <v>-0.16088823451900369</v>
      </c>
      <c r="K69" s="34">
        <v>154373</v>
      </c>
      <c r="L69" s="35">
        <f t="shared" si="23"/>
        <v>-0.22743196308640867</v>
      </c>
    </row>
    <row r="70" spans="2:12" ht="15" hidden="1" customHeight="1" outlineLevel="1" x14ac:dyDescent="0.25">
      <c r="B70" s="19" t="s">
        <v>29</v>
      </c>
      <c r="C70" s="20">
        <v>410203</v>
      </c>
      <c r="D70" s="21">
        <f t="shared" si="17"/>
        <v>-6.4181358592495297E-2</v>
      </c>
      <c r="E70" s="22">
        <v>141832</v>
      </c>
      <c r="F70" s="23">
        <f t="shared" si="17"/>
        <v>-5.1887107771702023E-2</v>
      </c>
      <c r="G70" s="20">
        <v>118469</v>
      </c>
      <c r="H70" s="21">
        <f t="shared" si="21"/>
        <v>-8.6831516795905506E-2</v>
      </c>
      <c r="I70" s="22">
        <v>69586</v>
      </c>
      <c r="J70" s="23">
        <f t="shared" si="22"/>
        <v>-0.11733218326652795</v>
      </c>
      <c r="K70" s="20">
        <v>16132</v>
      </c>
      <c r="L70" s="21">
        <f t="shared" si="23"/>
        <v>-4.5104770924588644E-2</v>
      </c>
    </row>
    <row r="71" spans="2:12" ht="15" hidden="1" customHeight="1" outlineLevel="1" x14ac:dyDescent="0.25">
      <c r="B71" s="19" t="s">
        <v>30</v>
      </c>
      <c r="C71" s="20">
        <v>431740</v>
      </c>
      <c r="D71" s="21">
        <f t="shared" si="17"/>
        <v>-5.6367888444473602E-2</v>
      </c>
      <c r="E71" s="22">
        <v>149092</v>
      </c>
      <c r="F71" s="23">
        <f t="shared" si="17"/>
        <v>-0.10064182993919502</v>
      </c>
      <c r="G71" s="20">
        <v>130980</v>
      </c>
      <c r="H71" s="21">
        <f t="shared" si="21"/>
        <v>-5.6934639034388335E-3</v>
      </c>
      <c r="I71" s="22">
        <v>68611</v>
      </c>
      <c r="J71" s="23">
        <f t="shared" si="22"/>
        <v>-9.9096614932114857E-2</v>
      </c>
      <c r="K71" s="20">
        <v>17843</v>
      </c>
      <c r="L71" s="21">
        <f t="shared" si="23"/>
        <v>-5.6375271034956875E-2</v>
      </c>
    </row>
    <row r="72" spans="2:12" ht="15" hidden="1" customHeight="1" outlineLevel="1" x14ac:dyDescent="0.25">
      <c r="B72" s="19" t="s">
        <v>31</v>
      </c>
      <c r="C72" s="20">
        <v>441857</v>
      </c>
      <c r="D72" s="21">
        <f t="shared" si="17"/>
        <v>-5.4131060229822059E-2</v>
      </c>
      <c r="E72" s="22">
        <v>160443</v>
      </c>
      <c r="F72" s="23">
        <f t="shared" si="17"/>
        <v>-6.0896591687299217E-2</v>
      </c>
      <c r="G72" s="20">
        <v>130594</v>
      </c>
      <c r="H72" s="21">
        <f t="shared" si="21"/>
        <v>-1.7691393498111996E-2</v>
      </c>
      <c r="I72" s="22">
        <v>66667</v>
      </c>
      <c r="J72" s="23">
        <f t="shared" si="22"/>
        <v>-0.15801106367930484</v>
      </c>
      <c r="K72" s="20">
        <v>18706</v>
      </c>
      <c r="L72" s="21">
        <f t="shared" si="23"/>
        <v>7.8404243053153522E-2</v>
      </c>
    </row>
    <row r="73" spans="2:12" ht="15" hidden="1" customHeight="1" outlineLevel="1" x14ac:dyDescent="0.25">
      <c r="B73" s="19" t="s">
        <v>32</v>
      </c>
      <c r="C73" s="20">
        <v>391359</v>
      </c>
      <c r="D73" s="21">
        <f t="shared" si="17"/>
        <v>-4.4741254951926934E-2</v>
      </c>
      <c r="E73" s="22">
        <v>137440</v>
      </c>
      <c r="F73" s="23">
        <f t="shared" si="17"/>
        <v>-3.4648423507266157E-2</v>
      </c>
      <c r="G73" s="20">
        <v>109237</v>
      </c>
      <c r="H73" s="21">
        <f t="shared" si="21"/>
        <v>-6.2497725701393669E-3</v>
      </c>
      <c r="I73" s="22">
        <v>70256</v>
      </c>
      <c r="J73" s="23">
        <f t="shared" si="22"/>
        <v>-0.13965221650746995</v>
      </c>
      <c r="K73" s="20">
        <v>15134</v>
      </c>
      <c r="L73" s="21">
        <f t="shared" si="23"/>
        <v>7.6004265908282909E-2</v>
      </c>
    </row>
    <row r="74" spans="2:12" ht="13.5" hidden="1" customHeight="1" outlineLevel="1" x14ac:dyDescent="0.25">
      <c r="B74" s="19" t="s">
        <v>33</v>
      </c>
      <c r="C74" s="20">
        <v>531765</v>
      </c>
      <c r="D74" s="21">
        <f t="shared" si="17"/>
        <v>6.0027393528467865E-3</v>
      </c>
      <c r="E74" s="22">
        <v>187998</v>
      </c>
      <c r="F74" s="23">
        <f t="shared" si="17"/>
        <v>1.26910936102822E-2</v>
      </c>
      <c r="G74" s="20">
        <v>145365</v>
      </c>
      <c r="H74" s="21">
        <f t="shared" si="21"/>
        <v>4.7388823241202305E-2</v>
      </c>
      <c r="I74" s="22">
        <v>107234</v>
      </c>
      <c r="J74" s="23">
        <f t="shared" si="22"/>
        <v>-6.2992057181304184E-2</v>
      </c>
      <c r="K74" s="20">
        <v>12308</v>
      </c>
      <c r="L74" s="21">
        <f t="shared" si="23"/>
        <v>0.23487508778970612</v>
      </c>
    </row>
    <row r="75" spans="2:12" ht="13.5" hidden="1" customHeight="1" outlineLevel="1" x14ac:dyDescent="0.25">
      <c r="B75" s="19" t="s">
        <v>34</v>
      </c>
      <c r="C75" s="20">
        <v>467525</v>
      </c>
      <c r="D75" s="21">
        <f t="shared" si="17"/>
        <v>2.8873029458640342E-3</v>
      </c>
      <c r="E75" s="22">
        <v>161273</v>
      </c>
      <c r="F75" s="23">
        <f t="shared" si="17"/>
        <v>5.9506359196352943E-3</v>
      </c>
      <c r="G75" s="20">
        <v>132846</v>
      </c>
      <c r="H75" s="21">
        <f t="shared" si="21"/>
        <v>6.1799638729478801E-2</v>
      </c>
      <c r="I75" s="22">
        <v>88464</v>
      </c>
      <c r="J75" s="23">
        <f t="shared" si="22"/>
        <v>-0.11488203629960181</v>
      </c>
      <c r="K75" s="20">
        <v>16337</v>
      </c>
      <c r="L75" s="21">
        <f t="shared" si="23"/>
        <v>0.13767409470752079</v>
      </c>
    </row>
    <row r="76" spans="2:12" ht="15" hidden="1" customHeight="1" outlineLevel="1" x14ac:dyDescent="0.25">
      <c r="B76" s="19" t="s">
        <v>35</v>
      </c>
      <c r="C76" s="20">
        <v>402431</v>
      </c>
      <c r="D76" s="21">
        <f t="shared" si="17"/>
        <v>-2.1998478673481037E-2</v>
      </c>
      <c r="E76" s="22">
        <v>146363</v>
      </c>
      <c r="F76" s="23">
        <f t="shared" si="17"/>
        <v>1.2850677480519934E-2</v>
      </c>
      <c r="G76" s="20">
        <v>120859</v>
      </c>
      <c r="H76" s="21">
        <f t="shared" si="21"/>
        <v>8.3237729896389778E-2</v>
      </c>
      <c r="I76" s="22">
        <v>73105</v>
      </c>
      <c r="J76" s="23">
        <f t="shared" si="22"/>
        <v>-0.11287876029948907</v>
      </c>
      <c r="K76" s="20">
        <v>15440</v>
      </c>
      <c r="L76" s="21">
        <f t="shared" si="23"/>
        <v>0.17227241667299364</v>
      </c>
    </row>
    <row r="77" spans="2:12" ht="15" hidden="1" customHeight="1" outlineLevel="1" x14ac:dyDescent="0.25">
      <c r="B77" s="19" t="s">
        <v>36</v>
      </c>
      <c r="C77" s="20">
        <v>413185</v>
      </c>
      <c r="D77" s="21">
        <f t="shared" si="17"/>
        <v>0.20972440587551566</v>
      </c>
      <c r="E77" s="22">
        <v>153505</v>
      </c>
      <c r="F77" s="23">
        <f t="shared" si="17"/>
        <v>0.32186036098098647</v>
      </c>
      <c r="G77" s="20">
        <v>113690</v>
      </c>
      <c r="H77" s="21">
        <f t="shared" si="21"/>
        <v>0.16663759222583652</v>
      </c>
      <c r="I77" s="22">
        <v>74412</v>
      </c>
      <c r="J77" s="23">
        <f t="shared" si="22"/>
        <v>0.20277369195209083</v>
      </c>
      <c r="K77" s="20">
        <v>17437</v>
      </c>
      <c r="L77" s="21">
        <f t="shared" si="23"/>
        <v>0.18409615645796551</v>
      </c>
    </row>
    <row r="78" spans="2:12" ht="15" hidden="1" customHeight="1" outlineLevel="1" x14ac:dyDescent="0.25">
      <c r="B78" s="19" t="s">
        <v>37</v>
      </c>
      <c r="C78" s="20">
        <v>424514</v>
      </c>
      <c r="D78" s="21">
        <f t="shared" si="17"/>
        <v>-3.1314106294082933E-2</v>
      </c>
      <c r="E78" s="22">
        <v>154022</v>
      </c>
      <c r="F78" s="23">
        <f t="shared" si="17"/>
        <v>-4.3288134119298549E-2</v>
      </c>
      <c r="G78" s="20">
        <v>118862</v>
      </c>
      <c r="H78" s="21">
        <f t="shared" si="21"/>
        <v>4.3509560514810364E-2</v>
      </c>
      <c r="I78" s="22">
        <v>76874</v>
      </c>
      <c r="J78" s="23">
        <f t="shared" si="22"/>
        <v>-4.4972296071756901E-2</v>
      </c>
      <c r="K78" s="20">
        <v>17593</v>
      </c>
      <c r="L78" s="21">
        <f t="shared" si="23"/>
        <v>0.13561838368190027</v>
      </c>
    </row>
    <row r="79" spans="2:12" ht="15" hidden="1" customHeight="1" outlineLevel="1" x14ac:dyDescent="0.25">
      <c r="B79" s="19" t="s">
        <v>38</v>
      </c>
      <c r="C79" s="20">
        <v>508083</v>
      </c>
      <c r="D79" s="21">
        <f t="shared" si="17"/>
        <v>3.8962924489140738E-2</v>
      </c>
      <c r="E79" s="22">
        <v>183447</v>
      </c>
      <c r="F79" s="23">
        <f t="shared" si="17"/>
        <v>5.2170621332828571E-2</v>
      </c>
      <c r="G79" s="20">
        <v>147299</v>
      </c>
      <c r="H79" s="21">
        <f t="shared" si="21"/>
        <v>6.5538668537822087E-2</v>
      </c>
      <c r="I79" s="22">
        <v>88538</v>
      </c>
      <c r="J79" s="23">
        <f t="shared" si="22"/>
        <v>0.10897066559783553</v>
      </c>
      <c r="K79" s="20">
        <v>16551</v>
      </c>
      <c r="L79" s="21">
        <f t="shared" si="23"/>
        <v>-0.12916973587288227</v>
      </c>
    </row>
    <row r="80" spans="2:12" ht="15" hidden="1" customHeight="1" outlineLevel="1" x14ac:dyDescent="0.25">
      <c r="B80" s="19" t="s">
        <v>39</v>
      </c>
      <c r="C80" s="20">
        <v>459918</v>
      </c>
      <c r="D80" s="21">
        <f t="shared" si="17"/>
        <v>8.5003986921011743E-2</v>
      </c>
      <c r="E80" s="22">
        <v>168254</v>
      </c>
      <c r="F80" s="23">
        <f t="shared" si="17"/>
        <v>0.11124026655923291</v>
      </c>
      <c r="G80" s="20">
        <v>137012</v>
      </c>
      <c r="H80" s="21">
        <f t="shared" si="21"/>
        <v>9.899735301195145E-2</v>
      </c>
      <c r="I80" s="22">
        <v>68626</v>
      </c>
      <c r="J80" s="23">
        <f t="shared" si="22"/>
        <v>6.2020732225855912E-3</v>
      </c>
      <c r="K80" s="20">
        <v>19355</v>
      </c>
      <c r="L80" s="21">
        <f t="shared" si="23"/>
        <v>0.27151491262646177</v>
      </c>
    </row>
    <row r="81" spans="2:14" ht="15" hidden="1" customHeight="1" outlineLevel="1" x14ac:dyDescent="0.25">
      <c r="B81" s="19" t="s">
        <v>40</v>
      </c>
      <c r="C81" s="20">
        <v>409747</v>
      </c>
      <c r="D81" s="21">
        <f t="shared" si="17"/>
        <v>6.4378104075888398E-3</v>
      </c>
      <c r="E81" s="22">
        <v>147131</v>
      </c>
      <c r="F81" s="23">
        <f t="shared" si="17"/>
        <v>6.0652060939252461E-3</v>
      </c>
      <c r="G81" s="20">
        <v>125609</v>
      </c>
      <c r="H81" s="21">
        <f t="shared" si="21"/>
        <v>3.8176708818910665E-2</v>
      </c>
      <c r="I81" s="22">
        <v>65898</v>
      </c>
      <c r="J81" s="23">
        <f t="shared" si="22"/>
        <v>-6.3481053695019218E-3</v>
      </c>
      <c r="K81" s="20">
        <v>16982</v>
      </c>
      <c r="L81" s="21">
        <f t="shared" si="23"/>
        <v>0.17060729303095057</v>
      </c>
    </row>
    <row r="82" spans="2:14" collapsed="1" x14ac:dyDescent="0.25">
      <c r="B82" s="33">
        <v>2008</v>
      </c>
      <c r="C82" s="34">
        <v>5292327</v>
      </c>
      <c r="D82" s="35">
        <f t="shared" si="17"/>
        <v>2.5655529758368267E-3</v>
      </c>
      <c r="E82" s="34">
        <v>1890800</v>
      </c>
      <c r="F82" s="35">
        <f t="shared" si="17"/>
        <v>1.2106957459176781E-2</v>
      </c>
      <c r="G82" s="34">
        <v>1530822</v>
      </c>
      <c r="H82" s="35">
        <f t="shared" si="21"/>
        <v>3.780039374562727E-2</v>
      </c>
      <c r="I82" s="34">
        <v>918271</v>
      </c>
      <c r="J82" s="35">
        <f t="shared" si="22"/>
        <v>-5.2693096088199387E-2</v>
      </c>
      <c r="K82" s="34">
        <v>199818</v>
      </c>
      <c r="L82" s="35">
        <f t="shared" si="23"/>
        <v>8.7948166498788449E-2</v>
      </c>
    </row>
    <row r="83" spans="2:14" ht="15" hidden="1" customHeight="1" outlineLevel="1" x14ac:dyDescent="0.25">
      <c r="B83" s="19" t="s">
        <v>29</v>
      </c>
      <c r="C83" s="20">
        <v>438336</v>
      </c>
      <c r="D83" s="21">
        <f t="shared" si="17"/>
        <v>-3.96487545817239E-2</v>
      </c>
      <c r="E83" s="22">
        <v>149594</v>
      </c>
      <c r="F83" s="23">
        <f t="shared" si="17"/>
        <v>-6.4154295616488111E-2</v>
      </c>
      <c r="G83" s="20">
        <v>129734</v>
      </c>
      <c r="H83" s="21">
        <f t="shared" si="21"/>
        <v>-2.2218537555960816E-2</v>
      </c>
      <c r="I83" s="22">
        <v>78836</v>
      </c>
      <c r="J83" s="23">
        <f t="shared" si="22"/>
        <v>3.436241258511874E-2</v>
      </c>
      <c r="K83" s="20">
        <v>16894</v>
      </c>
      <c r="L83" s="21">
        <f t="shared" si="23"/>
        <v>3.8623804147601692E-3</v>
      </c>
    </row>
    <row r="84" spans="2:14" ht="15" hidden="1" customHeight="1" outlineLevel="1" x14ac:dyDescent="0.25">
      <c r="B84" s="19" t="s">
        <v>30</v>
      </c>
      <c r="C84" s="20">
        <v>457530</v>
      </c>
      <c r="D84" s="21">
        <f t="shared" si="17"/>
        <v>5.778234000790694E-2</v>
      </c>
      <c r="E84" s="22">
        <v>165776</v>
      </c>
      <c r="F84" s="23">
        <f t="shared" si="17"/>
        <v>8.8654811001076972E-2</v>
      </c>
      <c r="G84" s="20">
        <v>131730</v>
      </c>
      <c r="H84" s="21">
        <f t="shared" si="21"/>
        <v>7.21000073247553E-2</v>
      </c>
      <c r="I84" s="22">
        <v>76158</v>
      </c>
      <c r="J84" s="23">
        <f t="shared" si="22"/>
        <v>3.5895482800364586E-2</v>
      </c>
      <c r="K84" s="20">
        <v>18909</v>
      </c>
      <c r="L84" s="21">
        <f t="shared" si="23"/>
        <v>4.5447006137004475E-2</v>
      </c>
    </row>
    <row r="85" spans="2:14" ht="15" hidden="1" customHeight="1" outlineLevel="1" x14ac:dyDescent="0.25">
      <c r="B85" s="19" t="s">
        <v>31</v>
      </c>
      <c r="C85" s="20">
        <v>467144</v>
      </c>
      <c r="D85" s="21">
        <f t="shared" si="17"/>
        <v>-4.2374670725582431E-2</v>
      </c>
      <c r="E85" s="22">
        <v>170847</v>
      </c>
      <c r="F85" s="23">
        <f t="shared" si="17"/>
        <v>-3.4004104918551881E-2</v>
      </c>
      <c r="G85" s="20">
        <v>132946</v>
      </c>
      <c r="H85" s="21">
        <f t="shared" si="21"/>
        <v>-8.5439511302505378E-2</v>
      </c>
      <c r="I85" s="22">
        <v>79178</v>
      </c>
      <c r="J85" s="23">
        <f t="shared" si="22"/>
        <v>1.6699137211244608E-3</v>
      </c>
      <c r="K85" s="20">
        <v>17346</v>
      </c>
      <c r="L85" s="21">
        <f t="shared" si="23"/>
        <v>0.10266353060835298</v>
      </c>
    </row>
    <row r="86" spans="2:14" ht="15" hidden="1" customHeight="1" outlineLevel="1" x14ac:dyDescent="0.25">
      <c r="B86" s="19" t="s">
        <v>32</v>
      </c>
      <c r="C86" s="20">
        <v>409689</v>
      </c>
      <c r="D86" s="21">
        <f t="shared" si="17"/>
        <v>-0.11690873113384459</v>
      </c>
      <c r="E86" s="22">
        <v>142373</v>
      </c>
      <c r="F86" s="23">
        <f t="shared" si="17"/>
        <v>-0.12996211195306773</v>
      </c>
      <c r="G86" s="20">
        <v>109924</v>
      </c>
      <c r="H86" s="21">
        <f t="shared" si="21"/>
        <v>-0.12626977187822908</v>
      </c>
      <c r="I86" s="22">
        <v>81660</v>
      </c>
      <c r="J86" s="23">
        <f t="shared" si="22"/>
        <v>-0.10450707314398511</v>
      </c>
      <c r="K86" s="20">
        <v>14065</v>
      </c>
      <c r="L86" s="21">
        <f t="shared" si="23"/>
        <v>-2.3467333194473361E-2</v>
      </c>
    </row>
    <row r="87" spans="2:14" ht="15" hidden="1" customHeight="1" outlineLevel="1" x14ac:dyDescent="0.25">
      <c r="B87" s="19" t="s">
        <v>33</v>
      </c>
      <c r="C87" s="20">
        <v>528592</v>
      </c>
      <c r="D87" s="21">
        <f t="shared" si="17"/>
        <v>-8.2683081957001248E-3</v>
      </c>
      <c r="E87" s="22">
        <v>185642</v>
      </c>
      <c r="F87" s="23">
        <f t="shared" si="17"/>
        <v>1.8695640244738909E-2</v>
      </c>
      <c r="G87" s="20">
        <v>138788</v>
      </c>
      <c r="H87" s="21">
        <f t="shared" si="21"/>
        <v>-3.8484720422881646E-2</v>
      </c>
      <c r="I87" s="22">
        <v>114443</v>
      </c>
      <c r="J87" s="23">
        <f t="shared" si="22"/>
        <v>1.3406653738189389E-2</v>
      </c>
      <c r="K87" s="20">
        <v>9967</v>
      </c>
      <c r="L87" s="21">
        <f t="shared" si="23"/>
        <v>-0.1125456326239872</v>
      </c>
    </row>
    <row r="88" spans="2:14" ht="15" hidden="1" customHeight="1" outlineLevel="1" x14ac:dyDescent="0.25">
      <c r="B88" s="19" t="s">
        <v>34</v>
      </c>
      <c r="C88" s="20">
        <v>466179</v>
      </c>
      <c r="D88" s="21">
        <f t="shared" si="17"/>
        <v>-4.1072023630761123E-2</v>
      </c>
      <c r="E88" s="22">
        <v>160319</v>
      </c>
      <c r="F88" s="23">
        <f t="shared" si="17"/>
        <v>-4.5686155457932975E-2</v>
      </c>
      <c r="G88" s="20">
        <v>125114</v>
      </c>
      <c r="H88" s="21">
        <f t="shared" si="21"/>
        <v>-2.0051067562698699E-2</v>
      </c>
      <c r="I88" s="22">
        <v>99946</v>
      </c>
      <c r="J88" s="23">
        <f t="shared" si="22"/>
        <v>-3.1343283582089598E-2</v>
      </c>
      <c r="K88" s="20">
        <v>14360</v>
      </c>
      <c r="L88" s="21">
        <f t="shared" si="23"/>
        <v>-2.6968423905678329E-2</v>
      </c>
    </row>
    <row r="89" spans="2:14" ht="15" hidden="1" customHeight="1" outlineLevel="1" thickBot="1" x14ac:dyDescent="0.3">
      <c r="B89" s="19" t="s">
        <v>35</v>
      </c>
      <c r="C89" s="20">
        <v>411483</v>
      </c>
      <c r="D89" s="21">
        <f t="shared" si="17"/>
        <v>-3.2075724679442752E-2</v>
      </c>
      <c r="E89" s="22">
        <v>144506</v>
      </c>
      <c r="F89" s="23">
        <f t="shared" si="17"/>
        <v>-4.3272732087763721E-2</v>
      </c>
      <c r="G89" s="20">
        <v>111572</v>
      </c>
      <c r="H89" s="21">
        <f t="shared" si="21"/>
        <v>-2.6031391308902307E-2</v>
      </c>
      <c r="I89" s="22">
        <v>82407</v>
      </c>
      <c r="J89" s="23">
        <f t="shared" si="22"/>
        <v>2.8737282316958934E-2</v>
      </c>
      <c r="K89" s="20">
        <v>13171</v>
      </c>
      <c r="L89" s="21">
        <f t="shared" si="23"/>
        <v>-0.1635867149298279</v>
      </c>
    </row>
    <row r="90" spans="2:14" ht="16.5" hidden="1" customHeight="1" outlineLevel="1" thickBot="1" x14ac:dyDescent="0.3">
      <c r="B90" s="19" t="s">
        <v>36</v>
      </c>
      <c r="C90" s="20">
        <v>341553</v>
      </c>
      <c r="D90" s="21">
        <f t="shared" si="17"/>
        <v>-9.2574880844212726E-2</v>
      </c>
      <c r="E90" s="22">
        <v>116128</v>
      </c>
      <c r="F90" s="23">
        <f t="shared" si="17"/>
        <v>-0.12235674662555363</v>
      </c>
      <c r="G90" s="20">
        <v>97451</v>
      </c>
      <c r="H90" s="21">
        <f t="shared" si="21"/>
        <v>-5.3726792511458066E-2</v>
      </c>
      <c r="I90" s="22">
        <v>61867</v>
      </c>
      <c r="J90" s="23">
        <f t="shared" si="22"/>
        <v>-0.10985295387183103</v>
      </c>
      <c r="K90" s="20">
        <v>14726</v>
      </c>
      <c r="L90" s="21">
        <f t="shared" si="23"/>
        <v>-1.6948003525184552E-3</v>
      </c>
      <c r="N90" s="36" t="s">
        <v>41</v>
      </c>
    </row>
    <row r="91" spans="2:14" ht="15" hidden="1" customHeight="1" outlineLevel="1" x14ac:dyDescent="0.25">
      <c r="B91" s="19" t="s">
        <v>37</v>
      </c>
      <c r="C91" s="20">
        <v>438237</v>
      </c>
      <c r="D91" s="21">
        <f t="shared" si="17"/>
        <v>-8.0464135463768294E-2</v>
      </c>
      <c r="E91" s="22">
        <v>160991</v>
      </c>
      <c r="F91" s="23">
        <f t="shared" si="17"/>
        <v>-7.4987646660001572E-2</v>
      </c>
      <c r="G91" s="20">
        <v>113906</v>
      </c>
      <c r="H91" s="21">
        <f t="shared" si="21"/>
        <v>-0.14106460150965594</v>
      </c>
      <c r="I91" s="22">
        <v>80494</v>
      </c>
      <c r="J91" s="23">
        <f t="shared" si="22"/>
        <v>-5.4646669876801335E-2</v>
      </c>
      <c r="K91" s="20">
        <v>15492</v>
      </c>
      <c r="L91" s="21">
        <f t="shared" si="23"/>
        <v>0.11863672467326158</v>
      </c>
    </row>
    <row r="92" spans="2:14" ht="15" hidden="1" customHeight="1" outlineLevel="1" x14ac:dyDescent="0.25">
      <c r="B92" s="19" t="s">
        <v>38</v>
      </c>
      <c r="C92" s="20">
        <v>489029</v>
      </c>
      <c r="D92" s="21">
        <f t="shared" si="17"/>
        <v>4.1072006403596983E-2</v>
      </c>
      <c r="E92" s="22">
        <v>174351</v>
      </c>
      <c r="F92" s="23">
        <f t="shared" si="17"/>
        <v>3.9356419412336363E-2</v>
      </c>
      <c r="G92" s="20">
        <v>138239</v>
      </c>
      <c r="H92" s="21">
        <f t="shared" si="21"/>
        <v>2.4425127646487743E-2</v>
      </c>
      <c r="I92" s="22">
        <v>79838</v>
      </c>
      <c r="J92" s="23">
        <f t="shared" si="22"/>
        <v>1.7446380099147341E-2</v>
      </c>
      <c r="K92" s="20">
        <v>19006</v>
      </c>
      <c r="L92" s="21">
        <f t="shared" si="23"/>
        <v>9.0481381605370448E-2</v>
      </c>
    </row>
    <row r="93" spans="2:14" ht="15" hidden="1" customHeight="1" outlineLevel="1" x14ac:dyDescent="0.25">
      <c r="B93" s="19" t="s">
        <v>39</v>
      </c>
      <c r="C93" s="20">
        <v>423886</v>
      </c>
      <c r="D93" s="21">
        <f t="shared" si="17"/>
        <v>5.3911999867177762E-3</v>
      </c>
      <c r="E93" s="22">
        <v>151411</v>
      </c>
      <c r="F93" s="23">
        <f t="shared" si="17"/>
        <v>4.4180569836478334E-3</v>
      </c>
      <c r="G93" s="20">
        <v>124670</v>
      </c>
      <c r="H93" s="21">
        <f t="shared" si="21"/>
        <v>4.8625188200758673E-2</v>
      </c>
      <c r="I93" s="22">
        <v>68203</v>
      </c>
      <c r="J93" s="23">
        <f t="shared" si="22"/>
        <v>-3.6667184564753708E-2</v>
      </c>
      <c r="K93" s="20">
        <v>15222</v>
      </c>
      <c r="L93" s="21">
        <f t="shared" si="23"/>
        <v>-2.9951567677797608E-2</v>
      </c>
    </row>
    <row r="94" spans="2:14" ht="15" hidden="1" customHeight="1" outlineLevel="1" x14ac:dyDescent="0.25">
      <c r="B94" s="19" t="s">
        <v>40</v>
      </c>
      <c r="C94" s="20">
        <v>407126</v>
      </c>
      <c r="D94" s="21">
        <f t="shared" si="17"/>
        <v>-3.4573850028218667E-2</v>
      </c>
      <c r="E94" s="22">
        <v>146244</v>
      </c>
      <c r="F94" s="23">
        <f t="shared" si="17"/>
        <v>-4.2078235124584085E-2</v>
      </c>
      <c r="G94" s="20">
        <v>120990</v>
      </c>
      <c r="H94" s="21">
        <f t="shared" si="21"/>
        <v>-6.7686901844745462E-2</v>
      </c>
      <c r="I94" s="22">
        <v>66319</v>
      </c>
      <c r="J94" s="23">
        <f t="shared" si="22"/>
        <v>-6.6302005635665573E-4</v>
      </c>
      <c r="K94" s="20">
        <v>14507</v>
      </c>
      <c r="L94" s="21">
        <f t="shared" si="23"/>
        <v>1.6893312771624869E-2</v>
      </c>
    </row>
    <row r="95" spans="2:14" collapsed="1" x14ac:dyDescent="0.25">
      <c r="B95" s="33">
        <v>2007</v>
      </c>
      <c r="C95" s="34">
        <v>5278784</v>
      </c>
      <c r="D95" s="35">
        <f t="shared" si="17"/>
        <v>-3.1595778619496917E-2</v>
      </c>
      <c r="E95" s="34">
        <v>1868182</v>
      </c>
      <c r="F95" s="35">
        <f t="shared" si="17"/>
        <v>-3.2741212548908383E-2</v>
      </c>
      <c r="G95" s="34">
        <v>1475064</v>
      </c>
      <c r="H95" s="35">
        <f t="shared" si="21"/>
        <v>-3.7480513904377344E-2</v>
      </c>
      <c r="I95" s="34">
        <v>969349</v>
      </c>
      <c r="J95" s="35">
        <f t="shared" si="22"/>
        <v>-1.7351839799851221E-2</v>
      </c>
      <c r="K95" s="34">
        <v>183665</v>
      </c>
      <c r="L95" s="35">
        <f t="shared" si="23"/>
        <v>4.8803707330951074E-3</v>
      </c>
    </row>
    <row r="96" spans="2:14" ht="15" hidden="1" customHeight="1" outlineLevel="1" x14ac:dyDescent="0.25">
      <c r="B96" s="19" t="s">
        <v>29</v>
      </c>
      <c r="C96" s="20">
        <v>456433</v>
      </c>
      <c r="D96" s="20"/>
      <c r="E96" s="22">
        <v>159849</v>
      </c>
      <c r="F96" s="23"/>
      <c r="G96" s="20">
        <v>132682</v>
      </c>
      <c r="H96" s="20"/>
      <c r="I96" s="22">
        <v>76217</v>
      </c>
      <c r="J96" s="23"/>
      <c r="K96" s="20">
        <v>16829</v>
      </c>
      <c r="L96" s="20"/>
    </row>
    <row r="97" spans="2:12" ht="15" hidden="1" customHeight="1" outlineLevel="1" x14ac:dyDescent="0.25">
      <c r="B97" s="19" t="s">
        <v>30</v>
      </c>
      <c r="C97" s="20">
        <v>432537</v>
      </c>
      <c r="D97" s="20"/>
      <c r="E97" s="22">
        <v>152276</v>
      </c>
      <c r="F97" s="23"/>
      <c r="G97" s="20">
        <v>122871</v>
      </c>
      <c r="H97" s="20"/>
      <c r="I97" s="22">
        <v>73519</v>
      </c>
      <c r="J97" s="23"/>
      <c r="K97" s="20">
        <v>18087</v>
      </c>
      <c r="L97" s="20"/>
    </row>
    <row r="98" spans="2:12" ht="15" hidden="1" customHeight="1" outlineLevel="1" x14ac:dyDescent="0.25">
      <c r="B98" s="19" t="s">
        <v>31</v>
      </c>
      <c r="C98" s="20">
        <v>487815</v>
      </c>
      <c r="D98" s="20"/>
      <c r="E98" s="22">
        <v>176861</v>
      </c>
      <c r="F98" s="23"/>
      <c r="G98" s="20">
        <v>145366</v>
      </c>
      <c r="H98" s="20"/>
      <c r="I98" s="22">
        <v>79046</v>
      </c>
      <c r="J98" s="23"/>
      <c r="K98" s="20">
        <v>15731</v>
      </c>
      <c r="L98" s="20"/>
    </row>
    <row r="99" spans="2:12" ht="15" hidden="1" customHeight="1" outlineLevel="1" x14ac:dyDescent="0.25">
      <c r="B99" s="19" t="s">
        <v>32</v>
      </c>
      <c r="C99" s="20">
        <v>463926</v>
      </c>
      <c r="D99" s="20"/>
      <c r="E99" s="22">
        <v>163640</v>
      </c>
      <c r="F99" s="23"/>
      <c r="G99" s="20">
        <v>125810</v>
      </c>
      <c r="H99" s="20"/>
      <c r="I99" s="22">
        <v>91190</v>
      </c>
      <c r="J99" s="23"/>
      <c r="K99" s="20">
        <v>14403</v>
      </c>
      <c r="L99" s="20"/>
    </row>
    <row r="100" spans="2:12" ht="15" hidden="1" customHeight="1" outlineLevel="1" x14ac:dyDescent="0.25">
      <c r="B100" s="19" t="s">
        <v>33</v>
      </c>
      <c r="C100" s="20">
        <v>532999</v>
      </c>
      <c r="D100" s="20"/>
      <c r="E100" s="22">
        <v>182235</v>
      </c>
      <c r="F100" s="23"/>
      <c r="G100" s="20">
        <v>144343</v>
      </c>
      <c r="H100" s="20"/>
      <c r="I100" s="22">
        <v>112929</v>
      </c>
      <c r="J100" s="23"/>
      <c r="K100" s="20">
        <v>11231</v>
      </c>
      <c r="L100" s="20"/>
    </row>
    <row r="101" spans="2:12" ht="15" hidden="1" customHeight="1" outlineLevel="1" x14ac:dyDescent="0.25">
      <c r="B101" s="19" t="s">
        <v>34</v>
      </c>
      <c r="C101" s="20">
        <v>486146</v>
      </c>
      <c r="D101" s="20"/>
      <c r="E101" s="22">
        <v>167994</v>
      </c>
      <c r="F101" s="23"/>
      <c r="G101" s="20">
        <v>127674</v>
      </c>
      <c r="H101" s="20"/>
      <c r="I101" s="22">
        <v>103180</v>
      </c>
      <c r="J101" s="23"/>
      <c r="K101" s="20">
        <v>14758</v>
      </c>
      <c r="L101" s="20"/>
    </row>
    <row r="102" spans="2:12" ht="15" hidden="1" customHeight="1" outlineLevel="1" x14ac:dyDescent="0.25">
      <c r="B102" s="19" t="s">
        <v>35</v>
      </c>
      <c r="C102" s="20">
        <v>425119</v>
      </c>
      <c r="D102" s="20"/>
      <c r="E102" s="22">
        <v>151042</v>
      </c>
      <c r="F102" s="23"/>
      <c r="G102" s="20">
        <v>114554</v>
      </c>
      <c r="H102" s="20"/>
      <c r="I102" s="22">
        <v>80105</v>
      </c>
      <c r="J102" s="23"/>
      <c r="K102" s="20">
        <v>15747</v>
      </c>
      <c r="L102" s="20"/>
    </row>
    <row r="103" spans="2:12" ht="15" hidden="1" customHeight="1" outlineLevel="1" x14ac:dyDescent="0.25">
      <c r="B103" s="19" t="s">
        <v>36</v>
      </c>
      <c r="C103" s="20">
        <v>376398</v>
      </c>
      <c r="D103" s="20"/>
      <c r="E103" s="22">
        <v>132318</v>
      </c>
      <c r="F103" s="23"/>
      <c r="G103" s="20">
        <v>102984</v>
      </c>
      <c r="H103" s="20"/>
      <c r="I103" s="22">
        <v>69502</v>
      </c>
      <c r="J103" s="23"/>
      <c r="K103" s="20">
        <v>14751</v>
      </c>
      <c r="L103" s="20"/>
    </row>
    <row r="104" spans="2:12" ht="15" hidden="1" customHeight="1" outlineLevel="1" x14ac:dyDescent="0.25">
      <c r="B104" s="19" t="s">
        <v>37</v>
      </c>
      <c r="C104" s="20">
        <v>476585</v>
      </c>
      <c r="D104" s="20"/>
      <c r="E104" s="22">
        <v>174042</v>
      </c>
      <c r="F104" s="23"/>
      <c r="G104" s="20">
        <v>132613</v>
      </c>
      <c r="H104" s="20"/>
      <c r="I104" s="22">
        <v>85147</v>
      </c>
      <c r="J104" s="23"/>
      <c r="K104" s="20">
        <v>13849</v>
      </c>
      <c r="L104" s="20"/>
    </row>
    <row r="105" spans="2:12" ht="15" hidden="1" customHeight="1" outlineLevel="1" x14ac:dyDescent="0.25">
      <c r="B105" s="19" t="s">
        <v>38</v>
      </c>
      <c r="C105" s="20">
        <v>469736</v>
      </c>
      <c r="D105" s="20"/>
      <c r="E105" s="22">
        <v>167749</v>
      </c>
      <c r="F105" s="23"/>
      <c r="G105" s="20">
        <v>134943</v>
      </c>
      <c r="H105" s="20"/>
      <c r="I105" s="22">
        <v>78469</v>
      </c>
      <c r="J105" s="23"/>
      <c r="K105" s="20">
        <v>17429</v>
      </c>
      <c r="L105" s="20"/>
    </row>
    <row r="106" spans="2:12" ht="15" hidden="1" customHeight="1" outlineLevel="1" x14ac:dyDescent="0.25">
      <c r="B106" s="19" t="s">
        <v>39</v>
      </c>
      <c r="C106" s="20">
        <v>421613</v>
      </c>
      <c r="D106" s="20"/>
      <c r="E106" s="22">
        <v>150745</v>
      </c>
      <c r="F106" s="23"/>
      <c r="G106" s="20">
        <v>118889</v>
      </c>
      <c r="H106" s="20"/>
      <c r="I106" s="22">
        <v>70799</v>
      </c>
      <c r="J106" s="23"/>
      <c r="K106" s="20">
        <v>15692</v>
      </c>
      <c r="L106" s="20"/>
    </row>
    <row r="107" spans="2:12" ht="15" hidden="1" customHeight="1" outlineLevel="1" x14ac:dyDescent="0.25">
      <c r="B107" s="19" t="s">
        <v>40</v>
      </c>
      <c r="C107" s="20">
        <v>421706</v>
      </c>
      <c r="D107" s="20"/>
      <c r="E107" s="22">
        <v>152668</v>
      </c>
      <c r="F107" s="23"/>
      <c r="G107" s="20">
        <v>129774</v>
      </c>
      <c r="H107" s="20"/>
      <c r="I107" s="22">
        <v>66363</v>
      </c>
      <c r="J107" s="23"/>
      <c r="K107" s="20">
        <v>14266</v>
      </c>
      <c r="L107" s="20"/>
    </row>
    <row r="108" spans="2:12" collapsed="1" x14ac:dyDescent="0.25">
      <c r="B108" s="33">
        <v>2006</v>
      </c>
      <c r="C108" s="34">
        <v>5451013</v>
      </c>
      <c r="D108" s="34"/>
      <c r="E108" s="34">
        <v>1931419</v>
      </c>
      <c r="F108" s="35"/>
      <c r="G108" s="34">
        <v>1532503</v>
      </c>
      <c r="H108" s="34"/>
      <c r="I108" s="34">
        <v>986466</v>
      </c>
      <c r="J108" s="35"/>
      <c r="K108" s="34">
        <v>182773</v>
      </c>
      <c r="L108" s="34"/>
    </row>
    <row r="109" spans="2:12" ht="15" customHeight="1" x14ac:dyDescent="0.25">
      <c r="B109" s="174" t="s">
        <v>42</v>
      </c>
      <c r="C109" s="174"/>
      <c r="D109" s="174"/>
      <c r="E109" s="174"/>
      <c r="F109" s="174"/>
      <c r="G109" s="174"/>
      <c r="H109" s="174"/>
      <c r="I109" s="37"/>
      <c r="J109" s="37"/>
      <c r="K109" s="37"/>
      <c r="L109" s="37"/>
    </row>
  </sheetData>
  <mergeCells count="7">
    <mergeCell ref="B109:H109"/>
    <mergeCell ref="B5:L5"/>
    <mergeCell ref="C6:D6"/>
    <mergeCell ref="E6:F6"/>
    <mergeCell ref="G6:H6"/>
    <mergeCell ref="I6:J6"/>
    <mergeCell ref="K6:L6"/>
  </mergeCells>
  <hyperlinks>
    <hyperlink ref="N9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178" t="s">
        <v>110</v>
      </c>
      <c r="C5" s="178"/>
      <c r="D5" s="178"/>
      <c r="E5" s="178"/>
      <c r="G5" s="178" t="s">
        <v>111</v>
      </c>
      <c r="H5" s="178"/>
      <c r="I5" s="178"/>
      <c r="J5" s="178"/>
    </row>
    <row r="6" spans="2:10" ht="41.25" customHeight="1" x14ac:dyDescent="0.25">
      <c r="B6" s="59" t="s">
        <v>59</v>
      </c>
      <c r="C6" s="40" t="str">
        <f>actualizaciones!$A$3</f>
        <v>acum. sept. 2012</v>
      </c>
      <c r="D6" s="40" t="str">
        <f>actualizaciones!$A$2</f>
        <v>acum. sept. 2013</v>
      </c>
      <c r="E6" s="61" t="s">
        <v>112</v>
      </c>
      <c r="G6" s="59" t="s">
        <v>59</v>
      </c>
      <c r="H6" s="40" t="str">
        <f>actualizaciones!$A$3</f>
        <v>acum. sept. 2012</v>
      </c>
      <c r="I6" s="40" t="str">
        <f>actualizaciones!$A$2</f>
        <v>acum. sept. 2013</v>
      </c>
      <c r="J6" s="61" t="s">
        <v>112</v>
      </c>
    </row>
    <row r="7" spans="2:10" x14ac:dyDescent="0.25">
      <c r="B7" s="43" t="s">
        <v>60</v>
      </c>
      <c r="C7" s="44"/>
      <c r="D7" s="44"/>
      <c r="E7" s="44"/>
      <c r="G7" s="43" t="s">
        <v>60</v>
      </c>
      <c r="H7" s="44"/>
      <c r="I7" s="44"/>
      <c r="J7" s="44"/>
    </row>
    <row r="8" spans="2:10" x14ac:dyDescent="0.2">
      <c r="B8" s="62" t="s">
        <v>113</v>
      </c>
      <c r="C8" s="125">
        <v>8.2960810423533555</v>
      </c>
      <c r="D8" s="125">
        <v>8.2692922152064909</v>
      </c>
      <c r="E8" s="126">
        <f>(D8-C8)</f>
        <v>-2.6788827146864591E-2</v>
      </c>
      <c r="G8" s="62" t="s">
        <v>113</v>
      </c>
      <c r="H8" s="125">
        <v>8.4813858066182117</v>
      </c>
      <c r="I8" s="125">
        <v>8.3929078891643556</v>
      </c>
      <c r="J8" s="126">
        <f>(I8-H8)</f>
        <v>-8.8477917453856136E-2</v>
      </c>
    </row>
    <row r="9" spans="2:10" x14ac:dyDescent="0.25">
      <c r="B9" s="43" t="s">
        <v>62</v>
      </c>
      <c r="C9" s="127"/>
      <c r="D9" s="127"/>
      <c r="E9" s="127"/>
      <c r="G9" s="43" t="s">
        <v>62</v>
      </c>
      <c r="H9" s="127"/>
      <c r="I9" s="127"/>
      <c r="J9" s="127"/>
    </row>
    <row r="10" spans="2:10" x14ac:dyDescent="0.2">
      <c r="B10" s="64" t="s">
        <v>63</v>
      </c>
      <c r="C10" s="128">
        <v>7.9556785834457644</v>
      </c>
      <c r="D10" s="128">
        <v>8.0333654264445773</v>
      </c>
      <c r="E10" s="129">
        <f>(D10-C10)</f>
        <v>7.7686842998812899E-2</v>
      </c>
      <c r="G10" s="64" t="s">
        <v>63</v>
      </c>
      <c r="H10" s="128">
        <v>8.410964712716007</v>
      </c>
      <c r="I10" s="128">
        <v>8.3590667005796035</v>
      </c>
      <c r="J10" s="129">
        <f>(I10-H10)</f>
        <v>-5.1898012136403437E-2</v>
      </c>
    </row>
    <row r="11" spans="2:10" x14ac:dyDescent="0.2">
      <c r="B11" s="67" t="s">
        <v>64</v>
      </c>
      <c r="C11" s="130">
        <v>7.5889359745488889</v>
      </c>
      <c r="D11" s="130">
        <v>7.7079975475439539</v>
      </c>
      <c r="E11" s="131">
        <f>(D11-C11)</f>
        <v>0.11906157299506503</v>
      </c>
      <c r="G11" s="67" t="s">
        <v>64</v>
      </c>
      <c r="H11" s="130">
        <v>7.6153822966435065</v>
      </c>
      <c r="I11" s="130">
        <v>7.5506982690794651</v>
      </c>
      <c r="J11" s="131">
        <f>(I11-H11)</f>
        <v>-6.4684027564041457E-2</v>
      </c>
    </row>
    <row r="12" spans="2:10" x14ac:dyDescent="0.2">
      <c r="B12" s="67" t="s">
        <v>65</v>
      </c>
      <c r="C12" s="130">
        <v>7.9724750833576445</v>
      </c>
      <c r="D12" s="130">
        <v>8.0733861281959864</v>
      </c>
      <c r="E12" s="131">
        <f>(D12-C12)</f>
        <v>0.1009110448383419</v>
      </c>
      <c r="G12" s="67" t="s">
        <v>65</v>
      </c>
      <c r="H12" s="130">
        <v>8.7997828652986954</v>
      </c>
      <c r="I12" s="130">
        <v>8.7086032351354348</v>
      </c>
      <c r="J12" s="131">
        <f>(I12-H12)</f>
        <v>-9.1179630163260583E-2</v>
      </c>
    </row>
    <row r="13" spans="2:10" x14ac:dyDescent="0.2">
      <c r="B13" s="67" t="s">
        <v>66</v>
      </c>
      <c r="C13" s="130">
        <v>8.3280144098325923</v>
      </c>
      <c r="D13" s="130">
        <v>8.376587647301573</v>
      </c>
      <c r="E13" s="131">
        <f>(D13-C13)</f>
        <v>4.8573237468980679E-2</v>
      </c>
      <c r="G13" s="67" t="s">
        <v>66</v>
      </c>
      <c r="H13" s="130">
        <v>8.1783791402396062</v>
      </c>
      <c r="I13" s="130">
        <v>8.1906809400829967</v>
      </c>
      <c r="J13" s="131">
        <f>(I13-H13)</f>
        <v>1.2301799843390526E-2</v>
      </c>
    </row>
    <row r="14" spans="2:10" x14ac:dyDescent="0.2">
      <c r="B14" s="67" t="s">
        <v>67</v>
      </c>
      <c r="C14" s="130">
        <v>7.6977130700704697</v>
      </c>
      <c r="D14" s="130">
        <v>7.461451744222459</v>
      </c>
      <c r="E14" s="131">
        <f>(D14-C14)</f>
        <v>-0.23626132584801063</v>
      </c>
      <c r="G14" s="67" t="s">
        <v>67</v>
      </c>
      <c r="H14" s="130">
        <v>6.0878394520984314</v>
      </c>
      <c r="I14" s="130">
        <v>5.9943767572633551</v>
      </c>
      <c r="J14" s="131">
        <f>(I14-H14)</f>
        <v>-9.3462694835076299E-2</v>
      </c>
    </row>
    <row r="15" spans="2:10" x14ac:dyDescent="0.25">
      <c r="B15" s="43" t="s">
        <v>68</v>
      </c>
      <c r="C15" s="127"/>
      <c r="D15" s="127"/>
      <c r="E15" s="127"/>
      <c r="G15" s="43" t="s">
        <v>68</v>
      </c>
      <c r="H15" s="127"/>
      <c r="I15" s="127"/>
      <c r="J15" s="127"/>
    </row>
    <row r="16" spans="2:10" x14ac:dyDescent="0.2">
      <c r="B16" s="64" t="s">
        <v>69</v>
      </c>
      <c r="C16" s="128">
        <v>9.0862008347605965</v>
      </c>
      <c r="D16" s="128">
        <v>8.81282479796708</v>
      </c>
      <c r="E16" s="129">
        <f>(D16-C16)</f>
        <v>-0.27337603679351652</v>
      </c>
      <c r="G16" s="64" t="s">
        <v>69</v>
      </c>
      <c r="H16" s="128">
        <v>8.549132829540607</v>
      </c>
      <c r="I16" s="128">
        <v>8.4259349454368344</v>
      </c>
      <c r="J16" s="129">
        <f>(I16-H16)</f>
        <v>-0.12319788410377264</v>
      </c>
    </row>
    <row r="17" spans="2:12" x14ac:dyDescent="0.2">
      <c r="B17" s="180" t="s">
        <v>70</v>
      </c>
      <c r="C17" s="180"/>
      <c r="D17" s="180"/>
      <c r="E17" s="180"/>
      <c r="G17" s="180" t="s">
        <v>70</v>
      </c>
      <c r="H17" s="180"/>
      <c r="I17" s="180"/>
      <c r="J17" s="180"/>
    </row>
    <row r="18" spans="2:12" ht="20.100000000000001" customHeight="1" x14ac:dyDescent="0.25"/>
    <row r="19" spans="2:12" ht="51.75" customHeight="1" thickBot="1" x14ac:dyDescent="0.3">
      <c r="B19" s="178" t="s">
        <v>114</v>
      </c>
      <c r="C19" s="178"/>
      <c r="D19" s="178"/>
      <c r="E19" s="178"/>
      <c r="G19" s="178" t="s">
        <v>115</v>
      </c>
      <c r="H19" s="178"/>
      <c r="I19" s="178"/>
      <c r="J19" s="178"/>
    </row>
    <row r="20" spans="2:12" ht="39.75" customHeight="1" thickBot="1" x14ac:dyDescent="0.3">
      <c r="B20" s="59" t="s">
        <v>59</v>
      </c>
      <c r="C20" s="40" t="str">
        <f>actualizaciones!$A$3</f>
        <v>acum. sept. 2012</v>
      </c>
      <c r="D20" s="40" t="str">
        <f>actualizaciones!$A$2</f>
        <v>acum. sept. 2013</v>
      </c>
      <c r="E20" s="61" t="s">
        <v>112</v>
      </c>
      <c r="G20" s="59" t="s">
        <v>59</v>
      </c>
      <c r="H20" s="40" t="str">
        <f>actualizaciones!$A$3</f>
        <v>acum. sept. 2012</v>
      </c>
      <c r="I20" s="40" t="str">
        <f>actualizaciones!$A$2</f>
        <v>acum. sept. 2013</v>
      </c>
      <c r="J20" s="61" t="s">
        <v>112</v>
      </c>
      <c r="L20" s="36" t="s">
        <v>41</v>
      </c>
    </row>
    <row r="21" spans="2:12" x14ac:dyDescent="0.25">
      <c r="B21" s="43" t="s">
        <v>60</v>
      </c>
      <c r="C21" s="44"/>
      <c r="D21" s="44"/>
      <c r="E21" s="44"/>
      <c r="G21" s="43" t="s">
        <v>60</v>
      </c>
      <c r="H21" s="44"/>
      <c r="I21" s="44"/>
      <c r="J21" s="44"/>
    </row>
    <row r="22" spans="2:12" x14ac:dyDescent="0.2">
      <c r="B22" s="62" t="s">
        <v>113</v>
      </c>
      <c r="C22" s="125">
        <v>7.5691840728926572</v>
      </c>
      <c r="D22" s="125">
        <v>7.2888290284506043</v>
      </c>
      <c r="E22" s="126">
        <f>(D22-C22)</f>
        <v>-0.28035504444205284</v>
      </c>
      <c r="G22" s="62" t="s">
        <v>113</v>
      </c>
      <c r="H22" s="125">
        <v>2.2455058939096268</v>
      </c>
      <c r="I22" s="125">
        <v>2.2088400411164701</v>
      </c>
      <c r="J22" s="126">
        <f>(I22-H22)</f>
        <v>-3.6665852793156706E-2</v>
      </c>
    </row>
    <row r="23" spans="2:12" x14ac:dyDescent="0.25">
      <c r="B23" s="43" t="s">
        <v>62</v>
      </c>
      <c r="C23" s="127"/>
      <c r="D23" s="127"/>
      <c r="E23" s="127"/>
      <c r="G23" s="43" t="s">
        <v>62</v>
      </c>
      <c r="H23" s="127"/>
      <c r="I23" s="127"/>
      <c r="J23" s="127"/>
    </row>
    <row r="24" spans="2:12" x14ac:dyDescent="0.2">
      <c r="B24" s="64" t="s">
        <v>63</v>
      </c>
      <c r="C24" s="128">
        <v>7.4640539997507549</v>
      </c>
      <c r="D24" s="128">
        <v>7.2455354839026764</v>
      </c>
      <c r="E24" s="129">
        <f>(D24-C24)</f>
        <v>-0.21851851584807847</v>
      </c>
      <c r="G24" s="64" t="s">
        <v>63</v>
      </c>
      <c r="H24" s="128">
        <v>2.2455058939096268</v>
      </c>
      <c r="I24" s="128">
        <v>2.2088400411164701</v>
      </c>
      <c r="J24" s="129">
        <f>(I24-H24)</f>
        <v>-3.6665852793156706E-2</v>
      </c>
    </row>
    <row r="25" spans="2:12" x14ac:dyDescent="0.2">
      <c r="B25" s="67" t="s">
        <v>73</v>
      </c>
      <c r="C25" s="130">
        <v>7.6263425987178408</v>
      </c>
      <c r="D25" s="130">
        <v>7.4377369520799688</v>
      </c>
      <c r="E25" s="131">
        <f>(D25-C25)</f>
        <v>-0.18860564663787205</v>
      </c>
      <c r="G25" s="67" t="s">
        <v>73</v>
      </c>
      <c r="H25" s="130">
        <v>2.005242637178668</v>
      </c>
      <c r="I25" s="130">
        <v>2.3251064692760091</v>
      </c>
      <c r="J25" s="131">
        <f>(I25-H25)</f>
        <v>0.31986383209734104</v>
      </c>
    </row>
    <row r="26" spans="2:12" x14ac:dyDescent="0.2">
      <c r="B26" s="67" t="s">
        <v>66</v>
      </c>
      <c r="C26" s="130">
        <v>7.3733766233766236</v>
      </c>
      <c r="D26" s="130">
        <v>6.947146912009396</v>
      </c>
      <c r="E26" s="131">
        <f>(D26-C26)</f>
        <v>-0.42622971136722754</v>
      </c>
      <c r="G26" s="67" t="s">
        <v>66</v>
      </c>
      <c r="H26" s="130">
        <v>2.3698150048814681</v>
      </c>
      <c r="I26" s="130">
        <v>2.1054972779179391</v>
      </c>
      <c r="J26" s="131">
        <f>(I26-H26)</f>
        <v>-0.26431772696352906</v>
      </c>
    </row>
    <row r="27" spans="2:12" x14ac:dyDescent="0.2">
      <c r="B27" s="67" t="s">
        <v>67</v>
      </c>
      <c r="C27" s="130">
        <v>2.5791711996835129</v>
      </c>
      <c r="D27" s="130">
        <v>2.2834561675717611</v>
      </c>
      <c r="E27" s="131">
        <f>(D27-C27)</f>
        <v>-0.29571503211175187</v>
      </c>
      <c r="G27" s="67" t="s">
        <v>74</v>
      </c>
      <c r="H27" s="130">
        <v>2.1966539382564236</v>
      </c>
      <c r="I27" s="130">
        <v>2.0478270559393805</v>
      </c>
      <c r="J27" s="131">
        <f>(I27-H27)</f>
        <v>-0.14882688231704311</v>
      </c>
    </row>
    <row r="28" spans="2:12" x14ac:dyDescent="0.2">
      <c r="B28" s="43" t="s">
        <v>68</v>
      </c>
      <c r="C28" s="127"/>
      <c r="D28" s="127"/>
      <c r="E28" s="127"/>
      <c r="G28" s="67" t="s">
        <v>75</v>
      </c>
      <c r="H28" s="130">
        <v>3.5054108894149474</v>
      </c>
      <c r="I28" s="130">
        <v>2.47604570709718</v>
      </c>
      <c r="J28" s="131">
        <f>(I28-H28)</f>
        <v>-1.0293651823177674</v>
      </c>
    </row>
    <row r="29" spans="2:12" x14ac:dyDescent="0.2">
      <c r="B29" s="64" t="s">
        <v>69</v>
      </c>
      <c r="C29" s="128">
        <v>7.9014759317019836</v>
      </c>
      <c r="D29" s="128">
        <v>7.4099405355240089</v>
      </c>
      <c r="E29" s="129">
        <f>(D29-C29)</f>
        <v>-0.4915353961779747</v>
      </c>
      <c r="G29" s="43" t="s">
        <v>68</v>
      </c>
      <c r="H29" s="44"/>
      <c r="I29" s="44"/>
      <c r="J29" s="50"/>
    </row>
    <row r="30" spans="2:12" x14ac:dyDescent="0.2">
      <c r="B30" s="180" t="s">
        <v>70</v>
      </c>
      <c r="C30" s="180"/>
      <c r="D30" s="180"/>
      <c r="E30" s="180"/>
      <c r="G30" s="64" t="s">
        <v>69</v>
      </c>
      <c r="H30" s="65" t="s">
        <v>83</v>
      </c>
      <c r="I30" s="65" t="s">
        <v>83</v>
      </c>
      <c r="J30" s="66" t="str">
        <f>IFERROR((I30-H30)/H30,"-")</f>
        <v>-</v>
      </c>
    </row>
    <row r="31" spans="2:12" x14ac:dyDescent="0.2">
      <c r="G31" s="180" t="s">
        <v>70</v>
      </c>
      <c r="H31" s="180"/>
      <c r="I31" s="180"/>
      <c r="J31" s="180"/>
    </row>
    <row r="34" spans="2:5" ht="32.25" customHeight="1" x14ac:dyDescent="0.25">
      <c r="B34" s="178" t="s">
        <v>116</v>
      </c>
      <c r="C34" s="178"/>
      <c r="D34" s="178"/>
      <c r="E34" s="178"/>
    </row>
    <row r="35" spans="2:5" ht="21" customHeight="1" x14ac:dyDescent="0.25">
      <c r="B35" s="183"/>
      <c r="C35" s="183"/>
      <c r="D35" s="183"/>
      <c r="E35" s="183"/>
    </row>
    <row r="36" spans="2:5" ht="38.25" customHeight="1" x14ac:dyDescent="0.25">
      <c r="B36" s="59" t="s">
        <v>59</v>
      </c>
      <c r="C36" s="40" t="str">
        <f>actualizaciones!$A$3</f>
        <v>acum. sept. 2012</v>
      </c>
      <c r="D36" s="40" t="str">
        <f>actualizaciones!$A$2</f>
        <v>acum. sept. 2013</v>
      </c>
      <c r="E36" s="61" t="s">
        <v>112</v>
      </c>
    </row>
    <row r="37" spans="2:5" x14ac:dyDescent="0.25">
      <c r="B37" s="43" t="s">
        <v>60</v>
      </c>
      <c r="C37" s="44"/>
      <c r="D37" s="44"/>
      <c r="E37" s="44"/>
    </row>
    <row r="38" spans="2:5" x14ac:dyDescent="0.2">
      <c r="B38" s="62" t="s">
        <v>113</v>
      </c>
      <c r="C38" s="125">
        <v>7.7977829890833812</v>
      </c>
      <c r="D38" s="125">
        <v>7.7704188857400283</v>
      </c>
      <c r="E38" s="126">
        <f>($D$38-$C$38)</f>
        <v>-2.736410334335293E-2</v>
      </c>
    </row>
    <row r="39" spans="2:5" x14ac:dyDescent="0.25">
      <c r="B39" s="43" t="s">
        <v>62</v>
      </c>
      <c r="C39" s="127"/>
      <c r="D39" s="127"/>
      <c r="E39" s="127"/>
    </row>
    <row r="40" spans="2:5" x14ac:dyDescent="0.2">
      <c r="B40" s="64" t="s">
        <v>63</v>
      </c>
      <c r="C40" s="128">
        <v>7.3741141301259274</v>
      </c>
      <c r="D40" s="128">
        <v>7.3988936008608137</v>
      </c>
      <c r="E40" s="129">
        <f>($D$40-$C$40)</f>
        <v>2.4779470734886289E-2</v>
      </c>
    </row>
    <row r="41" spans="2:5" x14ac:dyDescent="0.2">
      <c r="B41" s="67" t="s">
        <v>64</v>
      </c>
      <c r="C41" s="130">
        <v>6.9556204146642715</v>
      </c>
      <c r="D41" s="130">
        <v>7.0011890853929835</v>
      </c>
      <c r="E41" s="131">
        <f>($D$41-$C$41)</f>
        <v>4.5568670728711957E-2</v>
      </c>
    </row>
    <row r="42" spans="2:5" x14ac:dyDescent="0.2">
      <c r="B42" s="67" t="s">
        <v>65</v>
      </c>
      <c r="C42" s="130">
        <v>7.7622900303798126</v>
      </c>
      <c r="D42" s="130">
        <v>7.8095542521387413</v>
      </c>
      <c r="E42" s="131">
        <f>($D$42-$C$42)</f>
        <v>4.7264221758928748E-2</v>
      </c>
    </row>
    <row r="43" spans="2:5" x14ac:dyDescent="0.2">
      <c r="B43" s="67" t="s">
        <v>66</v>
      </c>
      <c r="C43" s="130">
        <v>7.1765606029669735</v>
      </c>
      <c r="D43" s="130">
        <v>7.1743443255508588</v>
      </c>
      <c r="E43" s="131">
        <f>($D$43-$C$43)</f>
        <v>-2.2162774161147425E-3</v>
      </c>
    </row>
    <row r="44" spans="2:5" x14ac:dyDescent="0.2">
      <c r="B44" s="67" t="s">
        <v>74</v>
      </c>
      <c r="C44" s="130">
        <v>3.5001704828599154</v>
      </c>
      <c r="D44" s="130">
        <v>3.7400180417736451</v>
      </c>
      <c r="E44" s="131">
        <f>($D$44-$C$44)</f>
        <v>0.23984755891372966</v>
      </c>
    </row>
    <row r="45" spans="2:5" x14ac:dyDescent="0.2">
      <c r="B45" s="67" t="s">
        <v>75</v>
      </c>
      <c r="C45" s="130">
        <v>6.0839925102220187</v>
      </c>
      <c r="D45" s="130">
        <v>4.6205004090537223</v>
      </c>
      <c r="E45" s="131">
        <f>($D$45-$C$45)</f>
        <v>-1.4634921011682964</v>
      </c>
    </row>
    <row r="46" spans="2:5" x14ac:dyDescent="0.25">
      <c r="B46" s="43" t="s">
        <v>68</v>
      </c>
      <c r="C46" s="127"/>
      <c r="D46" s="127"/>
      <c r="E46" s="127"/>
    </row>
    <row r="47" spans="2:5" x14ac:dyDescent="0.2">
      <c r="B47" s="64" t="s">
        <v>69</v>
      </c>
      <c r="C47" s="128">
        <v>8.5814823517771899</v>
      </c>
      <c r="D47" s="128">
        <v>8.4503269578862188</v>
      </c>
      <c r="E47" s="129">
        <f>($D$47-$C$47)</f>
        <v>-0.13115539389097108</v>
      </c>
    </row>
    <row r="48" spans="2:5" x14ac:dyDescent="0.2">
      <c r="B48" s="180" t="s">
        <v>70</v>
      </c>
      <c r="C48" s="180"/>
      <c r="D48" s="180"/>
      <c r="E48" s="18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181" t="s">
        <v>117</v>
      </c>
      <c r="C5" s="181"/>
      <c r="D5" s="181"/>
      <c r="E5" s="181"/>
      <c r="F5" s="181"/>
      <c r="G5" s="181"/>
    </row>
    <row r="6" spans="1:8" ht="18" customHeight="1" x14ac:dyDescent="0.25">
      <c r="B6" s="181" t="str">
        <f>actualizaciones!$A$2</f>
        <v>acum. sept. 2013</v>
      </c>
      <c r="C6" s="181"/>
      <c r="D6" s="181"/>
      <c r="E6" s="181"/>
      <c r="F6" s="181"/>
      <c r="G6" s="181"/>
    </row>
    <row r="7" spans="1:8" ht="30" customHeight="1" x14ac:dyDescent="0.25">
      <c r="B7" s="59" t="s">
        <v>118</v>
      </c>
      <c r="C7" s="93" t="s">
        <v>94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1:8" ht="15" customHeight="1" x14ac:dyDescent="0.2">
      <c r="B8" s="67" t="s">
        <v>119</v>
      </c>
      <c r="C8" s="134">
        <v>1181375</v>
      </c>
      <c r="D8" s="135">
        <v>5407</v>
      </c>
      <c r="E8" s="135">
        <v>40559</v>
      </c>
      <c r="F8" s="135">
        <v>447414</v>
      </c>
      <c r="G8" s="135">
        <v>468691</v>
      </c>
    </row>
    <row r="9" spans="1:8" ht="15" customHeight="1" x14ac:dyDescent="0.2">
      <c r="B9" s="67" t="s">
        <v>120</v>
      </c>
      <c r="C9" s="134">
        <v>928396</v>
      </c>
      <c r="D9" s="135">
        <v>91906</v>
      </c>
      <c r="E9" s="135">
        <v>304613</v>
      </c>
      <c r="F9" s="135">
        <v>213463</v>
      </c>
      <c r="G9" s="135">
        <v>138467</v>
      </c>
    </row>
    <row r="10" spans="1:8" ht="15" customHeight="1" x14ac:dyDescent="0.2">
      <c r="A10" s="67"/>
      <c r="B10" s="67" t="s">
        <v>121</v>
      </c>
      <c r="C10" s="134">
        <v>391836</v>
      </c>
      <c r="D10" s="135">
        <v>3877</v>
      </c>
      <c r="E10" s="135">
        <v>114127</v>
      </c>
      <c r="F10" s="135">
        <v>159339</v>
      </c>
      <c r="G10" s="135">
        <v>52959</v>
      </c>
    </row>
    <row r="11" spans="1:8" ht="15" customHeight="1" x14ac:dyDescent="0.2">
      <c r="B11" s="67" t="s">
        <v>122</v>
      </c>
      <c r="C11" s="134">
        <v>286897</v>
      </c>
      <c r="D11" s="135">
        <v>3045</v>
      </c>
      <c r="E11" s="135">
        <v>30002</v>
      </c>
      <c r="F11" s="135">
        <v>96771</v>
      </c>
      <c r="G11" s="135">
        <v>124317</v>
      </c>
    </row>
    <row r="12" spans="1:8" ht="15" customHeight="1" x14ac:dyDescent="0.2">
      <c r="B12" s="67" t="s">
        <v>123</v>
      </c>
      <c r="C12" s="134">
        <v>99812</v>
      </c>
      <c r="D12" s="135">
        <v>999</v>
      </c>
      <c r="E12" s="135">
        <v>8204</v>
      </c>
      <c r="F12" s="135">
        <v>36696</v>
      </c>
      <c r="G12" s="135">
        <v>42688</v>
      </c>
    </row>
    <row r="13" spans="1:8" ht="15" customHeight="1" x14ac:dyDescent="0.2">
      <c r="B13" s="67" t="s">
        <v>124</v>
      </c>
      <c r="C13" s="134">
        <v>68536</v>
      </c>
      <c r="D13" s="135">
        <v>793</v>
      </c>
      <c r="E13" s="135">
        <v>5041</v>
      </c>
      <c r="F13" s="135">
        <v>21371</v>
      </c>
      <c r="G13" s="135">
        <v>34306</v>
      </c>
      <c r="H13" s="136"/>
    </row>
    <row r="14" spans="1:8" ht="15" customHeight="1" x14ac:dyDescent="0.2">
      <c r="B14" s="67" t="s">
        <v>125</v>
      </c>
      <c r="C14" s="134">
        <v>63227</v>
      </c>
      <c r="D14" s="135">
        <v>607</v>
      </c>
      <c r="E14" s="135">
        <v>12804</v>
      </c>
      <c r="F14" s="135">
        <v>17713</v>
      </c>
      <c r="G14" s="135">
        <v>23129</v>
      </c>
      <c r="H14" s="136"/>
    </row>
    <row r="15" spans="1:8" ht="15" customHeight="1" x14ac:dyDescent="0.2">
      <c r="B15" s="67" t="s">
        <v>126</v>
      </c>
      <c r="C15" s="134">
        <v>55322</v>
      </c>
      <c r="D15" s="135">
        <v>646</v>
      </c>
      <c r="E15" s="135">
        <v>3953</v>
      </c>
      <c r="F15" s="135">
        <v>20991</v>
      </c>
      <c r="G15" s="135">
        <v>24194</v>
      </c>
      <c r="H15" s="136"/>
    </row>
    <row r="16" spans="1:8" ht="15" customHeight="1" x14ac:dyDescent="0.2">
      <c r="A16" s="67"/>
      <c r="B16" s="67" t="s">
        <v>127</v>
      </c>
      <c r="C16" s="134">
        <v>139485</v>
      </c>
      <c r="D16" s="135">
        <v>1629</v>
      </c>
      <c r="E16" s="135">
        <v>6234</v>
      </c>
      <c r="F16" s="135">
        <v>79480</v>
      </c>
      <c r="G16" s="135">
        <v>34720</v>
      </c>
      <c r="H16" s="67"/>
    </row>
    <row r="17" spans="1:11" ht="15" customHeight="1" x14ac:dyDescent="0.2">
      <c r="A17" s="67"/>
      <c r="B17" s="67" t="s">
        <v>128</v>
      </c>
      <c r="C17" s="134">
        <v>117525</v>
      </c>
      <c r="D17" s="135">
        <v>4063</v>
      </c>
      <c r="E17" s="135">
        <v>15649</v>
      </c>
      <c r="F17" s="135">
        <v>42417</v>
      </c>
      <c r="G17" s="135">
        <v>23867</v>
      </c>
      <c r="H17" s="67"/>
    </row>
    <row r="18" spans="1:11" ht="15" customHeight="1" x14ac:dyDescent="0.2">
      <c r="B18" s="67" t="s">
        <v>129</v>
      </c>
      <c r="C18" s="134">
        <v>114430</v>
      </c>
      <c r="D18" s="135">
        <v>739</v>
      </c>
      <c r="E18" s="135">
        <v>4564</v>
      </c>
      <c r="F18" s="135">
        <v>52307</v>
      </c>
      <c r="G18" s="135">
        <v>45974</v>
      </c>
      <c r="H18" s="67"/>
    </row>
    <row r="19" spans="1:11" ht="15" customHeight="1" x14ac:dyDescent="0.2">
      <c r="B19" s="67" t="s">
        <v>130</v>
      </c>
      <c r="C19" s="134">
        <v>100105</v>
      </c>
      <c r="D19" s="135">
        <v>841</v>
      </c>
      <c r="E19" s="135">
        <v>1466</v>
      </c>
      <c r="F19" s="135">
        <v>48571</v>
      </c>
      <c r="G19" s="135">
        <v>39513</v>
      </c>
    </row>
    <row r="20" spans="1:11" ht="15" customHeight="1" x14ac:dyDescent="0.2">
      <c r="B20" s="67" t="s">
        <v>131</v>
      </c>
      <c r="C20" s="134">
        <v>78514</v>
      </c>
      <c r="D20" s="135">
        <v>1785</v>
      </c>
      <c r="E20" s="135">
        <v>3706</v>
      </c>
      <c r="F20" s="135">
        <v>45795</v>
      </c>
      <c r="G20" s="135">
        <v>14304</v>
      </c>
      <c r="H20" s="67"/>
    </row>
    <row r="21" spans="1:11" ht="15" customHeight="1" x14ac:dyDescent="0.2">
      <c r="B21" s="67" t="s">
        <v>132</v>
      </c>
      <c r="C21" s="134">
        <v>70756</v>
      </c>
      <c r="D21" s="135">
        <v>3428</v>
      </c>
      <c r="E21" s="135">
        <v>5045</v>
      </c>
      <c r="F21" s="135">
        <v>27289</v>
      </c>
      <c r="G21" s="135">
        <v>27649</v>
      </c>
    </row>
    <row r="22" spans="1:11" ht="15" customHeight="1" x14ac:dyDescent="0.2">
      <c r="B22" s="67" t="s">
        <v>133</v>
      </c>
      <c r="C22" s="134">
        <v>56399</v>
      </c>
      <c r="D22" s="135">
        <v>595</v>
      </c>
      <c r="E22" s="135">
        <v>1705</v>
      </c>
      <c r="F22" s="135">
        <v>17027</v>
      </c>
      <c r="G22" s="135">
        <v>30449</v>
      </c>
    </row>
    <row r="23" spans="1:11" ht="15" customHeight="1" x14ac:dyDescent="0.2">
      <c r="B23" s="67" t="s">
        <v>134</v>
      </c>
      <c r="C23" s="134">
        <v>32287</v>
      </c>
      <c r="D23" s="135">
        <v>583</v>
      </c>
      <c r="E23" s="135">
        <v>2460</v>
      </c>
      <c r="F23" s="135">
        <v>16591</v>
      </c>
      <c r="G23" s="135">
        <v>7603</v>
      </c>
    </row>
    <row r="24" spans="1:11" ht="15" customHeight="1" x14ac:dyDescent="0.2">
      <c r="B24" s="67" t="s">
        <v>135</v>
      </c>
      <c r="C24" s="134">
        <v>24476</v>
      </c>
      <c r="D24" s="135">
        <v>434</v>
      </c>
      <c r="E24" s="135">
        <v>3850</v>
      </c>
      <c r="F24" s="135">
        <v>10911</v>
      </c>
      <c r="G24" s="135">
        <v>6861</v>
      </c>
    </row>
    <row r="25" spans="1:11" ht="15" customHeight="1" x14ac:dyDescent="0.2">
      <c r="B25" s="67" t="s">
        <v>136</v>
      </c>
      <c r="C25" s="134">
        <v>80128</v>
      </c>
      <c r="D25" s="135">
        <v>1922</v>
      </c>
      <c r="E25" s="135">
        <v>10183</v>
      </c>
      <c r="F25" s="135">
        <v>31672</v>
      </c>
      <c r="G25" s="135">
        <v>17961</v>
      </c>
    </row>
    <row r="26" spans="1:11" ht="15" customHeight="1" x14ac:dyDescent="0.2">
      <c r="B26" s="67" t="s">
        <v>137</v>
      </c>
      <c r="C26" s="134">
        <v>10499</v>
      </c>
      <c r="D26" s="135">
        <v>887</v>
      </c>
      <c r="E26" s="135">
        <v>1030</v>
      </c>
      <c r="F26" s="135">
        <v>2718</v>
      </c>
      <c r="G26" s="135">
        <v>1594</v>
      </c>
    </row>
    <row r="27" spans="1:11" ht="15" customHeight="1" x14ac:dyDescent="0.2">
      <c r="B27" s="67" t="s">
        <v>138</v>
      </c>
      <c r="C27" s="134">
        <v>11294</v>
      </c>
      <c r="D27" s="135">
        <v>2583</v>
      </c>
      <c r="E27" s="135">
        <v>2672</v>
      </c>
      <c r="F27" s="135">
        <v>2250</v>
      </c>
      <c r="G27" s="135">
        <v>1912</v>
      </c>
    </row>
    <row r="28" spans="1:11" ht="15" customHeight="1" x14ac:dyDescent="0.2">
      <c r="B28" s="67" t="s">
        <v>139</v>
      </c>
      <c r="C28" s="134">
        <v>40416</v>
      </c>
      <c r="D28" s="135">
        <v>2746</v>
      </c>
      <c r="E28" s="135">
        <v>4531</v>
      </c>
      <c r="F28" s="135">
        <v>4812</v>
      </c>
      <c r="G28" s="135">
        <v>13904</v>
      </c>
    </row>
    <row r="29" spans="1:11" ht="15" customHeight="1" x14ac:dyDescent="0.25">
      <c r="B29" s="95" t="s">
        <v>140</v>
      </c>
      <c r="C29" s="137">
        <v>2736422</v>
      </c>
      <c r="D29" s="137">
        <v>34564</v>
      </c>
      <c r="E29" s="137">
        <v>247783</v>
      </c>
      <c r="F29" s="137">
        <v>1085364</v>
      </c>
      <c r="G29" s="137">
        <v>912278</v>
      </c>
    </row>
    <row r="30" spans="1:11" ht="15" customHeight="1" x14ac:dyDescent="0.25">
      <c r="B30" s="138" t="s">
        <v>94</v>
      </c>
      <c r="C30" s="139">
        <v>3664818</v>
      </c>
      <c r="D30" s="139">
        <v>126470</v>
      </c>
      <c r="E30" s="139">
        <v>552396</v>
      </c>
      <c r="F30" s="139">
        <v>1298827</v>
      </c>
      <c r="G30" s="139">
        <v>1050745</v>
      </c>
      <c r="H30" s="140"/>
      <c r="I30" s="140"/>
      <c r="J30" s="140"/>
      <c r="K30" s="140"/>
    </row>
    <row r="31" spans="1:11" ht="15" customHeight="1" x14ac:dyDescent="0.25">
      <c r="B31" s="179" t="s">
        <v>109</v>
      </c>
      <c r="C31" s="182"/>
      <c r="D31" s="182"/>
      <c r="E31" s="182"/>
      <c r="F31" s="182"/>
      <c r="G31" s="182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81" t="s">
        <v>141</v>
      </c>
      <c r="C5" s="181"/>
      <c r="D5" s="181"/>
      <c r="E5" s="181"/>
      <c r="F5" s="181"/>
      <c r="G5" s="181"/>
    </row>
    <row r="6" spans="2:7" ht="18" customHeight="1" x14ac:dyDescent="0.25">
      <c r="B6" s="181" t="str">
        <f>actualizaciones!$A$2</f>
        <v>acum. sept. 2013</v>
      </c>
      <c r="C6" s="181"/>
      <c r="D6" s="181"/>
      <c r="E6" s="181"/>
      <c r="F6" s="181"/>
      <c r="G6" s="181"/>
    </row>
    <row r="7" spans="2:7" ht="30" customHeight="1" x14ac:dyDescent="0.25">
      <c r="B7" s="59" t="s">
        <v>118</v>
      </c>
      <c r="C7" s="93" t="s">
        <v>94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2:7" ht="15" customHeight="1" x14ac:dyDescent="0.25">
      <c r="B8" s="67" t="str">
        <f>'Nacionalidad-Zona (datos)'!B8</f>
        <v>Reino Unido</v>
      </c>
      <c r="C8" s="141">
        <v>1.0411374595664435E-2</v>
      </c>
      <c r="D8" s="142">
        <v>0.42289473684210521</v>
      </c>
      <c r="E8" s="142">
        <v>1.5956114423125056E-2</v>
      </c>
      <c r="F8" s="142">
        <v>1.983068696234902E-2</v>
      </c>
      <c r="G8" s="142">
        <v>2.849424848476878E-2</v>
      </c>
    </row>
    <row r="9" spans="2:7" ht="15" customHeight="1" x14ac:dyDescent="0.25">
      <c r="B9" s="67" t="str">
        <f>'Nacionalidad-Zona (datos)'!B9</f>
        <v>España</v>
      </c>
      <c r="C9" s="141">
        <v>-4.5002545916504211E-2</v>
      </c>
      <c r="D9" s="142">
        <v>-1.8087800083334216E-2</v>
      </c>
      <c r="E9" s="142">
        <v>8.9440460649845344E-2</v>
      </c>
      <c r="F9" s="142">
        <v>-0.1326873070047131</v>
      </c>
      <c r="G9" s="142">
        <v>-8.4214747606395912E-3</v>
      </c>
    </row>
    <row r="10" spans="2:7" ht="15" customHeight="1" x14ac:dyDescent="0.25">
      <c r="B10" s="67" t="str">
        <f>'Nacionalidad-Zona (datos)'!B10</f>
        <v>Alemania</v>
      </c>
      <c r="C10" s="141">
        <v>-6.6517056296857446E-2</v>
      </c>
      <c r="D10" s="142">
        <v>-5.9437166424065935E-2</v>
      </c>
      <c r="E10" s="142">
        <v>-3.957754775730038E-2</v>
      </c>
      <c r="F10" s="142">
        <v>-6.5246595995564927E-2</v>
      </c>
      <c r="G10" s="142">
        <v>-0.10889939593814679</v>
      </c>
    </row>
    <row r="11" spans="2:7" ht="15" customHeight="1" x14ac:dyDescent="0.25">
      <c r="B11" s="67" t="str">
        <f>'Nacionalidad-Zona (datos)'!B11</f>
        <v>Países Nórdicos</v>
      </c>
      <c r="C11" s="141">
        <v>2.9622132980193339E-2</v>
      </c>
      <c r="D11" s="142">
        <v>0.65759390310288524</v>
      </c>
      <c r="E11" s="142">
        <v>8.0997333717662379E-2</v>
      </c>
      <c r="F11" s="142">
        <v>6.6441118776310759E-2</v>
      </c>
      <c r="G11" s="142">
        <v>-2.3923557677208662E-2</v>
      </c>
    </row>
    <row r="12" spans="2:7" ht="15" customHeight="1" x14ac:dyDescent="0.25">
      <c r="B12" s="67" t="str">
        <f>'Nacionalidad-Zona (datos)'!B12</f>
        <v>Suecia</v>
      </c>
      <c r="C12" s="141">
        <v>1.2240758582221956E-2</v>
      </c>
      <c r="D12" s="142">
        <v>0.8707865168539326</v>
      </c>
      <c r="E12" s="142">
        <v>2.7297771099423995E-2</v>
      </c>
      <c r="F12" s="142">
        <v>0.15968776664665163</v>
      </c>
      <c r="G12" s="142">
        <v>-0.10018760144179084</v>
      </c>
    </row>
    <row r="13" spans="2:7" ht="15" customHeight="1" x14ac:dyDescent="0.25">
      <c r="B13" s="67" t="str">
        <f>'Nacionalidad-Zona (datos)'!B13</f>
        <v>Noruega</v>
      </c>
      <c r="C13" s="141">
        <v>0.17702823383939004</v>
      </c>
      <c r="D13" s="142">
        <v>1.0438144329896906</v>
      </c>
      <c r="E13" s="142">
        <v>0.66975819807883408</v>
      </c>
      <c r="F13" s="142">
        <v>0.1534434369602764</v>
      </c>
      <c r="G13" s="142">
        <v>9.313959787145909E-2</v>
      </c>
    </row>
    <row r="14" spans="2:7" ht="15" customHeight="1" x14ac:dyDescent="0.25">
      <c r="B14" s="67" t="str">
        <f>'Nacionalidad-Zona (datos)'!B14</f>
        <v>Finlandia</v>
      </c>
      <c r="C14" s="141">
        <v>6.019752838003245E-2</v>
      </c>
      <c r="D14" s="142">
        <v>9.9833610648918381E-3</v>
      </c>
      <c r="E14" s="142">
        <v>2.3485204321278541E-3</v>
      </c>
      <c r="F14" s="142">
        <v>3.6332787268897659E-2</v>
      </c>
      <c r="G14" s="142">
        <v>-1.001583700723363E-2</v>
      </c>
    </row>
    <row r="15" spans="2:7" ht="15" customHeight="1" x14ac:dyDescent="0.25">
      <c r="B15" s="67" t="str">
        <f>'Nacionalidad-Zona (datos)'!B15</f>
        <v>Dinamarca</v>
      </c>
      <c r="C15" s="141">
        <v>-0.11019252730284845</v>
      </c>
      <c r="D15" s="142">
        <v>1.0573248407643314</v>
      </c>
      <c r="E15" s="142">
        <v>-5.5345911949685744E-3</v>
      </c>
      <c r="F15" s="142">
        <v>-0.10596703437114019</v>
      </c>
      <c r="G15" s="142">
        <v>-3.9043571513683095E-2</v>
      </c>
    </row>
    <row r="16" spans="2:7" ht="15" customHeight="1" x14ac:dyDescent="0.25">
      <c r="B16" s="67" t="str">
        <f>'Nacionalidad-Zona (datos)'!B16</f>
        <v>Rusia</v>
      </c>
      <c r="C16" s="141">
        <v>0.33728009203777387</v>
      </c>
      <c r="D16" s="142">
        <v>0.72746553552492044</v>
      </c>
      <c r="E16" s="142">
        <v>0.81273626054085479</v>
      </c>
      <c r="F16" s="142">
        <v>0.30872206945382086</v>
      </c>
      <c r="G16" s="142">
        <v>0.41986668302457786</v>
      </c>
    </row>
    <row r="17" spans="2:7" ht="15" customHeight="1" x14ac:dyDescent="0.25">
      <c r="B17" s="67" t="str">
        <f>'Nacionalidad-Zona (datos)'!B17</f>
        <v>Francia</v>
      </c>
      <c r="C17" s="141">
        <v>1.0620001719838346E-2</v>
      </c>
      <c r="D17" s="142">
        <v>0.55491771909682353</v>
      </c>
      <c r="E17" s="142">
        <v>0.13728197674418596</v>
      </c>
      <c r="F17" s="142">
        <v>-3.787964706149205E-2</v>
      </c>
      <c r="G17" s="142">
        <v>-0.12260127931769726</v>
      </c>
    </row>
    <row r="18" spans="2:7" ht="15" customHeight="1" x14ac:dyDescent="0.25">
      <c r="B18" s="67" t="str">
        <f>'Nacionalidad-Zona (datos)'!B18</f>
        <v>Holanda</v>
      </c>
      <c r="C18" s="141">
        <v>2.3295327520679532E-2</v>
      </c>
      <c r="D18" s="142">
        <v>6.9464544138928996E-2</v>
      </c>
      <c r="E18" s="142">
        <v>0.79755809373769204</v>
      </c>
      <c r="F18" s="142">
        <v>4.4406285565960602E-2</v>
      </c>
      <c r="G18" s="142">
        <v>-9.384054400315367E-2</v>
      </c>
    </row>
    <row r="19" spans="2:7" ht="15" customHeight="1" x14ac:dyDescent="0.25">
      <c r="B19" s="67" t="str">
        <f>'Nacionalidad-Zona (datos)'!B19</f>
        <v>Bélgica</v>
      </c>
      <c r="C19" s="141">
        <v>-9.4498317830991052E-3</v>
      </c>
      <c r="D19" s="142">
        <v>0.30590062111801242</v>
      </c>
      <c r="E19" s="142">
        <v>1.3831258644536604E-2</v>
      </c>
      <c r="F19" s="142">
        <v>-5.7550885771387561E-2</v>
      </c>
      <c r="G19" s="142">
        <v>-8.1082437995783074E-3</v>
      </c>
    </row>
    <row r="20" spans="2:7" ht="15" customHeight="1" x14ac:dyDescent="0.25">
      <c r="B20" s="67" t="str">
        <f>'Nacionalidad-Zona (datos)'!B20</f>
        <v>Países del Este</v>
      </c>
      <c r="C20" s="141">
        <v>-7.5348596193706374E-2</v>
      </c>
      <c r="D20" s="142">
        <v>0.27136752136752129</v>
      </c>
      <c r="E20" s="142">
        <v>9.1283863368669005E-2</v>
      </c>
      <c r="F20" s="142">
        <v>-0.13064525314653452</v>
      </c>
      <c r="G20" s="142">
        <v>-1.8593481989708449E-2</v>
      </c>
    </row>
    <row r="21" spans="2:7" ht="15" customHeight="1" x14ac:dyDescent="0.25">
      <c r="B21" s="67" t="str">
        <f>'Nacionalidad-Zona (datos)'!B21</f>
        <v>Italia</v>
      </c>
      <c r="C21" s="141">
        <v>-7.1723757920837516E-2</v>
      </c>
      <c r="D21" s="142">
        <v>0.12651988169569495</v>
      </c>
      <c r="E21" s="142">
        <v>0.21948271694464583</v>
      </c>
      <c r="F21" s="142">
        <v>-0.1342322335025381</v>
      </c>
      <c r="G21" s="142">
        <v>-4.9895192605065142E-2</v>
      </c>
    </row>
    <row r="22" spans="2:7" ht="15" customHeight="1" x14ac:dyDescent="0.25">
      <c r="B22" s="67" t="str">
        <f>'Nacionalidad-Zona (datos)'!B22</f>
        <v>Irlanda</v>
      </c>
      <c r="C22" s="141">
        <v>6.0729734812864367E-2</v>
      </c>
      <c r="D22" s="142">
        <v>0.70487106017191969</v>
      </c>
      <c r="E22" s="142">
        <v>-1.8987341772151889E-2</v>
      </c>
      <c r="F22" s="142">
        <v>7.6772275975463211E-2</v>
      </c>
      <c r="G22" s="142">
        <v>3.8576983423153077E-2</v>
      </c>
    </row>
    <row r="23" spans="2:7" ht="15" customHeight="1" x14ac:dyDescent="0.25">
      <c r="B23" s="67" t="str">
        <f>'Nacionalidad-Zona (datos)'!B23</f>
        <v>Suiza</v>
      </c>
      <c r="C23" s="141">
        <v>8.7543788736189621E-2</v>
      </c>
      <c r="D23" s="142">
        <v>-8.5034013605441716E-3</v>
      </c>
      <c r="E23" s="142">
        <v>0.18383060635226189</v>
      </c>
      <c r="F23" s="142">
        <v>0.13590305353964127</v>
      </c>
      <c r="G23" s="142">
        <v>-6.9172380019588586E-2</v>
      </c>
    </row>
    <row r="24" spans="2:7" ht="15" customHeight="1" x14ac:dyDescent="0.25">
      <c r="B24" s="67" t="str">
        <f>'Nacionalidad-Zona (datos)'!B24</f>
        <v>Austria</v>
      </c>
      <c r="C24" s="141">
        <v>-8.8681919416886412E-3</v>
      </c>
      <c r="D24" s="142">
        <v>0.55000000000000004</v>
      </c>
      <c r="E24" s="142">
        <v>1.6099234626550496E-2</v>
      </c>
      <c r="F24" s="142">
        <v>1.9910263600672939E-2</v>
      </c>
      <c r="G24" s="142">
        <v>-2.4178637462665353E-2</v>
      </c>
    </row>
    <row r="25" spans="2:7" ht="15" customHeight="1" x14ac:dyDescent="0.25">
      <c r="B25" s="67" t="str">
        <f>'Nacionalidad-Zona (datos)'!B25</f>
        <v>Resto de Europa</v>
      </c>
      <c r="C25" s="141">
        <v>3.9844630998622232E-3</v>
      </c>
      <c r="D25" s="142">
        <v>0.29777177582714387</v>
      </c>
      <c r="E25" s="142">
        <v>0.28265524625267657</v>
      </c>
      <c r="F25" s="142">
        <v>-5.9320171997112592E-3</v>
      </c>
      <c r="G25" s="142">
        <v>-9.9969933854479831E-2</v>
      </c>
    </row>
    <row r="26" spans="2:7" ht="15" customHeight="1" x14ac:dyDescent="0.25">
      <c r="B26" s="67" t="str">
        <f>'Nacionalidad-Zona (datos)'!B26</f>
        <v>Usa</v>
      </c>
      <c r="C26" s="141">
        <v>3.9204436794797459E-3</v>
      </c>
      <c r="D26" s="142">
        <v>3.3799533799533821E-2</v>
      </c>
      <c r="E26" s="142">
        <v>2.4875621890547261E-2</v>
      </c>
      <c r="F26" s="142">
        <v>-3.548616039744501E-2</v>
      </c>
      <c r="G26" s="142">
        <v>-0.14070080862533696</v>
      </c>
    </row>
    <row r="27" spans="2:7" ht="15" customHeight="1" x14ac:dyDescent="0.25">
      <c r="B27" s="67" t="str">
        <f>'Nacionalidad-Zona (datos)'!B27</f>
        <v>Resto de América</v>
      </c>
      <c r="C27" s="141">
        <v>-0.13283169533169537</v>
      </c>
      <c r="D27" s="142">
        <v>-0.17449664429530198</v>
      </c>
      <c r="E27" s="142">
        <v>0.13798977853492334</v>
      </c>
      <c r="F27" s="142">
        <v>-8.536585365853655E-2</v>
      </c>
      <c r="G27" s="142">
        <v>-0.18983050847457628</v>
      </c>
    </row>
    <row r="28" spans="2:7" ht="15" customHeight="1" x14ac:dyDescent="0.25">
      <c r="B28" s="67" t="str">
        <f>'Nacionalidad-Zona (datos)'!B28</f>
        <v>Resto del Mundo</v>
      </c>
      <c r="C28" s="141">
        <v>-2.9604552330187994E-2</v>
      </c>
      <c r="D28" s="142">
        <v>-1.1874775098956514E-2</v>
      </c>
      <c r="E28" s="142">
        <v>0.17444271643338527</v>
      </c>
      <c r="F28" s="142">
        <v>-0.36188834372099188</v>
      </c>
      <c r="G28" s="142">
        <v>-0.16251054089868688</v>
      </c>
    </row>
    <row r="29" spans="2:7" ht="15" customHeight="1" x14ac:dyDescent="0.25">
      <c r="B29" s="95" t="s">
        <v>140</v>
      </c>
      <c r="C29" s="143">
        <v>7.9975363860094184E-3</v>
      </c>
      <c r="D29" s="143">
        <v>0.21018171632645921</v>
      </c>
      <c r="E29" s="143">
        <v>4.1201287513971785E-2</v>
      </c>
      <c r="F29" s="143">
        <v>8.3755361876121093E-3</v>
      </c>
      <c r="G29" s="143">
        <v>-1.5486602173815367E-3</v>
      </c>
    </row>
    <row r="30" spans="2:7" ht="15" customHeight="1" x14ac:dyDescent="0.25">
      <c r="B30" s="138" t="s">
        <v>94</v>
      </c>
      <c r="C30" s="144">
        <v>-5.9774507059673354E-3</v>
      </c>
      <c r="D30" s="144">
        <v>3.5281597904387674E-2</v>
      </c>
      <c r="E30" s="144">
        <v>6.7260709876483471E-2</v>
      </c>
      <c r="F30" s="144">
        <v>-1.7877167631150548E-2</v>
      </c>
      <c r="G30" s="144">
        <v>-2.459803899230617E-3</v>
      </c>
    </row>
    <row r="31" spans="2:7" ht="15" customHeight="1" x14ac:dyDescent="0.25">
      <c r="B31" s="179" t="s">
        <v>55</v>
      </c>
      <c r="C31" s="182"/>
      <c r="D31" s="182"/>
      <c r="E31" s="182"/>
      <c r="F31" s="182"/>
      <c r="G31" s="182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181" t="s">
        <v>142</v>
      </c>
      <c r="C5" s="181"/>
      <c r="D5" s="181"/>
      <c r="E5" s="181"/>
      <c r="F5" s="181"/>
      <c r="G5" s="181"/>
    </row>
    <row r="6" spans="2:10" ht="18" customHeight="1" x14ac:dyDescent="0.25">
      <c r="B6" s="181" t="str">
        <f>actualizaciones!A2</f>
        <v>acum. sept. 2013</v>
      </c>
      <c r="C6" s="181"/>
      <c r="D6" s="181"/>
      <c r="E6" s="181"/>
      <c r="F6" s="181"/>
      <c r="G6" s="181"/>
      <c r="J6" s="145"/>
    </row>
    <row r="7" spans="2:10" ht="30" customHeight="1" x14ac:dyDescent="0.25">
      <c r="B7" s="59" t="s">
        <v>118</v>
      </c>
      <c r="C7" s="93" t="s">
        <v>94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0.32235570770499383</v>
      </c>
      <c r="D8" s="142">
        <f>'Nacionalidad-Zona (datos)'!D8/'Nacionalidad-Zona (datos)'!D$30</f>
        <v>4.2753222108009803E-2</v>
      </c>
      <c r="E8" s="142">
        <f>'Nacionalidad-Zona (datos)'!E8/'Nacionalidad-Zona (datos)'!E$30</f>
        <v>7.3423775697144797E-2</v>
      </c>
      <c r="F8" s="142">
        <f>'Nacionalidad-Zona (datos)'!F8/'Nacionalidad-Zona (datos)'!F$30</f>
        <v>0.34447543822233445</v>
      </c>
      <c r="G8" s="142">
        <f>'Nacionalidad-Zona (datos)'!G8/'Nacionalidad-Zona (datos)'!G$30</f>
        <v>0.4460558936754398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0.25332663177271014</v>
      </c>
      <c r="D9" s="142">
        <f>'Nacionalidad-Zona (datos)'!D9/'Nacionalidad-Zona (datos)'!D$30</f>
        <v>0.72670198466039382</v>
      </c>
      <c r="E9" s="142">
        <f>'Nacionalidad-Zona (datos)'!E9/'Nacionalidad-Zona (datos)'!E$30</f>
        <v>0.55143954699165088</v>
      </c>
      <c r="F9" s="142">
        <f>'Nacionalidad-Zona (datos)'!F9/'Nacionalidad-Zona (datos)'!F$30</f>
        <v>0.16435060250518352</v>
      </c>
      <c r="G9" s="142">
        <f>'Nacionalidad-Zona (datos)'!G9/'Nacionalidad-Zona (datos)'!G$30</f>
        <v>0.13177983240462721</v>
      </c>
    </row>
    <row r="10" spans="2:10" ht="15" customHeight="1" x14ac:dyDescent="0.2">
      <c r="B10" s="67" t="str">
        <f>'Nacionalidad-Zona (datos)'!B10</f>
        <v>Alemania</v>
      </c>
      <c r="C10" s="141">
        <f>'Nacionalidad-Zona (datos)'!C10/'Nacionalidad-Zona (datos)'!C$30</f>
        <v>0.10691826988407065</v>
      </c>
      <c r="D10" s="142">
        <f>'Nacionalidad-Zona (datos)'!D10/'Nacionalidad-Zona (datos)'!D$30</f>
        <v>3.065549142089033E-2</v>
      </c>
      <c r="E10" s="142">
        <f>'Nacionalidad-Zona (datos)'!E10/'Nacionalidad-Zona (datos)'!E$30</f>
        <v>0.2066035959710063</v>
      </c>
      <c r="F10" s="142">
        <f>'Nacionalidad-Zona (datos)'!F10/'Nacionalidad-Zona (datos)'!F$30</f>
        <v>0.12267915588450194</v>
      </c>
      <c r="G10" s="142">
        <f>'Nacionalidad-Zona (datos)'!G10/'Nacionalidad-Zona (datos)'!G$30</f>
        <v>5.0401381876668462E-2</v>
      </c>
    </row>
    <row r="11" spans="2:10" ht="15" customHeight="1" x14ac:dyDescent="0.2">
      <c r="B11" s="67" t="str">
        <f>'Nacionalidad-Zona (datos)'!B11</f>
        <v>Países Nórdicos</v>
      </c>
      <c r="C11" s="141">
        <f>'Nacionalidad-Zona (datos)'!C11/'Nacionalidad-Zona (datos)'!C$30</f>
        <v>7.82841057864265E-2</v>
      </c>
      <c r="D11" s="142">
        <f>'Nacionalidad-Zona (datos)'!D11/'Nacionalidad-Zona (datos)'!D$30</f>
        <v>2.4076856171424053E-2</v>
      </c>
      <c r="E11" s="142">
        <f>'Nacionalidad-Zona (datos)'!E11/'Nacionalidad-Zona (datos)'!E$30</f>
        <v>5.4312485970209774E-2</v>
      </c>
      <c r="F11" s="142">
        <f>'Nacionalidad-Zona (datos)'!F11/'Nacionalidad-Zona (datos)'!F$30</f>
        <v>7.4506458519879859E-2</v>
      </c>
      <c r="G11" s="142">
        <f>'Nacionalidad-Zona (datos)'!G11/'Nacionalidad-Zona (datos)'!G$30</f>
        <v>0.11831319682701322</v>
      </c>
    </row>
    <row r="12" spans="2:10" ht="15" customHeight="1" x14ac:dyDescent="0.2">
      <c r="B12" s="67" t="str">
        <f>'Nacionalidad-Zona (datos)'!B12</f>
        <v>Suecia</v>
      </c>
      <c r="C12" s="141">
        <f>'Nacionalidad-Zona (datos)'!C12/'Nacionalidad-Zona (datos)'!C$30</f>
        <v>2.723518603106621E-2</v>
      </c>
      <c r="D12" s="142">
        <f>'Nacionalidad-Zona (datos)'!D12/'Nacionalidad-Zona (datos)'!D$30</f>
        <v>7.899106507472128E-3</v>
      </c>
      <c r="E12" s="142">
        <f>'Nacionalidad-Zona (datos)'!E12/'Nacionalidad-Zona (datos)'!E$30</f>
        <v>1.4851664385694321E-2</v>
      </c>
      <c r="F12" s="142">
        <f>'Nacionalidad-Zona (datos)'!F12/'Nacionalidad-Zona (datos)'!F$30</f>
        <v>2.8253185374187632E-2</v>
      </c>
      <c r="G12" s="142">
        <f>'Nacionalidad-Zona (datos)'!G12/'Nacionalidad-Zona (datos)'!G$30</f>
        <v>4.0626412688140316E-2</v>
      </c>
    </row>
    <row r="13" spans="2:10" ht="15" customHeight="1" x14ac:dyDescent="0.2">
      <c r="B13" s="67" t="str">
        <f>'Nacionalidad-Zona (datos)'!B13</f>
        <v>Noruega</v>
      </c>
      <c r="C13" s="141">
        <f>'Nacionalidad-Zona (datos)'!C13/'Nacionalidad-Zona (datos)'!C$30</f>
        <v>1.8701065100640742E-2</v>
      </c>
      <c r="D13" s="142">
        <f>'Nacionalidad-Zona (datos)'!D13/'Nacionalidad-Zona (datos)'!D$30</f>
        <v>6.270261722147545E-3</v>
      </c>
      <c r="E13" s="142">
        <f>'Nacionalidad-Zona (datos)'!E13/'Nacionalidad-Zona (datos)'!E$30</f>
        <v>9.1256996792156344E-3</v>
      </c>
      <c r="F13" s="142">
        <f>'Nacionalidad-Zona (datos)'!F13/'Nacionalidad-Zona (datos)'!F$30</f>
        <v>1.6454077409847501E-2</v>
      </c>
      <c r="G13" s="142">
        <f>'Nacionalidad-Zona (datos)'!G13/'Nacionalidad-Zona (datos)'!G$30</f>
        <v>3.2649215556581283E-2</v>
      </c>
    </row>
    <row r="14" spans="2:10" ht="15" customHeight="1" x14ac:dyDescent="0.2">
      <c r="B14" s="67" t="str">
        <f>'Nacionalidad-Zona (datos)'!B14</f>
        <v>Finlandia</v>
      </c>
      <c r="C14" s="141">
        <f>'Nacionalidad-Zona (datos)'!C14/'Nacionalidad-Zona (datos)'!C$30</f>
        <v>1.7252425632050487E-2</v>
      </c>
      <c r="D14" s="142">
        <f>'Nacionalidad-Zona (datos)'!D14/'Nacionalidad-Zona (datos)'!D$30</f>
        <v>4.7995572072428248E-3</v>
      </c>
      <c r="E14" s="142">
        <f>'Nacionalidad-Zona (datos)'!E14/'Nacionalidad-Zona (datos)'!E$30</f>
        <v>2.3179023743835944E-2</v>
      </c>
      <c r="F14" s="142">
        <f>'Nacionalidad-Zona (datos)'!F14/'Nacionalidad-Zona (datos)'!F$30</f>
        <v>1.3637690007984126E-2</v>
      </c>
      <c r="G14" s="142">
        <f>'Nacionalidad-Zona (datos)'!G14/'Nacionalidad-Zona (datos)'!G$30</f>
        <v>2.2012001008808037E-2</v>
      </c>
    </row>
    <row r="15" spans="2:10" ht="15" customHeight="1" x14ac:dyDescent="0.2">
      <c r="B15" s="67" t="str">
        <f>'Nacionalidad-Zona (datos)'!B15</f>
        <v>Dinamarca</v>
      </c>
      <c r="C15" s="141">
        <f>'Nacionalidad-Zona (datos)'!C15/'Nacionalidad-Zona (datos)'!C$30</f>
        <v>1.5095429022669065E-2</v>
      </c>
      <c r="D15" s="142">
        <f>'Nacionalidad-Zona (datos)'!D15/'Nacionalidad-Zona (datos)'!D$30</f>
        <v>5.1079307345615558E-3</v>
      </c>
      <c r="E15" s="142">
        <f>'Nacionalidad-Zona (datos)'!E15/'Nacionalidad-Zona (datos)'!E$30</f>
        <v>7.1560981614638775E-3</v>
      </c>
      <c r="F15" s="142">
        <f>'Nacionalidad-Zona (datos)'!F15/'Nacionalidad-Zona (datos)'!F$30</f>
        <v>1.6161505727860601E-2</v>
      </c>
      <c r="G15" s="142">
        <f>'Nacionalidad-Zona (datos)'!G15/'Nacionalidad-Zona (datos)'!G$30</f>
        <v>2.3025567573483577E-2</v>
      </c>
    </row>
    <row r="16" spans="2:10" ht="15" customHeight="1" x14ac:dyDescent="0.2">
      <c r="B16" s="67" t="str">
        <f>'Nacionalidad-Zona (datos)'!B16</f>
        <v>Rusia</v>
      </c>
      <c r="C16" s="141">
        <f>'Nacionalidad-Zona (datos)'!C16/'Nacionalidad-Zona (datos)'!C$30</f>
        <v>3.8060553075214103E-2</v>
      </c>
      <c r="D16" s="142">
        <f>'Nacionalidad-Zona (datos)'!D16/'Nacionalidad-Zona (datos)'!D$30</f>
        <v>1.2880525025697793E-2</v>
      </c>
      <c r="E16" s="142">
        <f>'Nacionalidad-Zona (datos)'!E16/'Nacionalidad-Zona (datos)'!E$30</f>
        <v>1.1285382225794539E-2</v>
      </c>
      <c r="F16" s="142">
        <f>'Nacionalidad-Zona (datos)'!F16/'Nacionalidad-Zona (datos)'!F$30</f>
        <v>6.1193677063996976E-2</v>
      </c>
      <c r="G16" s="142">
        <f>'Nacionalidad-Zona (datos)'!G16/'Nacionalidad-Zona (datos)'!G$30</f>
        <v>3.3043221714117124E-2</v>
      </c>
    </row>
    <row r="17" spans="2:11" ht="15" customHeight="1" x14ac:dyDescent="0.2">
      <c r="B17" s="67" t="str">
        <f>'Nacionalidad-Zona (datos)'!B17</f>
        <v>Francia</v>
      </c>
      <c r="C17" s="141">
        <f>'Nacionalidad-Zona (datos)'!C17/'Nacionalidad-Zona (datos)'!C$30</f>
        <v>3.2068441052188673E-2</v>
      </c>
      <c r="D17" s="142">
        <f>'Nacionalidad-Zona (datos)'!D17/'Nacionalidad-Zona (datos)'!D$30</f>
        <v>3.2126195935795049E-2</v>
      </c>
      <c r="E17" s="142">
        <f>'Nacionalidad-Zona (datos)'!E17/'Nacionalidad-Zona (datos)'!E$30</f>
        <v>2.8329314477295274E-2</v>
      </c>
      <c r="F17" s="142">
        <f>'Nacionalidad-Zona (datos)'!F17/'Nacionalidad-Zona (datos)'!F$30</f>
        <v>3.2657929039048308E-2</v>
      </c>
      <c r="G17" s="142">
        <f>'Nacionalidad-Zona (datos)'!G17/'Nacionalidad-Zona (datos)'!G$30</f>
        <v>2.2714359811371931E-2</v>
      </c>
    </row>
    <row r="18" spans="2:11" ht="15" customHeight="1" x14ac:dyDescent="0.2">
      <c r="B18" s="67" t="str">
        <f>'Nacionalidad-Zona (datos)'!B18</f>
        <v>Holanda</v>
      </c>
      <c r="C18" s="141">
        <f>'Nacionalidad-Zona (datos)'!C18/'Nacionalidad-Zona (datos)'!C$30</f>
        <v>3.1223924353132954E-2</v>
      </c>
      <c r="D18" s="142">
        <f>'Nacionalidad-Zona (datos)'!D18/'Nacionalidad-Zona (datos)'!D$30</f>
        <v>5.8432829920139163E-3</v>
      </c>
      <c r="E18" s="142">
        <f>'Nacionalidad-Zona (datos)'!E18/'Nacionalidad-Zona (datos)'!E$30</f>
        <v>8.2621887196866022E-3</v>
      </c>
      <c r="F18" s="142">
        <f>'Nacionalidad-Zona (datos)'!F18/'Nacionalidad-Zona (datos)'!F$30</f>
        <v>4.0272492025496855E-2</v>
      </c>
      <c r="G18" s="142">
        <f>'Nacionalidad-Zona (datos)'!G18/'Nacionalidad-Zona (datos)'!G$30</f>
        <v>4.3753717600369259E-2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2.7315135431009125E-2</v>
      </c>
      <c r="D19" s="142">
        <f>'Nacionalidad-Zona (datos)'!D19/'Nacionalidad-Zona (datos)'!D$30</f>
        <v>6.6497983711552144E-3</v>
      </c>
      <c r="E19" s="142">
        <f>'Nacionalidad-Zona (datos)'!E19/'Nacionalidad-Zona (datos)'!E$30</f>
        <v>2.6538932215294823E-3</v>
      </c>
      <c r="F19" s="142">
        <f>'Nacionalidad-Zona (datos)'!F19/'Nacionalidad-Zona (datos)'!F$30</f>
        <v>3.7396050436278271E-2</v>
      </c>
      <c r="G19" s="142">
        <f>'Nacionalidad-Zona (datos)'!G19/'Nacionalidad-Zona (datos)'!G$30</f>
        <v>3.7604747108004322E-2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2.1423710536239454E-2</v>
      </c>
      <c r="D20" s="142">
        <f>'Nacionalidad-Zona (datos)'!D20/'Nacionalidad-Zona (datos)'!D$30</f>
        <v>1.4114019134972721E-2</v>
      </c>
      <c r="E20" s="142">
        <f>'Nacionalidad-Zona (datos)'!E20/'Nacionalidad-Zona (datos)'!E$30</f>
        <v>6.7089551698419252E-3</v>
      </c>
      <c r="F20" s="142">
        <f>'Nacionalidad-Zona (datos)'!F20/'Nacionalidad-Zona (datos)'!F$30</f>
        <v>3.5258737306816071E-2</v>
      </c>
      <c r="G20" s="142">
        <f>'Nacionalidad-Zona (datos)'!G20/'Nacionalidad-Zona (datos)'!G$30</f>
        <v>1.3613198254571756E-2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1.9306825059252603E-2</v>
      </c>
      <c r="D21" s="142">
        <f>'Nacionalidad-Zona (datos)'!D21/'Nacionalidad-Zona (datos)'!D$30</f>
        <v>2.710524234996442E-2</v>
      </c>
      <c r="E21" s="142">
        <f>'Nacionalidad-Zona (datos)'!E21/'Nacionalidad-Zona (datos)'!E$30</f>
        <v>9.1329408612661929E-3</v>
      </c>
      <c r="F21" s="142">
        <f>'Nacionalidad-Zona (datos)'!F21/'Nacionalidad-Zona (datos)'!F$30</f>
        <v>2.1010496394054019E-2</v>
      </c>
      <c r="G21" s="142">
        <f>'Nacionalidad-Zona (datos)'!G21/'Nacionalidad-Zona (datos)'!G$30</f>
        <v>2.6313710748088262E-2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1.5389304462049684E-2</v>
      </c>
      <c r="D22" s="142">
        <f>'Nacionalidad-Zona (datos)'!D22/'Nacionalidad-Zona (datos)'!D$30</f>
        <v>4.7046730449909072E-3</v>
      </c>
      <c r="E22" s="142">
        <f>'Nacionalidad-Zona (datos)'!E22/'Nacionalidad-Zona (datos)'!E$30</f>
        <v>3.0865538490503189E-3</v>
      </c>
      <c r="F22" s="142">
        <f>'Nacionalidad-Zona (datos)'!F22/'Nacionalidad-Zona (datos)'!F$30</f>
        <v>1.310952112944988E-2</v>
      </c>
      <c r="G22" s="142">
        <f>'Nacionalidad-Zona (datos)'!G22/'Nacionalidad-Zona (datos)'!G$30</f>
        <v>2.8978486692775127E-2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8.8099872899554624E-3</v>
      </c>
      <c r="D23" s="142">
        <f>'Nacionalidad-Zona (datos)'!D23/'Nacionalidad-Zona (datos)'!D$30</f>
        <v>4.6097888827389896E-3</v>
      </c>
      <c r="E23" s="142">
        <f>'Nacionalidad-Zona (datos)'!E23/'Nacionalidad-Zona (datos)'!E$30</f>
        <v>4.4533269610931292E-3</v>
      </c>
      <c r="F23" s="142">
        <f>'Nacionalidad-Zona (datos)'!F23/'Nacionalidad-Zona (datos)'!F$30</f>
        <v>1.2773833620643858E-2</v>
      </c>
      <c r="G23" s="142">
        <f>'Nacionalidad-Zona (datos)'!G23/'Nacionalidad-Zona (datos)'!G$30</f>
        <v>7.2358183955193696E-3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6.678639976118869E-3</v>
      </c>
      <c r="D24" s="142">
        <f>'Nacionalidad-Zona (datos)'!D24/'Nacionalidad-Zona (datos)'!D$30</f>
        <v>3.4316438681110143E-3</v>
      </c>
      <c r="E24" s="142">
        <f>'Nacionalidad-Zona (datos)'!E24/'Nacionalidad-Zona (datos)'!E$30</f>
        <v>6.9696377236620104E-3</v>
      </c>
      <c r="F24" s="142">
        <f>'Nacionalidad-Zona (datos)'!F24/'Nacionalidad-Zona (datos)'!F$30</f>
        <v>8.4006569004186089E-3</v>
      </c>
      <c r="G24" s="142">
        <f>'Nacionalidad-Zona (datos)'!G24/'Nacionalidad-Zona (datos)'!G$30</f>
        <v>6.5296527701773502E-3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2.1864114398041049E-2</v>
      </c>
      <c r="D25" s="142">
        <f>'Nacionalidad-Zona (datos)'!D25/'Nacionalidad-Zona (datos)'!D$30</f>
        <v>1.5197279987348778E-2</v>
      </c>
      <c r="E25" s="142">
        <f>'Nacionalidad-Zona (datos)'!E25/'Nacionalidad-Zona (datos)'!E$30</f>
        <v>1.8434239205207859E-2</v>
      </c>
      <c r="F25" s="142">
        <f>'Nacionalidad-Zona (datos)'!F25/'Nacionalidad-Zona (datos)'!F$30</f>
        <v>2.4385079768129241E-2</v>
      </c>
      <c r="G25" s="142">
        <f>'Nacionalidad-Zona (datos)'!G25/'Nacionalidad-Zona (datos)'!G$30</f>
        <v>1.7093585979471707E-2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2.864808020480144E-3</v>
      </c>
      <c r="D26" s="142">
        <f>'Nacionalidad-Zona (datos)'!D26/'Nacionalidad-Zona (datos)'!D$30</f>
        <v>7.0135209931208985E-3</v>
      </c>
      <c r="E26" s="142">
        <f>'Nacionalidad-Zona (datos)'!E26/'Nacionalidad-Zona (datos)'!E$30</f>
        <v>1.8646043780186678E-3</v>
      </c>
      <c r="F26" s="142">
        <f>'Nacionalidad-Zona (datos)'!F26/'Nacionalidad-Zona (datos)'!F$30</f>
        <v>2.0926574516852512E-3</v>
      </c>
      <c r="G26" s="142">
        <f>'Nacionalidad-Zona (datos)'!G26/'Nacionalidad-Zona (datos)'!G$30</f>
        <v>1.5170188770824511E-3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3.0817355732262828E-3</v>
      </c>
      <c r="D27" s="142">
        <f>'Nacionalidad-Zona (datos)'!D27/'Nacionalidad-Zona (datos)'!D$30</f>
        <v>2.0423815924725232E-2</v>
      </c>
      <c r="E27" s="142">
        <f>'Nacionalidad-Zona (datos)'!E27/'Nacionalidad-Zona (datos)'!E$30</f>
        <v>4.8371096097726994E-3</v>
      </c>
      <c r="F27" s="142">
        <f>'Nacionalidad-Zona (datos)'!F27/'Nacionalidad-Zona (datos)'!F$30</f>
        <v>1.7323323275540161E-3</v>
      </c>
      <c r="G27" s="142">
        <f>'Nacionalidad-Zona (datos)'!G27/'Nacionalidad-Zona (datos)'!G$30</f>
        <v>1.8196612879433163E-3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1.1028105624890512E-2</v>
      </c>
      <c r="D28" s="142">
        <f>'Nacionalidad-Zona (datos)'!D28/'Nacionalidad-Zona (datos)'!D$30</f>
        <v>2.1712659128647109E-2</v>
      </c>
      <c r="E28" s="142">
        <f>'Nacionalidad-Zona (datos)'!E28/'Nacionalidad-Zona (datos)'!E$30</f>
        <v>8.2024489677694993E-3</v>
      </c>
      <c r="F28" s="142">
        <f>'Nacionalidad-Zona (datos)'!F28/'Nacionalidad-Zona (datos)'!F$30</f>
        <v>3.7048814045288554E-3</v>
      </c>
      <c r="G28" s="142">
        <f>'Nacionalidad-Zona (datos)'!G28/'Nacionalidad-Zona (datos)'!G$30</f>
        <v>1.3232515976759347E-2</v>
      </c>
    </row>
    <row r="29" spans="2:11" ht="15" customHeight="1" x14ac:dyDescent="0.25">
      <c r="B29" s="95" t="s">
        <v>140</v>
      </c>
      <c r="C29" s="143">
        <f>'Nacionalidad-Zona (datos)'!C29/'Nacionalidad-Zona (datos)'!C$30</f>
        <v>0.74667336822728991</v>
      </c>
      <c r="D29" s="143">
        <f>'Nacionalidad-Zona (datos)'!D29/'Nacionalidad-Zona (datos)'!D$30</f>
        <v>0.27329801533960624</v>
      </c>
      <c r="E29" s="143">
        <f>'Nacionalidad-Zona (datos)'!E29/'Nacionalidad-Zona (datos)'!E$30</f>
        <v>0.44856045300834907</v>
      </c>
      <c r="F29" s="143">
        <f>'Nacionalidad-Zona (datos)'!F29/'Nacionalidad-Zona (datos)'!F$30</f>
        <v>0.83564939749481648</v>
      </c>
      <c r="G29" s="143">
        <f>'Nacionalidad-Zona (datos)'!G29/'Nacionalidad-Zona (datos)'!G$30</f>
        <v>0.86822016759537279</v>
      </c>
    </row>
    <row r="30" spans="2:11" ht="15" customHeight="1" x14ac:dyDescent="0.25">
      <c r="B30" s="138" t="s">
        <v>94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179" t="s">
        <v>70</v>
      </c>
      <c r="C31" s="182"/>
      <c r="D31" s="182"/>
      <c r="E31" s="182"/>
      <c r="F31" s="182"/>
      <c r="G31" s="182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8"/>
    </row>
    <row r="2" spans="2:14" ht="15" customHeight="1" x14ac:dyDescent="0.25">
      <c r="B2" s="38"/>
    </row>
    <row r="3" spans="2:14" ht="15" customHeight="1" x14ac:dyDescent="0.25">
      <c r="B3" s="38"/>
    </row>
    <row r="4" spans="2:14" ht="15" customHeight="1" x14ac:dyDescent="0.25">
      <c r="B4" s="38"/>
    </row>
    <row r="5" spans="2:14" ht="36" customHeight="1" x14ac:dyDescent="0.25">
      <c r="B5" s="181" t="s">
        <v>143</v>
      </c>
      <c r="C5" s="181"/>
      <c r="D5" s="181"/>
      <c r="E5" s="181"/>
      <c r="F5" s="181"/>
      <c r="G5" s="181"/>
      <c r="I5" s="181" t="s">
        <v>143</v>
      </c>
      <c r="J5" s="181"/>
      <c r="K5" s="181"/>
      <c r="L5" s="181"/>
      <c r="M5" s="181"/>
      <c r="N5" s="181"/>
    </row>
    <row r="6" spans="2:14" ht="30" customHeight="1" x14ac:dyDescent="0.25">
      <c r="B6" s="146"/>
      <c r="C6" s="40" t="str">
        <f>actualizaciones!$A$4</f>
        <v>I semestre 2012</v>
      </c>
      <c r="D6" s="41" t="s">
        <v>144</v>
      </c>
      <c r="E6" s="40" t="str">
        <f>actualizaciones!$B$4</f>
        <v>I semestre 2013</v>
      </c>
      <c r="F6" s="41" t="s">
        <v>144</v>
      </c>
      <c r="G6" s="147" t="s">
        <v>46</v>
      </c>
      <c r="I6" s="146"/>
      <c r="J6" s="40" t="str">
        <f>actualizaciones!$A$5</f>
        <v>II semestre 2012</v>
      </c>
      <c r="K6" s="41" t="s">
        <v>144</v>
      </c>
      <c r="L6" s="40" t="str">
        <f>actualizaciones!$B$5</f>
        <v>II semestre 2013</v>
      </c>
      <c r="M6" s="41" t="s">
        <v>144</v>
      </c>
      <c r="N6" s="147" t="s">
        <v>46</v>
      </c>
    </row>
    <row r="7" spans="2:14" ht="15" customHeight="1" x14ac:dyDescent="0.25">
      <c r="B7" s="43" t="s">
        <v>145</v>
      </c>
      <c r="C7" s="44"/>
      <c r="D7" s="44"/>
      <c r="E7" s="44"/>
      <c r="F7" s="44"/>
      <c r="G7" s="44"/>
      <c r="I7" s="43" t="s">
        <v>145</v>
      </c>
      <c r="J7" s="44"/>
      <c r="K7" s="44"/>
      <c r="L7" s="44"/>
      <c r="M7" s="44"/>
      <c r="N7" s="44"/>
    </row>
    <row r="8" spans="2:14" ht="15" customHeight="1" x14ac:dyDescent="0.25">
      <c r="B8" s="148" t="s">
        <v>146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  <c r="I8" s="148" t="s">
        <v>146</v>
      </c>
      <c r="J8" s="46">
        <v>164800</v>
      </c>
      <c r="K8" s="47">
        <f>J8/$J$8</f>
        <v>1</v>
      </c>
      <c r="L8" s="46">
        <v>163645</v>
      </c>
      <c r="M8" s="47">
        <f>L8/L$8</f>
        <v>1</v>
      </c>
      <c r="N8" s="47">
        <f>(L8-J8)/J8</f>
        <v>-7.008495145631068E-3</v>
      </c>
    </row>
    <row r="9" spans="2:14" ht="15" customHeight="1" x14ac:dyDescent="0.25">
      <c r="B9" s="149" t="s">
        <v>147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  <c r="I9" s="149" t="s">
        <v>147</v>
      </c>
      <c r="J9" s="52">
        <v>88633</v>
      </c>
      <c r="K9" s="53">
        <f>J9/$J$8</f>
        <v>0.53782160194174755</v>
      </c>
      <c r="L9" s="52">
        <v>89398</v>
      </c>
      <c r="M9" s="53">
        <f>L9/L$8</f>
        <v>0.54629227901860733</v>
      </c>
      <c r="N9" s="54">
        <f>(L9-J9)/J9</f>
        <v>8.6310967698261364E-3</v>
      </c>
    </row>
    <row r="10" spans="2:14" ht="15" customHeight="1" x14ac:dyDescent="0.2">
      <c r="B10" s="150" t="s">
        <v>148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  <c r="I10" s="150" t="s">
        <v>148</v>
      </c>
      <c r="J10" s="52">
        <v>76167</v>
      </c>
      <c r="K10" s="53">
        <f>J10/$J$8</f>
        <v>0.46217839805825245</v>
      </c>
      <c r="L10" s="52">
        <v>74247</v>
      </c>
      <c r="M10" s="53">
        <f>L10/L$8</f>
        <v>0.45370772098139267</v>
      </c>
      <c r="N10" s="54">
        <f>(L10-J10)/J10</f>
        <v>-2.5207767143251014E-2</v>
      </c>
    </row>
    <row r="11" spans="2:14" ht="15" customHeight="1" x14ac:dyDescent="0.25">
      <c r="B11" s="43" t="s">
        <v>149</v>
      </c>
      <c r="C11" s="49"/>
      <c r="D11" s="44"/>
      <c r="E11" s="49"/>
      <c r="F11" s="44"/>
      <c r="G11" s="50"/>
      <c r="I11" s="43" t="s">
        <v>149</v>
      </c>
      <c r="J11" s="49"/>
      <c r="K11" s="44"/>
      <c r="L11" s="49"/>
      <c r="M11" s="44"/>
      <c r="N11" s="50"/>
    </row>
    <row r="12" spans="2:14" ht="15" customHeight="1" x14ac:dyDescent="0.25">
      <c r="B12" s="148" t="s">
        <v>146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  <c r="I12" s="148" t="s">
        <v>146</v>
      </c>
      <c r="J12" s="46">
        <v>2550</v>
      </c>
      <c r="K12" s="47">
        <f>J12/$J$12</f>
        <v>1</v>
      </c>
      <c r="L12" s="46">
        <v>2633</v>
      </c>
      <c r="M12" s="47">
        <f>L12/$L$12</f>
        <v>1</v>
      </c>
      <c r="N12" s="47">
        <f>(L12-J12)/J12</f>
        <v>3.2549019607843135E-2</v>
      </c>
    </row>
    <row r="13" spans="2:14" ht="15" customHeight="1" x14ac:dyDescent="0.25">
      <c r="B13" s="149" t="s">
        <v>147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  <c r="I13" s="149" t="s">
        <v>147</v>
      </c>
      <c r="J13" s="52">
        <v>2550</v>
      </c>
      <c r="K13" s="53">
        <f>J13/$J$12</f>
        <v>1</v>
      </c>
      <c r="L13" s="52">
        <v>2633</v>
      </c>
      <c r="M13" s="53">
        <f>L13/$L$12</f>
        <v>1</v>
      </c>
      <c r="N13" s="54">
        <f>(L13-J13)/J13</f>
        <v>3.2549019607843135E-2</v>
      </c>
    </row>
    <row r="14" spans="2:14" ht="15" customHeight="1" x14ac:dyDescent="0.2">
      <c r="B14" s="150" t="s">
        <v>148</v>
      </c>
      <c r="C14" s="151" t="s">
        <v>83</v>
      </c>
      <c r="D14" s="84" t="s">
        <v>83</v>
      </c>
      <c r="E14" s="151" t="s">
        <v>83</v>
      </c>
      <c r="F14" s="84" t="s">
        <v>83</v>
      </c>
      <c r="G14" s="152" t="s">
        <v>83</v>
      </c>
      <c r="I14" s="150" t="s">
        <v>148</v>
      </c>
      <c r="J14" s="151" t="s">
        <v>83</v>
      </c>
      <c r="K14" s="84" t="s">
        <v>83</v>
      </c>
      <c r="L14" s="151" t="s">
        <v>83</v>
      </c>
      <c r="M14" s="84" t="s">
        <v>83</v>
      </c>
      <c r="N14" s="152" t="s">
        <v>83</v>
      </c>
    </row>
    <row r="15" spans="2:14" ht="15" customHeight="1" x14ac:dyDescent="0.25">
      <c r="B15" s="43" t="s">
        <v>150</v>
      </c>
      <c r="C15" s="49"/>
      <c r="D15" s="44"/>
      <c r="E15" s="49"/>
      <c r="F15" s="44"/>
      <c r="G15" s="50"/>
      <c r="I15" s="43" t="s">
        <v>150</v>
      </c>
      <c r="J15" s="49"/>
      <c r="K15" s="44"/>
      <c r="L15" s="49"/>
      <c r="M15" s="44"/>
      <c r="N15" s="50"/>
    </row>
    <row r="16" spans="2:14" ht="15" customHeight="1" x14ac:dyDescent="0.25">
      <c r="B16" s="148" t="s">
        <v>146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  <c r="I16" s="148" t="s">
        <v>146</v>
      </c>
      <c r="J16" s="46">
        <v>951</v>
      </c>
      <c r="K16" s="47">
        <f>J16/$J$16</f>
        <v>1</v>
      </c>
      <c r="L16" s="46">
        <v>970</v>
      </c>
      <c r="M16" s="47">
        <f>L16/$L$16</f>
        <v>1</v>
      </c>
      <c r="N16" s="47">
        <f>(L16-J16)/J16</f>
        <v>1.9978969505783387E-2</v>
      </c>
    </row>
    <row r="17" spans="2:14" ht="15" customHeight="1" x14ac:dyDescent="0.25">
      <c r="B17" s="149" t="s">
        <v>147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  <c r="I17" s="149" t="s">
        <v>147</v>
      </c>
      <c r="J17" s="52">
        <v>561</v>
      </c>
      <c r="K17" s="53">
        <f>J17/$J$16</f>
        <v>0.58990536277602523</v>
      </c>
      <c r="L17" s="52">
        <v>561</v>
      </c>
      <c r="M17" s="53">
        <f>L17/$L$16</f>
        <v>0.57835051546391758</v>
      </c>
      <c r="N17" s="54">
        <f>(L17-J17)/J17</f>
        <v>0</v>
      </c>
    </row>
    <row r="18" spans="2:14" ht="15" customHeight="1" x14ac:dyDescent="0.2">
      <c r="B18" s="150" t="s">
        <v>148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  <c r="I18" s="150" t="s">
        <v>148</v>
      </c>
      <c r="J18" s="52">
        <v>390</v>
      </c>
      <c r="K18" s="53">
        <f>J18/$J$16</f>
        <v>0.41009463722397477</v>
      </c>
      <c r="L18" s="52">
        <v>409</v>
      </c>
      <c r="M18" s="53">
        <f>L18/$L$16</f>
        <v>0.42164948453608248</v>
      </c>
      <c r="N18" s="54">
        <f>(L18-J18)/J18</f>
        <v>4.8717948717948718E-2</v>
      </c>
    </row>
    <row r="19" spans="2:14" ht="15" customHeight="1" x14ac:dyDescent="0.25">
      <c r="B19" s="43" t="s">
        <v>151</v>
      </c>
      <c r="C19" s="49"/>
      <c r="D19" s="44"/>
      <c r="E19" s="49"/>
      <c r="F19" s="44"/>
      <c r="G19" s="50"/>
      <c r="I19" s="43" t="s">
        <v>151</v>
      </c>
      <c r="J19" s="49"/>
      <c r="K19" s="44"/>
      <c r="L19" s="49"/>
      <c r="M19" s="44"/>
      <c r="N19" s="50"/>
    </row>
    <row r="20" spans="2:14" ht="15" customHeight="1" x14ac:dyDescent="0.25">
      <c r="B20" s="148" t="s">
        <v>146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  <c r="I20" s="148" t="s">
        <v>146</v>
      </c>
      <c r="J20" s="46">
        <v>28105</v>
      </c>
      <c r="K20" s="47">
        <f>J20/$J$20</f>
        <v>1</v>
      </c>
      <c r="L20" s="46">
        <v>27996</v>
      </c>
      <c r="M20" s="47">
        <f>L20/$L$20</f>
        <v>1</v>
      </c>
      <c r="N20" s="47">
        <f>(L20-J20)/J20</f>
        <v>-3.8783134673545635E-3</v>
      </c>
    </row>
    <row r="21" spans="2:14" ht="15" customHeight="1" x14ac:dyDescent="0.25">
      <c r="B21" s="149" t="s">
        <v>147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  <c r="I21" s="149" t="s">
        <v>147</v>
      </c>
      <c r="J21" s="52">
        <v>18811</v>
      </c>
      <c r="K21" s="53">
        <f>J21/$J$20</f>
        <v>0.66931151040740078</v>
      </c>
      <c r="L21" s="52">
        <v>19064</v>
      </c>
      <c r="M21" s="53">
        <f>L21/$L$20</f>
        <v>0.68095442206029433</v>
      </c>
      <c r="N21" s="54">
        <f>(L21-J21)/J21</f>
        <v>1.3449577374940194E-2</v>
      </c>
    </row>
    <row r="22" spans="2:14" ht="15" customHeight="1" x14ac:dyDescent="0.2">
      <c r="B22" s="150" t="s">
        <v>148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  <c r="I22" s="150" t="s">
        <v>148</v>
      </c>
      <c r="J22" s="52">
        <v>9294</v>
      </c>
      <c r="K22" s="53">
        <f>J22/$J$20</f>
        <v>0.33068848959259917</v>
      </c>
      <c r="L22" s="52">
        <v>8932</v>
      </c>
      <c r="M22" s="53">
        <f>L22/$L$20</f>
        <v>0.31904557793970567</v>
      </c>
      <c r="N22" s="54">
        <f>(L22-J22)/J22</f>
        <v>-3.8949860124811705E-2</v>
      </c>
    </row>
    <row r="23" spans="2:14" ht="15" customHeight="1" x14ac:dyDescent="0.25">
      <c r="B23" s="153" t="s">
        <v>53</v>
      </c>
      <c r="C23" s="154"/>
      <c r="D23" s="155"/>
      <c r="E23" s="154"/>
      <c r="F23" s="155"/>
      <c r="G23" s="156"/>
      <c r="I23" s="153" t="s">
        <v>53</v>
      </c>
      <c r="J23" s="154"/>
      <c r="K23" s="155"/>
      <c r="L23" s="154"/>
      <c r="M23" s="155"/>
      <c r="N23" s="156"/>
    </row>
    <row r="24" spans="2:14" ht="15" customHeight="1" x14ac:dyDescent="0.25">
      <c r="B24" s="148" t="s">
        <v>146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  <c r="I24" s="148" t="s">
        <v>146</v>
      </c>
      <c r="J24" s="46">
        <v>24689</v>
      </c>
      <c r="K24" s="47">
        <f>J24/$J$24</f>
        <v>1</v>
      </c>
      <c r="L24" s="46">
        <v>24673</v>
      </c>
      <c r="M24" s="47">
        <f>L24/$L$24</f>
        <v>1</v>
      </c>
      <c r="N24" s="47">
        <f>(L24-J24)/J24</f>
        <v>-6.4806188991048646E-4</v>
      </c>
    </row>
    <row r="25" spans="2:14" ht="15" customHeight="1" x14ac:dyDescent="0.25">
      <c r="B25" s="149" t="s">
        <v>147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  <c r="I25" s="149" t="s">
        <v>147</v>
      </c>
      <c r="J25" s="52">
        <v>16403</v>
      </c>
      <c r="K25" s="53">
        <f>J25/$J$24</f>
        <v>0.66438494876260679</v>
      </c>
      <c r="L25" s="52">
        <v>16607</v>
      </c>
      <c r="M25" s="53">
        <f>L25/$L$24</f>
        <v>0.6730839379078345</v>
      </c>
      <c r="N25" s="54">
        <f>(L25-J25)/J25</f>
        <v>1.2436749375114308E-2</v>
      </c>
    </row>
    <row r="26" spans="2:14" ht="15" customHeight="1" x14ac:dyDescent="0.2">
      <c r="B26" s="150" t="s">
        <v>148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  <c r="I26" s="150" t="s">
        <v>148</v>
      </c>
      <c r="J26" s="52">
        <v>8286</v>
      </c>
      <c r="K26" s="53">
        <f>J26/$J$24</f>
        <v>0.33561505123739316</v>
      </c>
      <c r="L26" s="52">
        <v>8066</v>
      </c>
      <c r="M26" s="53">
        <f>L26/$L$24</f>
        <v>0.3269160620921655</v>
      </c>
      <c r="N26" s="54">
        <f>(L26-J26)/J26</f>
        <v>-2.6550808592807146E-2</v>
      </c>
    </row>
    <row r="27" spans="2:14" ht="15" customHeight="1" x14ac:dyDescent="0.25">
      <c r="B27" s="43" t="s">
        <v>152</v>
      </c>
      <c r="C27" s="49"/>
      <c r="D27" s="44"/>
      <c r="E27" s="49"/>
      <c r="F27" s="44"/>
      <c r="G27" s="50"/>
      <c r="I27" s="43" t="s">
        <v>152</v>
      </c>
      <c r="J27" s="49"/>
      <c r="K27" s="44"/>
      <c r="L27" s="49"/>
      <c r="M27" s="44"/>
      <c r="N27" s="50"/>
    </row>
    <row r="28" spans="2:14" ht="15" customHeight="1" x14ac:dyDescent="0.25">
      <c r="B28" s="148" t="s">
        <v>146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  <c r="I28" s="148" t="s">
        <v>146</v>
      </c>
      <c r="J28" s="46">
        <v>133194</v>
      </c>
      <c r="K28" s="47">
        <f>J28/$J$28</f>
        <v>1</v>
      </c>
      <c r="L28" s="46">
        <v>132046</v>
      </c>
      <c r="M28" s="47">
        <f>L28/$L$28</f>
        <v>1</v>
      </c>
      <c r="N28" s="47">
        <f>(L28-J28)/J28</f>
        <v>-8.6190068621709685E-3</v>
      </c>
    </row>
    <row r="29" spans="2:14" ht="15" customHeight="1" x14ac:dyDescent="0.25">
      <c r="B29" s="149" t="s">
        <v>147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  <c r="I29" s="149" t="s">
        <v>147</v>
      </c>
      <c r="J29" s="52">
        <v>66711</v>
      </c>
      <c r="K29" s="53">
        <f>J29/$J$28</f>
        <v>0.50085589440965805</v>
      </c>
      <c r="L29" s="52">
        <v>67140</v>
      </c>
      <c r="M29" s="53">
        <f>L29/$L$28</f>
        <v>0.50845917331838908</v>
      </c>
      <c r="N29" s="54">
        <f>(L29-J29)/J29</f>
        <v>6.4307235688267298E-3</v>
      </c>
    </row>
    <row r="30" spans="2:14" ht="15" customHeight="1" x14ac:dyDescent="0.2">
      <c r="B30" s="150" t="s">
        <v>148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  <c r="I30" s="150" t="s">
        <v>148</v>
      </c>
      <c r="J30" s="52">
        <v>66483</v>
      </c>
      <c r="K30" s="53">
        <f>J30/$J$28</f>
        <v>0.49914410559034189</v>
      </c>
      <c r="L30" s="52">
        <v>64906</v>
      </c>
      <c r="M30" s="53">
        <f>L30/$L$28</f>
        <v>0.49154082668161098</v>
      </c>
      <c r="N30" s="54">
        <f>(L30-J30)/J30</f>
        <v>-2.3720349563046191E-2</v>
      </c>
    </row>
    <row r="31" spans="2:14" ht="15" customHeight="1" x14ac:dyDescent="0.25">
      <c r="B31" s="153" t="s">
        <v>51</v>
      </c>
      <c r="C31" s="154"/>
      <c r="D31" s="155"/>
      <c r="E31" s="154"/>
      <c r="F31" s="155"/>
      <c r="G31" s="156"/>
      <c r="I31" s="153" t="s">
        <v>51</v>
      </c>
      <c r="J31" s="154"/>
      <c r="K31" s="155"/>
      <c r="L31" s="154"/>
      <c r="M31" s="155"/>
      <c r="N31" s="156"/>
    </row>
    <row r="32" spans="2:14" ht="15" customHeight="1" x14ac:dyDescent="0.25">
      <c r="B32" s="148" t="s">
        <v>146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  <c r="I32" s="148" t="s">
        <v>146</v>
      </c>
      <c r="J32" s="46">
        <v>60169</v>
      </c>
      <c r="K32" s="47">
        <f>J32/$J$32</f>
        <v>1</v>
      </c>
      <c r="L32" s="46">
        <v>59076</v>
      </c>
      <c r="M32" s="47">
        <f>L32/$L$32</f>
        <v>1</v>
      </c>
      <c r="N32" s="47">
        <f>(L32-J32)/J32</f>
        <v>-1.816550050690555E-2</v>
      </c>
    </row>
    <row r="33" spans="2:14" ht="15" customHeight="1" x14ac:dyDescent="0.25">
      <c r="B33" s="149" t="s">
        <v>147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  <c r="I33" s="149" t="s">
        <v>147</v>
      </c>
      <c r="J33" s="52">
        <v>33986</v>
      </c>
      <c r="K33" s="53">
        <f>J33/$J$32</f>
        <v>0.56484236068407323</v>
      </c>
      <c r="L33" s="52">
        <v>34531</v>
      </c>
      <c r="M33" s="53">
        <f>L33/$L$32</f>
        <v>0.5845182476809534</v>
      </c>
      <c r="N33" s="54">
        <f>(L33-J33)/J33</f>
        <v>1.6036014829635733E-2</v>
      </c>
    </row>
    <row r="34" spans="2:14" ht="15" customHeight="1" x14ac:dyDescent="0.2">
      <c r="B34" s="150" t="s">
        <v>148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  <c r="I34" s="150" t="s">
        <v>148</v>
      </c>
      <c r="J34" s="157">
        <v>26183</v>
      </c>
      <c r="K34" s="158">
        <f>J34/$J$32</f>
        <v>0.43515763931592683</v>
      </c>
      <c r="L34" s="157">
        <v>24545</v>
      </c>
      <c r="M34" s="158">
        <f>L34/$L$32</f>
        <v>0.41548175231904666</v>
      </c>
      <c r="N34" s="54">
        <f>(L34-J34)/J34</f>
        <v>-6.2559676125730435E-2</v>
      </c>
    </row>
    <row r="35" spans="2:14" ht="15" customHeight="1" x14ac:dyDescent="0.25">
      <c r="B35" s="153" t="s">
        <v>52</v>
      </c>
      <c r="C35" s="154"/>
      <c r="D35" s="155"/>
      <c r="E35" s="154"/>
      <c r="F35" s="155"/>
      <c r="G35" s="156"/>
      <c r="I35" s="153" t="s">
        <v>52</v>
      </c>
      <c r="J35" s="154"/>
      <c r="K35" s="155"/>
      <c r="L35" s="154"/>
      <c r="M35" s="155"/>
      <c r="N35" s="156"/>
    </row>
    <row r="36" spans="2:14" ht="15" customHeight="1" x14ac:dyDescent="0.25">
      <c r="B36" s="148" t="s">
        <v>146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  <c r="I36" s="148" t="s">
        <v>146</v>
      </c>
      <c r="J36" s="46">
        <v>47144</v>
      </c>
      <c r="K36" s="47">
        <f>J36/$J$36</f>
        <v>1</v>
      </c>
      <c r="L36" s="46">
        <v>47089</v>
      </c>
      <c r="M36" s="47">
        <f>L36/$L$36</f>
        <v>1</v>
      </c>
      <c r="N36" s="47">
        <f>(L36-J36)/J36</f>
        <v>-1.1666383845240116E-3</v>
      </c>
    </row>
    <row r="37" spans="2:14" ht="15" customHeight="1" x14ac:dyDescent="0.25">
      <c r="B37" s="149" t="s">
        <v>147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  <c r="I37" s="149" t="s">
        <v>147</v>
      </c>
      <c r="J37" s="52">
        <v>19389</v>
      </c>
      <c r="K37" s="53">
        <f>J37/$J$36</f>
        <v>0.41127184795520111</v>
      </c>
      <c r="L37" s="52">
        <v>20016</v>
      </c>
      <c r="M37" s="53">
        <f>L37/$L$36</f>
        <v>0.42506742551338955</v>
      </c>
      <c r="N37" s="54">
        <f>(L37-J37)/J37</f>
        <v>3.2337923564907937E-2</v>
      </c>
    </row>
    <row r="38" spans="2:14" ht="15" customHeight="1" x14ac:dyDescent="0.2">
      <c r="B38" s="150" t="s">
        <v>148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  <c r="I38" s="150" t="s">
        <v>148</v>
      </c>
      <c r="J38" s="157">
        <v>27755</v>
      </c>
      <c r="K38" s="158">
        <f>J38/$J$36</f>
        <v>0.58872815204479889</v>
      </c>
      <c r="L38" s="157">
        <v>27073</v>
      </c>
      <c r="M38" s="158">
        <f>L38/$L$36</f>
        <v>0.5749325744866105</v>
      </c>
      <c r="N38" s="54">
        <f>(L38-J38)/J38</f>
        <v>-2.4572149162313098E-2</v>
      </c>
    </row>
    <row r="39" spans="2:14" ht="48" customHeight="1" x14ac:dyDescent="0.25">
      <c r="B39" s="179" t="s">
        <v>153</v>
      </c>
      <c r="C39" s="179"/>
      <c r="D39" s="179"/>
      <c r="E39" s="179"/>
      <c r="F39" s="179"/>
      <c r="G39" s="179"/>
      <c r="I39" s="179" t="s">
        <v>153</v>
      </c>
      <c r="J39" s="179"/>
      <c r="K39" s="179"/>
      <c r="L39" s="179"/>
      <c r="M39" s="179"/>
      <c r="N39" s="179"/>
    </row>
    <row r="40" spans="2:14" x14ac:dyDescent="0.25">
      <c r="B40" s="38"/>
    </row>
    <row r="41" spans="2:14" x14ac:dyDescent="0.25">
      <c r="B41" s="38"/>
    </row>
    <row r="42" spans="2:14" x14ac:dyDescent="0.25">
      <c r="B42" s="38"/>
    </row>
    <row r="43" spans="2:14" x14ac:dyDescent="0.25">
      <c r="B43" s="38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1"/>
      <c r="C68" s="11"/>
      <c r="D68" s="11"/>
      <c r="F68" s="11"/>
      <c r="G68" s="36" t="s">
        <v>41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56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8"/>
    </row>
    <row r="2" spans="2:16" ht="15" customHeight="1" x14ac:dyDescent="0.25">
      <c r="B2" s="38"/>
    </row>
    <row r="3" spans="2:16" ht="15" customHeight="1" x14ac:dyDescent="0.25">
      <c r="B3" s="38"/>
    </row>
    <row r="4" spans="2:16" ht="15" customHeight="1" x14ac:dyDescent="0.25">
      <c r="B4" s="38"/>
    </row>
    <row r="5" spans="2:16" ht="36" customHeight="1" x14ac:dyDescent="0.25">
      <c r="B5" s="178" t="s">
        <v>154</v>
      </c>
      <c r="C5" s="178"/>
      <c r="D5" s="178"/>
      <c r="E5" s="178"/>
      <c r="F5" s="178"/>
      <c r="G5" s="178"/>
      <c r="I5" s="178" t="s">
        <v>155</v>
      </c>
      <c r="J5" s="178"/>
      <c r="K5" s="178"/>
      <c r="L5" s="178"/>
      <c r="M5" s="178"/>
      <c r="N5" s="178"/>
    </row>
    <row r="6" spans="2:16" ht="30" customHeight="1" x14ac:dyDescent="0.25">
      <c r="B6" s="146"/>
      <c r="C6" s="40" t="str">
        <f>actualizaciones!$A$4</f>
        <v>I semestre 2012</v>
      </c>
      <c r="D6" s="41" t="s">
        <v>45</v>
      </c>
      <c r="E6" s="40" t="str">
        <f>actualizaciones!$B$4</f>
        <v>I semestre 2013</v>
      </c>
      <c r="F6" s="41" t="s">
        <v>45</v>
      </c>
      <c r="G6" s="147" t="s">
        <v>46</v>
      </c>
      <c r="I6" s="146"/>
      <c r="J6" s="40" t="str">
        <f>actualizaciones!$A$5</f>
        <v>II semestre 2012</v>
      </c>
      <c r="K6" s="41" t="s">
        <v>45</v>
      </c>
      <c r="L6" s="40" t="str">
        <f>actualizaciones!$B$5</f>
        <v>II semestre 2013</v>
      </c>
      <c r="M6" s="41" t="s">
        <v>45</v>
      </c>
      <c r="N6" s="147" t="s">
        <v>46</v>
      </c>
    </row>
    <row r="7" spans="2:16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  <c r="I7" s="45" t="s">
        <v>156</v>
      </c>
      <c r="J7" s="46">
        <v>60169</v>
      </c>
      <c r="K7" s="47">
        <f t="shared" ref="K7:K13" si="3">J7/$J$7</f>
        <v>1</v>
      </c>
      <c r="L7" s="46">
        <v>59076</v>
      </c>
      <c r="M7" s="47">
        <f t="shared" ref="M7:M13" si="4">L7/$L$7</f>
        <v>1</v>
      </c>
      <c r="N7" s="47">
        <f t="shared" ref="N7:N13" si="5">(L7-J7)/J7</f>
        <v>-1.816550050690555E-2</v>
      </c>
    </row>
    <row r="8" spans="2:16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  <c r="I8" s="153" t="s">
        <v>157</v>
      </c>
      <c r="J8" s="154">
        <v>33986</v>
      </c>
      <c r="K8" s="66">
        <f t="shared" si="3"/>
        <v>0.56484236068407323</v>
      </c>
      <c r="L8" s="154">
        <v>34531</v>
      </c>
      <c r="M8" s="66">
        <f t="shared" si="4"/>
        <v>0.5845182476809534</v>
      </c>
      <c r="N8" s="66">
        <f t="shared" si="5"/>
        <v>1.6036014829635733E-2</v>
      </c>
    </row>
    <row r="9" spans="2:16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  <c r="I9" s="55" t="s">
        <v>158</v>
      </c>
      <c r="J9" s="52">
        <v>6312</v>
      </c>
      <c r="K9" s="53">
        <f t="shared" si="3"/>
        <v>0.10490451893832373</v>
      </c>
      <c r="L9" s="52">
        <v>6642</v>
      </c>
      <c r="M9" s="53">
        <f t="shared" si="4"/>
        <v>0.11243144424131626</v>
      </c>
      <c r="N9" s="54">
        <f t="shared" si="5"/>
        <v>5.2281368821292779E-2</v>
      </c>
    </row>
    <row r="10" spans="2:16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  <c r="I10" s="55" t="s">
        <v>159</v>
      </c>
      <c r="J10" s="52">
        <v>20584</v>
      </c>
      <c r="K10" s="53">
        <f t="shared" si="3"/>
        <v>0.34210307633498976</v>
      </c>
      <c r="L10" s="52">
        <v>20781</v>
      </c>
      <c r="M10" s="53">
        <f t="shared" si="4"/>
        <v>0.35176721511273612</v>
      </c>
      <c r="N10" s="54">
        <f t="shared" si="5"/>
        <v>9.5705402254177997E-3</v>
      </c>
    </row>
    <row r="11" spans="2:16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  <c r="I11" s="55" t="s">
        <v>160</v>
      </c>
      <c r="J11" s="52">
        <v>6520</v>
      </c>
      <c r="K11" s="53">
        <f t="shared" si="3"/>
        <v>0.1083614485864814</v>
      </c>
      <c r="L11" s="52">
        <v>6520</v>
      </c>
      <c r="M11" s="53">
        <f t="shared" si="4"/>
        <v>0.11036630780689281</v>
      </c>
      <c r="N11" s="54">
        <f t="shared" si="5"/>
        <v>0</v>
      </c>
    </row>
    <row r="12" spans="2:16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  <c r="I12" s="55" t="s">
        <v>161</v>
      </c>
      <c r="J12" s="52">
        <v>570</v>
      </c>
      <c r="K12" s="53">
        <f t="shared" si="3"/>
        <v>9.4733168242782835E-3</v>
      </c>
      <c r="L12" s="52">
        <v>588</v>
      </c>
      <c r="M12" s="53">
        <f t="shared" si="4"/>
        <v>9.9532805200081252E-3</v>
      </c>
      <c r="N12" s="54">
        <f t="shared" si="5"/>
        <v>3.1578947368421054E-2</v>
      </c>
    </row>
    <row r="13" spans="2:16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  <c r="I13" s="153" t="s">
        <v>162</v>
      </c>
      <c r="J13" s="154">
        <v>26183</v>
      </c>
      <c r="K13" s="66">
        <f t="shared" si="3"/>
        <v>0.43515763931592683</v>
      </c>
      <c r="L13" s="154">
        <v>24545</v>
      </c>
      <c r="M13" s="66">
        <f t="shared" si="4"/>
        <v>0.41548175231904666</v>
      </c>
      <c r="N13" s="66">
        <f t="shared" si="5"/>
        <v>-6.2559676125730435E-2</v>
      </c>
    </row>
    <row r="14" spans="2:16" ht="30" customHeight="1" thickBot="1" x14ac:dyDescent="0.3">
      <c r="B14" s="179" t="s">
        <v>163</v>
      </c>
      <c r="C14" s="179"/>
      <c r="D14" s="179"/>
      <c r="E14" s="179"/>
      <c r="F14" s="179"/>
      <c r="G14" s="179"/>
      <c r="I14" s="179" t="s">
        <v>163</v>
      </c>
      <c r="J14" s="179"/>
      <c r="K14" s="179"/>
      <c r="L14" s="179"/>
      <c r="M14" s="179"/>
      <c r="N14" s="179"/>
      <c r="P14" s="36" t="s">
        <v>164</v>
      </c>
    </row>
    <row r="15" spans="2:16" ht="16.5" thickBot="1" x14ac:dyDescent="0.3">
      <c r="B15" s="38"/>
      <c r="P15" s="36" t="s">
        <v>165</v>
      </c>
    </row>
    <row r="16" spans="2:16" x14ac:dyDescent="0.25">
      <c r="B16" s="38"/>
    </row>
    <row r="17" spans="2:14" x14ac:dyDescent="0.25">
      <c r="B17" s="38"/>
    </row>
    <row r="18" spans="2:14" ht="36" customHeight="1" x14ac:dyDescent="0.25">
      <c r="B18" s="178" t="s">
        <v>166</v>
      </c>
      <c r="C18" s="178"/>
      <c r="D18" s="178"/>
      <c r="E18" s="178"/>
      <c r="F18" s="178"/>
      <c r="G18" s="178"/>
      <c r="I18" s="178" t="s">
        <v>167</v>
      </c>
      <c r="J18" s="178"/>
      <c r="K18" s="178"/>
      <c r="L18" s="178"/>
      <c r="M18" s="178"/>
      <c r="N18" s="178"/>
    </row>
    <row r="19" spans="2:14" ht="30" customHeight="1" x14ac:dyDescent="0.25">
      <c r="B19" s="146"/>
      <c r="C19" s="40" t="str">
        <f>actualizaciones!$A$4</f>
        <v>I semestre 2012</v>
      </c>
      <c r="D19" s="41" t="s">
        <v>45</v>
      </c>
      <c r="E19" s="40" t="str">
        <f>actualizaciones!$B$4</f>
        <v>I semestre 2013</v>
      </c>
      <c r="F19" s="41" t="s">
        <v>45</v>
      </c>
      <c r="G19" s="147" t="s">
        <v>46</v>
      </c>
      <c r="I19" s="146"/>
      <c r="J19" s="40" t="str">
        <f>actualizaciones!$A$5</f>
        <v>II semestre 2012</v>
      </c>
      <c r="K19" s="41" t="s">
        <v>45</v>
      </c>
      <c r="L19" s="40" t="str">
        <f>actualizaciones!$B$5</f>
        <v>II semestre 2013</v>
      </c>
      <c r="M19" s="41" t="s">
        <v>45</v>
      </c>
      <c r="N19" s="147" t="s">
        <v>46</v>
      </c>
    </row>
    <row r="20" spans="2:14" ht="15" customHeight="1" x14ac:dyDescent="0.25">
      <c r="B20" s="45" t="s">
        <v>156</v>
      </c>
      <c r="C20" s="46">
        <v>48695</v>
      </c>
      <c r="D20" s="47">
        <f t="shared" ref="D20:D26" si="6">C20/$C$20</f>
        <v>1</v>
      </c>
      <c r="E20" s="46">
        <v>47106</v>
      </c>
      <c r="F20" s="47">
        <f t="shared" ref="F20:F26" si="7">E20/$E$20</f>
        <v>1</v>
      </c>
      <c r="G20" s="47">
        <f t="shared" ref="G20:G26" si="8">(E20-C20)/C20</f>
        <v>-3.2631687031522742E-2</v>
      </c>
      <c r="I20" s="45" t="s">
        <v>156</v>
      </c>
      <c r="J20" s="46">
        <v>47144</v>
      </c>
      <c r="K20" s="47">
        <f t="shared" ref="K20:K26" si="9">J20/$J$20</f>
        <v>1</v>
      </c>
      <c r="L20" s="46">
        <v>47089</v>
      </c>
      <c r="M20" s="47">
        <f t="shared" ref="M20:M26" si="10">L20/$L$20</f>
        <v>1</v>
      </c>
      <c r="N20" s="47">
        <f t="shared" ref="N20:N26" si="11">(L20-J20)/J20</f>
        <v>-1.1666383845240116E-3</v>
      </c>
    </row>
    <row r="21" spans="2:14" ht="15" customHeight="1" x14ac:dyDescent="0.25">
      <c r="B21" s="153" t="s">
        <v>157</v>
      </c>
      <c r="C21" s="154">
        <v>20296</v>
      </c>
      <c r="D21" s="66">
        <f t="shared" si="6"/>
        <v>0.41679843926481158</v>
      </c>
      <c r="E21" s="154">
        <v>19482</v>
      </c>
      <c r="F21" s="66">
        <f t="shared" si="7"/>
        <v>0.4135778881671125</v>
      </c>
      <c r="G21" s="66">
        <f t="shared" si="8"/>
        <v>-4.0106424911312576E-2</v>
      </c>
      <c r="I21" s="153" t="s">
        <v>157</v>
      </c>
      <c r="J21" s="154">
        <v>19389</v>
      </c>
      <c r="K21" s="66">
        <f t="shared" si="9"/>
        <v>0.41127184795520111</v>
      </c>
      <c r="L21" s="154">
        <v>20016</v>
      </c>
      <c r="M21" s="66">
        <f t="shared" si="10"/>
        <v>0.42506742551338955</v>
      </c>
      <c r="N21" s="66">
        <f t="shared" si="11"/>
        <v>3.2337923564907937E-2</v>
      </c>
    </row>
    <row r="22" spans="2:14" ht="15" customHeight="1" x14ac:dyDescent="0.2">
      <c r="B22" s="55" t="s">
        <v>158</v>
      </c>
      <c r="C22" s="52">
        <v>2481</v>
      </c>
      <c r="D22" s="53">
        <f t="shared" si="6"/>
        <v>5.0949789506109455E-2</v>
      </c>
      <c r="E22" s="52">
        <v>2481</v>
      </c>
      <c r="F22" s="53">
        <f t="shared" si="7"/>
        <v>5.2668449878996305E-2</v>
      </c>
      <c r="G22" s="54">
        <f t="shared" si="8"/>
        <v>0</v>
      </c>
      <c r="I22" s="55" t="s">
        <v>158</v>
      </c>
      <c r="J22" s="52">
        <v>2481</v>
      </c>
      <c r="K22" s="53">
        <f t="shared" si="9"/>
        <v>5.2625996945528594E-2</v>
      </c>
      <c r="L22" s="52">
        <v>1615</v>
      </c>
      <c r="M22" s="53">
        <f t="shared" si="10"/>
        <v>3.4296757204442654E-2</v>
      </c>
      <c r="N22" s="54">
        <f t="shared" si="11"/>
        <v>-0.34905280128980248</v>
      </c>
    </row>
    <row r="23" spans="2:14" ht="15" customHeight="1" x14ac:dyDescent="0.2">
      <c r="B23" s="55" t="s">
        <v>159</v>
      </c>
      <c r="C23" s="52">
        <v>11084</v>
      </c>
      <c r="D23" s="53">
        <f t="shared" si="6"/>
        <v>0.22762090563712906</v>
      </c>
      <c r="E23" s="52">
        <v>10292</v>
      </c>
      <c r="F23" s="53">
        <f t="shared" si="7"/>
        <v>0.2184859678172632</v>
      </c>
      <c r="G23" s="54">
        <f t="shared" si="8"/>
        <v>-7.1454348610609883E-2</v>
      </c>
      <c r="I23" s="55" t="s">
        <v>159</v>
      </c>
      <c r="J23" s="52">
        <v>10292</v>
      </c>
      <c r="K23" s="53">
        <f t="shared" si="9"/>
        <v>0.21830985915492956</v>
      </c>
      <c r="L23" s="52">
        <v>11692</v>
      </c>
      <c r="M23" s="53">
        <f t="shared" si="10"/>
        <v>0.24829578033086283</v>
      </c>
      <c r="N23" s="54">
        <f t="shared" si="11"/>
        <v>0.13602798289933929</v>
      </c>
    </row>
    <row r="24" spans="2:14" ht="15" customHeight="1" x14ac:dyDescent="0.2">
      <c r="B24" s="55" t="s">
        <v>160</v>
      </c>
      <c r="C24" s="52">
        <v>6233</v>
      </c>
      <c r="D24" s="53">
        <f t="shared" si="6"/>
        <v>0.12800082143957286</v>
      </c>
      <c r="E24" s="52">
        <v>6126</v>
      </c>
      <c r="F24" s="53">
        <f t="shared" si="7"/>
        <v>0.1300471277544262</v>
      </c>
      <c r="G24" s="54">
        <f t="shared" si="8"/>
        <v>-1.7166693406064495E-2</v>
      </c>
      <c r="I24" s="55" t="s">
        <v>160</v>
      </c>
      <c r="J24" s="52">
        <v>6033</v>
      </c>
      <c r="K24" s="53">
        <f t="shared" si="9"/>
        <v>0.12796962497878839</v>
      </c>
      <c r="L24" s="52">
        <v>6126</v>
      </c>
      <c r="M24" s="53">
        <f t="shared" si="10"/>
        <v>0.1300940771730128</v>
      </c>
      <c r="N24" s="54">
        <f t="shared" si="11"/>
        <v>1.5415216310293387E-2</v>
      </c>
    </row>
    <row r="25" spans="2:14" ht="15" customHeight="1" x14ac:dyDescent="0.2">
      <c r="B25" s="55" t="s">
        <v>161</v>
      </c>
      <c r="C25" s="52">
        <v>498</v>
      </c>
      <c r="D25" s="53">
        <f t="shared" si="6"/>
        <v>1.0226922682000206E-2</v>
      </c>
      <c r="E25" s="52">
        <v>583</v>
      </c>
      <c r="F25" s="53">
        <f t="shared" si="7"/>
        <v>1.2376342716426783E-2</v>
      </c>
      <c r="G25" s="54">
        <f>(E25-C25)/C25</f>
        <v>0.17068273092369479</v>
      </c>
      <c r="I25" s="55" t="s">
        <v>161</v>
      </c>
      <c r="J25" s="52">
        <v>583</v>
      </c>
      <c r="K25" s="53">
        <f t="shared" si="9"/>
        <v>1.2366366875954523E-2</v>
      </c>
      <c r="L25" s="52">
        <v>583</v>
      </c>
      <c r="M25" s="53">
        <f t="shared" si="10"/>
        <v>1.2380810805071248E-2</v>
      </c>
      <c r="N25" s="54">
        <f t="shared" si="11"/>
        <v>0</v>
      </c>
    </row>
    <row r="26" spans="2:14" ht="15" customHeight="1" x14ac:dyDescent="0.25">
      <c r="B26" s="153" t="s">
        <v>162</v>
      </c>
      <c r="C26" s="154">
        <v>28399</v>
      </c>
      <c r="D26" s="66">
        <f t="shared" si="6"/>
        <v>0.58320156073518836</v>
      </c>
      <c r="E26" s="154">
        <v>27624</v>
      </c>
      <c r="F26" s="66">
        <f t="shared" si="7"/>
        <v>0.5864221118328875</v>
      </c>
      <c r="G26" s="66">
        <f t="shared" si="8"/>
        <v>-2.7289693299059826E-2</v>
      </c>
      <c r="I26" s="153" t="s">
        <v>162</v>
      </c>
      <c r="J26" s="154">
        <v>27755</v>
      </c>
      <c r="K26" s="66">
        <f t="shared" si="9"/>
        <v>0.58872815204479889</v>
      </c>
      <c r="L26" s="154">
        <v>27073</v>
      </c>
      <c r="M26" s="66">
        <f t="shared" si="10"/>
        <v>0.5749325744866105</v>
      </c>
      <c r="N26" s="66">
        <f t="shared" si="11"/>
        <v>-2.4572149162313098E-2</v>
      </c>
    </row>
    <row r="27" spans="2:14" ht="30" customHeight="1" x14ac:dyDescent="0.25">
      <c r="B27" s="179" t="s">
        <v>163</v>
      </c>
      <c r="C27" s="179"/>
      <c r="D27" s="179"/>
      <c r="E27" s="179"/>
      <c r="F27" s="179"/>
      <c r="G27" s="179"/>
      <c r="I27" s="179" t="s">
        <v>163</v>
      </c>
      <c r="J27" s="179"/>
      <c r="K27" s="179"/>
      <c r="L27" s="179"/>
      <c r="M27" s="179"/>
      <c r="N27" s="179"/>
    </row>
    <row r="28" spans="2:14" ht="15" customHeight="1" x14ac:dyDescent="0.25"/>
    <row r="30" spans="2:14" ht="36" customHeight="1" x14ac:dyDescent="0.25">
      <c r="B30" s="178" t="s">
        <v>168</v>
      </c>
      <c r="C30" s="178"/>
      <c r="D30" s="178"/>
      <c r="E30" s="178"/>
      <c r="F30" s="178"/>
      <c r="G30" s="178"/>
      <c r="I30" s="178" t="s">
        <v>168</v>
      </c>
      <c r="J30" s="178"/>
      <c r="K30" s="178"/>
      <c r="L30" s="178"/>
      <c r="M30" s="178"/>
      <c r="N30" s="178"/>
    </row>
    <row r="31" spans="2:14" ht="30" customHeight="1" x14ac:dyDescent="0.25">
      <c r="B31" s="146"/>
      <c r="C31" s="40" t="str">
        <f>actualizaciones!$A$4</f>
        <v>I semestre 2012</v>
      </c>
      <c r="D31" s="41" t="s">
        <v>45</v>
      </c>
      <c r="E31" s="40" t="str">
        <f>actualizaciones!$B$4</f>
        <v>I semestre 2013</v>
      </c>
      <c r="F31" s="41" t="s">
        <v>45</v>
      </c>
      <c r="G31" s="147" t="s">
        <v>46</v>
      </c>
      <c r="I31" s="146"/>
      <c r="J31" s="40" t="str">
        <f>actualizaciones!$A$5</f>
        <v>II semestre 2012</v>
      </c>
      <c r="K31" s="41" t="s">
        <v>45</v>
      </c>
      <c r="L31" s="40" t="str">
        <f>actualizaciones!$B$5</f>
        <v>II semestre 2013</v>
      </c>
      <c r="M31" s="41" t="s">
        <v>45</v>
      </c>
      <c r="N31" s="147" t="s">
        <v>46</v>
      </c>
    </row>
    <row r="32" spans="2:14" ht="15" customHeight="1" x14ac:dyDescent="0.25">
      <c r="B32" s="45" t="s">
        <v>156</v>
      </c>
      <c r="C32" s="46">
        <v>24280</v>
      </c>
      <c r="D32" s="47">
        <f t="shared" ref="D32:D37" si="12">C32/$C$32</f>
        <v>1</v>
      </c>
      <c r="E32" s="46">
        <v>24893</v>
      </c>
      <c r="F32" s="47">
        <f t="shared" ref="F32:F37" si="13">E32/$E$32</f>
        <v>1</v>
      </c>
      <c r="G32" s="47">
        <f t="shared" ref="G32:G37" si="14">(E32-C32)/C32</f>
        <v>2.5247116968698517E-2</v>
      </c>
      <c r="I32" s="45" t="s">
        <v>156</v>
      </c>
      <c r="J32" s="46">
        <v>24689</v>
      </c>
      <c r="K32" s="47">
        <f t="shared" ref="K32:K37" si="15">J32/$J$32</f>
        <v>1</v>
      </c>
      <c r="L32" s="46">
        <v>24673</v>
      </c>
      <c r="M32" s="47">
        <f t="shared" ref="M32:M37" si="16">L32/$L$32</f>
        <v>1</v>
      </c>
      <c r="N32" s="47">
        <f t="shared" ref="N32:N37" si="17">(L32-J32)/J32</f>
        <v>-6.4806188991048646E-4</v>
      </c>
    </row>
    <row r="33" spans="2:14" ht="15" customHeight="1" x14ac:dyDescent="0.25">
      <c r="B33" s="153" t="s">
        <v>157</v>
      </c>
      <c r="C33" s="154">
        <v>16360</v>
      </c>
      <c r="D33" s="66">
        <f t="shared" si="12"/>
        <v>0.67380560131795719</v>
      </c>
      <c r="E33" s="154">
        <v>16607</v>
      </c>
      <c r="F33" s="66">
        <f t="shared" si="13"/>
        <v>0.66713533925199853</v>
      </c>
      <c r="G33" s="66">
        <f t="shared" si="14"/>
        <v>1.5097799511002446E-2</v>
      </c>
      <c r="I33" s="153" t="s">
        <v>157</v>
      </c>
      <c r="J33" s="154">
        <v>16403</v>
      </c>
      <c r="K33" s="66">
        <f t="shared" si="15"/>
        <v>0.66438494876260679</v>
      </c>
      <c r="L33" s="154">
        <v>16607</v>
      </c>
      <c r="M33" s="66">
        <f t="shared" si="16"/>
        <v>0.6730839379078345</v>
      </c>
      <c r="N33" s="66">
        <f t="shared" si="17"/>
        <v>1.2436749375114308E-2</v>
      </c>
    </row>
    <row r="34" spans="2:14" ht="15" customHeight="1" x14ac:dyDescent="0.2">
      <c r="B34" s="55" t="s">
        <v>169</v>
      </c>
      <c r="C34" s="52">
        <v>13589</v>
      </c>
      <c r="D34" s="53">
        <f t="shared" si="12"/>
        <v>0.55967874794069195</v>
      </c>
      <c r="E34" s="52">
        <v>13670</v>
      </c>
      <c r="F34" s="53">
        <f t="shared" si="13"/>
        <v>0.54915036355601976</v>
      </c>
      <c r="G34" s="54">
        <f t="shared" si="14"/>
        <v>5.9607035101920669E-3</v>
      </c>
      <c r="I34" s="55" t="s">
        <v>169</v>
      </c>
      <c r="J34" s="52">
        <v>13670</v>
      </c>
      <c r="K34" s="53">
        <f t="shared" si="15"/>
        <v>0.55368787719227186</v>
      </c>
      <c r="L34" s="52">
        <v>13670</v>
      </c>
      <c r="M34" s="53">
        <f t="shared" si="16"/>
        <v>0.5540469338953512</v>
      </c>
      <c r="N34" s="54">
        <f t="shared" si="17"/>
        <v>0</v>
      </c>
    </row>
    <row r="35" spans="2:14" ht="15" customHeight="1" x14ac:dyDescent="0.2">
      <c r="B35" s="55" t="s">
        <v>160</v>
      </c>
      <c r="C35" s="52">
        <v>2407</v>
      </c>
      <c r="D35" s="53">
        <f t="shared" si="12"/>
        <v>9.9135090609555193E-2</v>
      </c>
      <c r="E35" s="52">
        <v>2573</v>
      </c>
      <c r="F35" s="53">
        <f t="shared" si="13"/>
        <v>0.10336239103362391</v>
      </c>
      <c r="G35" s="54">
        <f t="shared" si="14"/>
        <v>6.8965517241379309E-2</v>
      </c>
      <c r="I35" s="55" t="s">
        <v>160</v>
      </c>
      <c r="J35" s="52">
        <v>2369</v>
      </c>
      <c r="K35" s="53">
        <f t="shared" si="15"/>
        <v>9.5953663574871395E-2</v>
      </c>
      <c r="L35" s="52">
        <v>2573</v>
      </c>
      <c r="M35" s="53">
        <f t="shared" si="16"/>
        <v>0.10428403518015644</v>
      </c>
      <c r="N35" s="54">
        <f t="shared" si="17"/>
        <v>8.6112283663993247E-2</v>
      </c>
    </row>
    <row r="36" spans="2:14" ht="15" customHeight="1" x14ac:dyDescent="0.2">
      <c r="B36" s="55" t="s">
        <v>161</v>
      </c>
      <c r="C36" s="52">
        <v>364</v>
      </c>
      <c r="D36" s="53">
        <f t="shared" si="12"/>
        <v>1.4991762767710049E-2</v>
      </c>
      <c r="E36" s="52">
        <v>364</v>
      </c>
      <c r="F36" s="53">
        <f t="shared" si="13"/>
        <v>1.4622584662354879E-2</v>
      </c>
      <c r="G36" s="54">
        <f t="shared" si="14"/>
        <v>0</v>
      </c>
      <c r="I36" s="55" t="s">
        <v>161</v>
      </c>
      <c r="J36" s="52">
        <v>364</v>
      </c>
      <c r="K36" s="53">
        <f t="shared" si="15"/>
        <v>1.4743407995463568E-2</v>
      </c>
      <c r="L36" s="52">
        <v>364</v>
      </c>
      <c r="M36" s="53">
        <f t="shared" si="16"/>
        <v>1.4752968832326834E-2</v>
      </c>
      <c r="N36" s="54">
        <f t="shared" si="17"/>
        <v>0</v>
      </c>
    </row>
    <row r="37" spans="2:14" ht="15" customHeight="1" x14ac:dyDescent="0.25">
      <c r="B37" s="153" t="s">
        <v>162</v>
      </c>
      <c r="C37" s="154">
        <v>7920</v>
      </c>
      <c r="D37" s="66">
        <f t="shared" si="12"/>
        <v>0.32619439868204281</v>
      </c>
      <c r="E37" s="154">
        <v>8286</v>
      </c>
      <c r="F37" s="66">
        <f t="shared" si="13"/>
        <v>0.33286466074800147</v>
      </c>
      <c r="G37" s="66">
        <f t="shared" si="14"/>
        <v>4.6212121212121211E-2</v>
      </c>
      <c r="I37" s="153" t="s">
        <v>162</v>
      </c>
      <c r="J37" s="154">
        <v>8286</v>
      </c>
      <c r="K37" s="66">
        <f t="shared" si="15"/>
        <v>0.33561505123739316</v>
      </c>
      <c r="L37" s="154">
        <v>8066</v>
      </c>
      <c r="M37" s="66">
        <f t="shared" si="16"/>
        <v>0.3269160620921655</v>
      </c>
      <c r="N37" s="66">
        <f t="shared" si="17"/>
        <v>-2.6550808592807146E-2</v>
      </c>
    </row>
    <row r="38" spans="2:14" ht="30" customHeight="1" x14ac:dyDescent="0.25">
      <c r="B38" s="179" t="s">
        <v>163</v>
      </c>
      <c r="C38" s="179"/>
      <c r="D38" s="179"/>
      <c r="E38" s="179"/>
      <c r="F38" s="179"/>
      <c r="G38" s="179"/>
      <c r="I38" s="179" t="s">
        <v>163</v>
      </c>
      <c r="J38" s="179"/>
      <c r="K38" s="179"/>
      <c r="L38" s="179"/>
      <c r="M38" s="179"/>
      <c r="N38" s="179"/>
    </row>
    <row r="41" spans="2:14" ht="36" customHeight="1" x14ac:dyDescent="0.25">
      <c r="B41" s="178" t="s">
        <v>170</v>
      </c>
      <c r="C41" s="178"/>
      <c r="D41" s="178"/>
      <c r="E41" s="178"/>
      <c r="F41" s="178"/>
      <c r="G41" s="178"/>
      <c r="I41" s="178" t="s">
        <v>170</v>
      </c>
      <c r="J41" s="178"/>
      <c r="K41" s="178"/>
      <c r="L41" s="178"/>
      <c r="M41" s="178"/>
      <c r="N41" s="178"/>
    </row>
    <row r="42" spans="2:14" ht="30" customHeight="1" x14ac:dyDescent="0.25">
      <c r="B42" s="146"/>
      <c r="C42" s="40" t="str">
        <f>actualizaciones!$A$4</f>
        <v>I semestre 2012</v>
      </c>
      <c r="D42" s="41" t="s">
        <v>45</v>
      </c>
      <c r="E42" s="40" t="str">
        <f>actualizaciones!$B$4</f>
        <v>I semestre 2013</v>
      </c>
      <c r="F42" s="41" t="s">
        <v>45</v>
      </c>
      <c r="G42" s="147" t="s">
        <v>46</v>
      </c>
      <c r="I42" s="146"/>
      <c r="J42" s="40" t="str">
        <f>actualizaciones!$A$5</f>
        <v>II semestre 2012</v>
      </c>
      <c r="K42" s="41" t="s">
        <v>45</v>
      </c>
      <c r="L42" s="40" t="str">
        <f>actualizaciones!$B$5</f>
        <v>II semestre 2013</v>
      </c>
      <c r="M42" s="41" t="s">
        <v>45</v>
      </c>
      <c r="N42" s="147" t="s">
        <v>46</v>
      </c>
    </row>
    <row r="43" spans="2:14" ht="15" customHeight="1" x14ac:dyDescent="0.25">
      <c r="B43" s="45" t="s">
        <v>156</v>
      </c>
      <c r="C43" s="46">
        <v>2501</v>
      </c>
      <c r="D43" s="47">
        <f t="shared" ref="D43:D49" si="18">C43/$C$43</f>
        <v>1</v>
      </c>
      <c r="E43" s="46">
        <v>2550</v>
      </c>
      <c r="F43" s="47">
        <f t="shared" ref="F43:F49" si="19">E43/$E$43</f>
        <v>1</v>
      </c>
      <c r="G43" s="47">
        <f t="shared" ref="G43:G48" si="20">(E43-C43)/C43</f>
        <v>1.9592163134746102E-2</v>
      </c>
      <c r="I43" s="45" t="s">
        <v>156</v>
      </c>
      <c r="J43" s="46">
        <v>2550</v>
      </c>
      <c r="K43" s="47">
        <f t="shared" ref="K43:K49" si="21">J43/$J$43</f>
        <v>1</v>
      </c>
      <c r="L43" s="46">
        <v>2633</v>
      </c>
      <c r="M43" s="47">
        <f t="shared" ref="M43:M49" si="22">L43/$L$43</f>
        <v>1</v>
      </c>
      <c r="N43" s="47">
        <f t="shared" ref="N43:N48" si="23">(L43-J43)/J43</f>
        <v>3.2549019607843135E-2</v>
      </c>
    </row>
    <row r="44" spans="2:14" ht="15" customHeight="1" x14ac:dyDescent="0.25">
      <c r="B44" s="153" t="s">
        <v>157</v>
      </c>
      <c r="C44" s="154">
        <v>2501</v>
      </c>
      <c r="D44" s="66">
        <f t="shared" si="18"/>
        <v>1</v>
      </c>
      <c r="E44" s="154">
        <v>2550</v>
      </c>
      <c r="F44" s="66">
        <f t="shared" si="19"/>
        <v>1</v>
      </c>
      <c r="G44" s="66">
        <f t="shared" si="20"/>
        <v>1.9592163134746102E-2</v>
      </c>
      <c r="I44" s="153" t="s">
        <v>157</v>
      </c>
      <c r="J44" s="154">
        <v>2550</v>
      </c>
      <c r="K44" s="66">
        <f t="shared" si="21"/>
        <v>1</v>
      </c>
      <c r="L44" s="154">
        <v>2633</v>
      </c>
      <c r="M44" s="66">
        <f t="shared" si="22"/>
        <v>1</v>
      </c>
      <c r="N44" s="66">
        <f t="shared" si="23"/>
        <v>3.2549019607843135E-2</v>
      </c>
    </row>
    <row r="45" spans="2:14" ht="15" customHeight="1" x14ac:dyDescent="0.2">
      <c r="B45" s="55" t="s">
        <v>169</v>
      </c>
      <c r="C45" s="52">
        <v>1048</v>
      </c>
      <c r="D45" s="53">
        <f t="shared" si="18"/>
        <v>0.41903238704518192</v>
      </c>
      <c r="E45" s="52">
        <v>1097</v>
      </c>
      <c r="F45" s="53">
        <f t="shared" si="19"/>
        <v>0.43019607843137253</v>
      </c>
      <c r="G45" s="54">
        <f t="shared" si="20"/>
        <v>4.6755725190839696E-2</v>
      </c>
      <c r="I45" s="55" t="s">
        <v>169</v>
      </c>
      <c r="J45" s="52">
        <v>1097</v>
      </c>
      <c r="K45" s="53">
        <f t="shared" si="21"/>
        <v>0.43019607843137253</v>
      </c>
      <c r="L45" s="52">
        <v>1097</v>
      </c>
      <c r="M45" s="53">
        <f t="shared" si="22"/>
        <v>0.416635017090771</v>
      </c>
      <c r="N45" s="54">
        <f t="shared" si="23"/>
        <v>0</v>
      </c>
    </row>
    <row r="46" spans="2:14" ht="15" customHeight="1" x14ac:dyDescent="0.2">
      <c r="B46" s="55" t="s">
        <v>160</v>
      </c>
      <c r="C46" s="52">
        <v>802</v>
      </c>
      <c r="D46" s="53">
        <f t="shared" si="18"/>
        <v>0.320671731307477</v>
      </c>
      <c r="E46" s="52">
        <v>802</v>
      </c>
      <c r="F46" s="53">
        <f t="shared" si="19"/>
        <v>0.31450980392156863</v>
      </c>
      <c r="G46" s="54">
        <f t="shared" si="20"/>
        <v>0</v>
      </c>
      <c r="I46" s="55" t="s">
        <v>160</v>
      </c>
      <c r="J46" s="52">
        <v>802</v>
      </c>
      <c r="K46" s="53">
        <f t="shared" si="21"/>
        <v>0.31450980392156863</v>
      </c>
      <c r="L46" s="52">
        <v>802</v>
      </c>
      <c r="M46" s="53">
        <f t="shared" si="22"/>
        <v>0.30459551842005317</v>
      </c>
      <c r="N46" s="54">
        <f t="shared" si="23"/>
        <v>0</v>
      </c>
    </row>
    <row r="47" spans="2:14" ht="15" customHeight="1" x14ac:dyDescent="0.2">
      <c r="B47" s="55" t="s">
        <v>171</v>
      </c>
      <c r="C47" s="52">
        <v>485</v>
      </c>
      <c r="D47" s="53">
        <f t="shared" si="18"/>
        <v>0.19392243102758897</v>
      </c>
      <c r="E47" s="52">
        <v>485</v>
      </c>
      <c r="F47" s="53">
        <f t="shared" si="19"/>
        <v>0.19019607843137254</v>
      </c>
      <c r="G47" s="54">
        <f t="shared" si="20"/>
        <v>0</v>
      </c>
      <c r="I47" s="55" t="s">
        <v>171</v>
      </c>
      <c r="J47" s="52">
        <v>485</v>
      </c>
      <c r="K47" s="53">
        <f t="shared" si="21"/>
        <v>0.19019607843137254</v>
      </c>
      <c r="L47" s="52">
        <v>485</v>
      </c>
      <c r="M47" s="53">
        <f t="shared" si="22"/>
        <v>0.18420053171287504</v>
      </c>
      <c r="N47" s="54">
        <f t="shared" si="23"/>
        <v>0</v>
      </c>
    </row>
    <row r="48" spans="2:14" ht="15" customHeight="1" thickBot="1" x14ac:dyDescent="0.25">
      <c r="B48" s="55" t="s">
        <v>172</v>
      </c>
      <c r="C48" s="52">
        <v>166</v>
      </c>
      <c r="D48" s="53">
        <f t="shared" si="18"/>
        <v>6.6373450619752097E-2</v>
      </c>
      <c r="E48" s="52">
        <v>166</v>
      </c>
      <c r="F48" s="53">
        <f t="shared" si="19"/>
        <v>6.5098039215686271E-2</v>
      </c>
      <c r="G48" s="54">
        <f t="shared" si="20"/>
        <v>0</v>
      </c>
      <c r="I48" s="55" t="s">
        <v>172</v>
      </c>
      <c r="J48" s="52">
        <v>166</v>
      </c>
      <c r="K48" s="53">
        <f t="shared" si="21"/>
        <v>6.5098039215686271E-2</v>
      </c>
      <c r="L48" s="52">
        <v>249</v>
      </c>
      <c r="M48" s="53">
        <f t="shared" si="22"/>
        <v>9.4568932776300796E-2</v>
      </c>
      <c r="N48" s="54">
        <f t="shared" si="23"/>
        <v>0.5</v>
      </c>
    </row>
    <row r="49" spans="2:16" ht="15" customHeight="1" thickBot="1" x14ac:dyDescent="0.3">
      <c r="B49" s="153" t="s">
        <v>162</v>
      </c>
      <c r="C49" s="154">
        <v>0</v>
      </c>
      <c r="D49" s="66">
        <f t="shared" si="18"/>
        <v>0</v>
      </c>
      <c r="E49" s="154">
        <v>0</v>
      </c>
      <c r="F49" s="66">
        <f t="shared" si="19"/>
        <v>0</v>
      </c>
      <c r="G49" s="159" t="s">
        <v>83</v>
      </c>
      <c r="I49" s="153" t="s">
        <v>162</v>
      </c>
      <c r="J49" s="154">
        <v>0</v>
      </c>
      <c r="K49" s="66">
        <f t="shared" si="21"/>
        <v>0</v>
      </c>
      <c r="L49" s="154">
        <v>0</v>
      </c>
      <c r="M49" s="66">
        <f t="shared" si="22"/>
        <v>0</v>
      </c>
      <c r="N49" s="159" t="s">
        <v>83</v>
      </c>
      <c r="P49" s="36" t="s">
        <v>164</v>
      </c>
    </row>
    <row r="50" spans="2:16" ht="30" customHeight="1" thickBot="1" x14ac:dyDescent="0.3">
      <c r="B50" s="179" t="s">
        <v>163</v>
      </c>
      <c r="C50" s="179"/>
      <c r="D50" s="179"/>
      <c r="E50" s="179"/>
      <c r="F50" s="179"/>
      <c r="G50" s="179"/>
      <c r="I50" s="179" t="s">
        <v>163</v>
      </c>
      <c r="J50" s="179"/>
      <c r="K50" s="179"/>
      <c r="L50" s="179"/>
      <c r="M50" s="179"/>
      <c r="N50" s="179"/>
      <c r="P50" s="36" t="s">
        <v>165</v>
      </c>
    </row>
    <row r="53" spans="2:16" ht="36" customHeight="1" x14ac:dyDescent="0.25">
      <c r="B53" s="178" t="s">
        <v>173</v>
      </c>
      <c r="C53" s="178"/>
      <c r="D53" s="178"/>
      <c r="E53" s="178"/>
      <c r="F53" s="178"/>
      <c r="G53" s="178"/>
      <c r="I53" s="178" t="s">
        <v>173</v>
      </c>
      <c r="J53" s="178"/>
      <c r="K53" s="178"/>
      <c r="L53" s="178"/>
      <c r="M53" s="178"/>
      <c r="N53" s="178"/>
    </row>
    <row r="54" spans="2:16" ht="30" customHeight="1" x14ac:dyDescent="0.25">
      <c r="B54" s="146"/>
      <c r="C54" s="40" t="str">
        <f>actualizaciones!$A$4</f>
        <v>I semestre 2012</v>
      </c>
      <c r="D54" s="41" t="s">
        <v>45</v>
      </c>
      <c r="E54" s="40" t="str">
        <f>actualizaciones!$B$4</f>
        <v>I semestre 2013</v>
      </c>
      <c r="F54" s="41" t="s">
        <v>45</v>
      </c>
      <c r="G54" s="147" t="s">
        <v>46</v>
      </c>
      <c r="I54" s="146"/>
      <c r="J54" s="40" t="str">
        <f>actualizaciones!$A$5</f>
        <v>II semestre 2012</v>
      </c>
      <c r="K54" s="41" t="s">
        <v>45</v>
      </c>
      <c r="L54" s="40" t="str">
        <f>actualizaciones!$B$5</f>
        <v>II semestre 2013</v>
      </c>
      <c r="M54" s="41" t="s">
        <v>45</v>
      </c>
      <c r="N54" s="147" t="s">
        <v>46</v>
      </c>
    </row>
    <row r="55" spans="2:16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  <c r="I55" s="45" t="s">
        <v>156</v>
      </c>
      <c r="J55" s="46">
        <v>164800</v>
      </c>
      <c r="K55" s="47">
        <f>J55/$J$55</f>
        <v>1</v>
      </c>
      <c r="L55" s="46">
        <v>163645</v>
      </c>
      <c r="M55" s="47">
        <f>L55/$L$55</f>
        <v>1</v>
      </c>
      <c r="N55" s="47">
        <f>($L$55-$J$55)/$J$55</f>
        <v>-7.008495145631068E-3</v>
      </c>
    </row>
    <row r="56" spans="2:16" ht="15" customHeight="1" x14ac:dyDescent="0.25">
      <c r="B56" s="153" t="s">
        <v>157</v>
      </c>
      <c r="C56" s="154">
        <v>88943</v>
      </c>
      <c r="D56" s="66">
        <f t="shared" ref="D56:D62" si="24">C56/$C$55</f>
        <v>0.53447788908185156</v>
      </c>
      <c r="E56" s="154">
        <v>88003</v>
      </c>
      <c r="F56" s="66">
        <f t="shared" ref="F56:F62" si="25">E56/$E$55</f>
        <v>0.53578038623578406</v>
      </c>
      <c r="G56" s="66">
        <f t="shared" ref="G56:G61" si="26">(E56-C56)/C56</f>
        <v>-1.0568566385213002E-2</v>
      </c>
      <c r="I56" s="153" t="s">
        <v>157</v>
      </c>
      <c r="J56" s="154">
        <v>88633</v>
      </c>
      <c r="K56" s="66">
        <f t="shared" ref="K56:K62" si="27">J56/$J$55</f>
        <v>0.53782160194174755</v>
      </c>
      <c r="L56" s="154">
        <v>89398</v>
      </c>
      <c r="M56" s="66">
        <f t="shared" ref="M56:M62" si="28">L56/$L$55</f>
        <v>0.54629227901860733</v>
      </c>
      <c r="N56" s="66">
        <f>($L$56-$J$56)/$J$56</f>
        <v>8.6310967698261364E-3</v>
      </c>
    </row>
    <row r="57" spans="2:16" ht="15" customHeight="1" x14ac:dyDescent="0.2">
      <c r="B57" s="55" t="s">
        <v>158</v>
      </c>
      <c r="C57" s="52">
        <v>13272</v>
      </c>
      <c r="D57" s="53">
        <f t="shared" si="24"/>
        <v>7.9754343162411145E-2</v>
      </c>
      <c r="E57" s="52">
        <v>14031</v>
      </c>
      <c r="F57" s="53">
        <f t="shared" si="25"/>
        <v>8.5423617368433874E-2</v>
      </c>
      <c r="G57" s="54">
        <f t="shared" si="26"/>
        <v>5.7188065099457508E-2</v>
      </c>
      <c r="I57" s="55" t="s">
        <v>158</v>
      </c>
      <c r="J57" s="52">
        <v>14031</v>
      </c>
      <c r="K57" s="53">
        <f t="shared" si="27"/>
        <v>8.5139563106796115E-2</v>
      </c>
      <c r="L57" s="52">
        <v>13495</v>
      </c>
      <c r="M57" s="53">
        <f t="shared" si="28"/>
        <v>8.2465092120138098E-2</v>
      </c>
      <c r="N57" s="54">
        <f>($L$57-$J$57)/$J$57</f>
        <v>-3.8201126077970209E-2</v>
      </c>
    </row>
    <row r="58" spans="2:16" ht="15" customHeight="1" x14ac:dyDescent="0.2">
      <c r="B58" s="55" t="s">
        <v>159</v>
      </c>
      <c r="C58" s="52">
        <v>53874</v>
      </c>
      <c r="D58" s="53">
        <f t="shared" si="24"/>
        <v>0.32374061810817795</v>
      </c>
      <c r="E58" s="52">
        <v>52789</v>
      </c>
      <c r="F58" s="53">
        <f t="shared" si="25"/>
        <v>0.32139030270559871</v>
      </c>
      <c r="G58" s="54">
        <f t="shared" si="26"/>
        <v>-2.013958495749341E-2</v>
      </c>
      <c r="I58" s="55" t="s">
        <v>159</v>
      </c>
      <c r="J58" s="52">
        <v>52789</v>
      </c>
      <c r="K58" s="53">
        <f t="shared" si="27"/>
        <v>0.32032160194174758</v>
      </c>
      <c r="L58" s="52">
        <v>54566</v>
      </c>
      <c r="M58" s="53">
        <f t="shared" si="28"/>
        <v>0.33344129059855177</v>
      </c>
      <c r="N58" s="54">
        <f>($L$58-$J$58)/$J$58</f>
        <v>3.3662316012805699E-2</v>
      </c>
    </row>
    <row r="59" spans="2:16" ht="15" customHeight="1" x14ac:dyDescent="0.2">
      <c r="B59" s="55" t="s">
        <v>160</v>
      </c>
      <c r="C59" s="52">
        <v>18859</v>
      </c>
      <c r="D59" s="53">
        <f t="shared" si="24"/>
        <v>0.11332784491409822</v>
      </c>
      <c r="E59" s="52">
        <v>17949</v>
      </c>
      <c r="F59" s="53">
        <f t="shared" si="25"/>
        <v>0.10927720819228989</v>
      </c>
      <c r="G59" s="54">
        <f t="shared" si="26"/>
        <v>-4.8252823585555965E-2</v>
      </c>
      <c r="I59" s="55" t="s">
        <v>160</v>
      </c>
      <c r="J59" s="52">
        <v>18597</v>
      </c>
      <c r="K59" s="53">
        <f t="shared" si="27"/>
        <v>0.11284587378640777</v>
      </c>
      <c r="L59" s="52">
        <v>17983</v>
      </c>
      <c r="M59" s="53">
        <f t="shared" si="28"/>
        <v>0.10989031134467903</v>
      </c>
      <c r="N59" s="54">
        <f>($L$59-$J$59)/$J$59</f>
        <v>-3.3016077862020758E-2</v>
      </c>
    </row>
    <row r="60" spans="2:16" ht="15" customHeight="1" x14ac:dyDescent="0.2">
      <c r="B60" s="55" t="s">
        <v>171</v>
      </c>
      <c r="C60" s="52">
        <v>2012</v>
      </c>
      <c r="D60" s="53">
        <f t="shared" si="24"/>
        <v>1.2090546898942978E-2</v>
      </c>
      <c r="E60" s="52">
        <v>2153</v>
      </c>
      <c r="F60" s="53">
        <f t="shared" si="25"/>
        <v>1.3107907361858608E-2</v>
      </c>
      <c r="G60" s="54">
        <f t="shared" si="26"/>
        <v>7.0079522862823068E-2</v>
      </c>
      <c r="I60" s="55" t="s">
        <v>171</v>
      </c>
      <c r="J60" s="52">
        <v>2153</v>
      </c>
      <c r="K60" s="53">
        <f t="shared" si="27"/>
        <v>1.3064320388349515E-2</v>
      </c>
      <c r="L60" s="52">
        <v>2190</v>
      </c>
      <c r="M60" s="53">
        <f t="shared" si="28"/>
        <v>1.3382627028017966E-2</v>
      </c>
      <c r="N60" s="54">
        <f>($L$60-$J$60)/$J$60</f>
        <v>1.7185322805387832E-2</v>
      </c>
    </row>
    <row r="61" spans="2:16" ht="15" customHeight="1" x14ac:dyDescent="0.2">
      <c r="B61" s="55" t="s">
        <v>174</v>
      </c>
      <c r="C61" s="52">
        <v>926</v>
      </c>
      <c r="D61" s="53">
        <f t="shared" si="24"/>
        <v>5.5645359982212711E-3</v>
      </c>
      <c r="E61" s="52">
        <v>1081</v>
      </c>
      <c r="F61" s="53">
        <f t="shared" si="25"/>
        <v>6.5813506076029512E-3</v>
      </c>
      <c r="G61" s="54">
        <f t="shared" si="26"/>
        <v>0.16738660907127431</v>
      </c>
      <c r="I61" s="55" t="s">
        <v>174</v>
      </c>
      <c r="J61" s="52">
        <v>1063</v>
      </c>
      <c r="K61" s="53">
        <f t="shared" si="27"/>
        <v>6.4502427184466018E-3</v>
      </c>
      <c r="L61" s="52">
        <v>1164</v>
      </c>
      <c r="M61" s="53">
        <f t="shared" si="28"/>
        <v>7.1129579272205075E-3</v>
      </c>
      <c r="N61" s="54">
        <f>($L$61-$J$61)/$J$61</f>
        <v>9.5014111006585134E-2</v>
      </c>
    </row>
    <row r="62" spans="2:16" ht="15" customHeight="1" x14ac:dyDescent="0.25">
      <c r="B62" s="153" t="s">
        <v>162</v>
      </c>
      <c r="C62" s="154">
        <v>77468</v>
      </c>
      <c r="D62" s="66">
        <f t="shared" si="24"/>
        <v>0.46552211091814844</v>
      </c>
      <c r="E62" s="154">
        <v>76249</v>
      </c>
      <c r="F62" s="66">
        <f t="shared" si="25"/>
        <v>0.46421961376421594</v>
      </c>
      <c r="G62" s="66">
        <f>(E62-C62)/C62</f>
        <v>-1.5735529508958537E-2</v>
      </c>
      <c r="I62" s="153" t="s">
        <v>162</v>
      </c>
      <c r="J62" s="154">
        <v>76167</v>
      </c>
      <c r="K62" s="66">
        <f t="shared" si="27"/>
        <v>0.46217839805825245</v>
      </c>
      <c r="L62" s="154">
        <v>74247</v>
      </c>
      <c r="M62" s="66">
        <f t="shared" si="28"/>
        <v>0.45370772098139267</v>
      </c>
      <c r="N62" s="66">
        <f>($L$62-$J$62)/$J$62</f>
        <v>-2.5207767143251014E-2</v>
      </c>
    </row>
    <row r="63" spans="2:16" ht="30" customHeight="1" x14ac:dyDescent="0.25">
      <c r="B63" s="179" t="s">
        <v>163</v>
      </c>
      <c r="C63" s="179"/>
      <c r="D63" s="179"/>
      <c r="E63" s="179"/>
      <c r="F63" s="179"/>
      <c r="G63" s="179"/>
      <c r="I63" s="179" t="s">
        <v>163</v>
      </c>
      <c r="J63" s="179"/>
      <c r="K63" s="179"/>
      <c r="L63" s="179"/>
      <c r="M63" s="179"/>
      <c r="N63" s="179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36" t="s">
        <v>56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186" t="s">
        <v>179</v>
      </c>
      <c r="B1" s="160" t="s">
        <v>94</v>
      </c>
      <c r="D1" s="161" t="s">
        <v>175</v>
      </c>
      <c r="F1" s="161" t="s">
        <v>175</v>
      </c>
    </row>
    <row r="2" spans="1:6" x14ac:dyDescent="0.2">
      <c r="A2" s="187"/>
      <c r="B2" s="162" t="s">
        <v>63</v>
      </c>
      <c r="D2" s="161" t="s">
        <v>178</v>
      </c>
      <c r="F2" s="161" t="s">
        <v>180</v>
      </c>
    </row>
    <row r="3" spans="1:6" x14ac:dyDescent="0.2">
      <c r="A3" s="188"/>
      <c r="B3" s="163" t="s">
        <v>69</v>
      </c>
      <c r="D3" s="161" t="s">
        <v>181</v>
      </c>
      <c r="F3" s="161" t="s">
        <v>182</v>
      </c>
    </row>
    <row r="4" spans="1:6" x14ac:dyDescent="0.2">
      <c r="A4" s="186" t="s">
        <v>183</v>
      </c>
      <c r="B4" s="160" t="s">
        <v>94</v>
      </c>
      <c r="D4" s="161" t="s">
        <v>176</v>
      </c>
      <c r="F4" s="161" t="s">
        <v>184</v>
      </c>
    </row>
    <row r="5" spans="1:6" x14ac:dyDescent="0.2">
      <c r="A5" s="187"/>
      <c r="B5" s="162" t="s">
        <v>63</v>
      </c>
      <c r="D5" s="161" t="s">
        <v>177</v>
      </c>
      <c r="F5" s="161"/>
    </row>
    <row r="6" spans="1:6" x14ac:dyDescent="0.2">
      <c r="A6" s="188"/>
      <c r="B6" s="163" t="s">
        <v>69</v>
      </c>
    </row>
    <row r="7" spans="1:6" x14ac:dyDescent="0.2">
      <c r="A7" s="186" t="s">
        <v>52</v>
      </c>
      <c r="B7" s="160" t="s">
        <v>94</v>
      </c>
    </row>
    <row r="8" spans="1:6" x14ac:dyDescent="0.2">
      <c r="A8" s="187"/>
      <c r="B8" s="162" t="s">
        <v>63</v>
      </c>
      <c r="D8" s="164" t="s">
        <v>185</v>
      </c>
    </row>
    <row r="9" spans="1:6" x14ac:dyDescent="0.2">
      <c r="A9" s="188"/>
      <c r="B9" s="163" t="s">
        <v>69</v>
      </c>
      <c r="D9" s="164" t="s">
        <v>186</v>
      </c>
    </row>
    <row r="10" spans="1:6" x14ac:dyDescent="0.2">
      <c r="A10" s="186" t="s">
        <v>151</v>
      </c>
      <c r="B10" s="160" t="s">
        <v>94</v>
      </c>
      <c r="D10" s="164" t="s">
        <v>187</v>
      </c>
    </row>
    <row r="11" spans="1:6" x14ac:dyDescent="0.2">
      <c r="A11" s="187"/>
      <c r="B11" s="162" t="s">
        <v>63</v>
      </c>
      <c r="D11" s="164" t="s">
        <v>22</v>
      </c>
    </row>
    <row r="12" spans="1:6" x14ac:dyDescent="0.2">
      <c r="A12" s="188"/>
      <c r="B12" s="163" t="s">
        <v>69</v>
      </c>
      <c r="D12" s="164" t="s">
        <v>188</v>
      </c>
      <c r="F12" s="2">
        <v>2001</v>
      </c>
    </row>
    <row r="13" spans="1:6" x14ac:dyDescent="0.2">
      <c r="A13" s="186" t="s">
        <v>152</v>
      </c>
      <c r="B13" s="160" t="s">
        <v>94</v>
      </c>
      <c r="D13" s="164" t="s">
        <v>189</v>
      </c>
      <c r="F13" s="2">
        <v>2002</v>
      </c>
    </row>
    <row r="14" spans="1:6" x14ac:dyDescent="0.2">
      <c r="A14" s="187"/>
      <c r="B14" s="162" t="s">
        <v>63</v>
      </c>
      <c r="F14" s="2">
        <v>2003</v>
      </c>
    </row>
    <row r="15" spans="1:6" x14ac:dyDescent="0.2">
      <c r="A15" s="187"/>
      <c r="B15" s="163" t="s">
        <v>69</v>
      </c>
      <c r="F15" s="2">
        <v>2004</v>
      </c>
    </row>
    <row r="18" spans="1:21" x14ac:dyDescent="0.25">
      <c r="A18" s="184" t="s">
        <v>190</v>
      </c>
      <c r="B18" s="165" t="s">
        <v>51</v>
      </c>
    </row>
    <row r="19" spans="1:21" x14ac:dyDescent="0.25">
      <c r="A19" s="185"/>
      <c r="B19" s="166" t="s">
        <v>191</v>
      </c>
    </row>
    <row r="20" spans="1:21" x14ac:dyDescent="0.25">
      <c r="A20" s="184" t="s">
        <v>192</v>
      </c>
      <c r="B20" s="165" t="s">
        <v>51</v>
      </c>
    </row>
    <row r="21" spans="1:21" x14ac:dyDescent="0.25">
      <c r="A21" s="185"/>
      <c r="B21" s="166" t="s">
        <v>191</v>
      </c>
    </row>
    <row r="22" spans="1:21" x14ac:dyDescent="0.25">
      <c r="A22" s="184" t="s">
        <v>193</v>
      </c>
      <c r="B22" s="165" t="s">
        <v>51</v>
      </c>
    </row>
    <row r="23" spans="1:21" x14ac:dyDescent="0.25">
      <c r="A23" s="185"/>
      <c r="B23" s="166" t="s">
        <v>191</v>
      </c>
    </row>
    <row r="25" spans="1:21" x14ac:dyDescent="0.2">
      <c r="A25" s="186" t="s">
        <v>179</v>
      </c>
      <c r="B25" s="160" t="s">
        <v>94</v>
      </c>
      <c r="D25" s="186" t="s">
        <v>179</v>
      </c>
      <c r="E25" s="160" t="s">
        <v>94</v>
      </c>
    </row>
    <row r="26" spans="1:21" x14ac:dyDescent="0.2">
      <c r="A26" s="187"/>
      <c r="B26" s="162" t="s">
        <v>63</v>
      </c>
      <c r="D26" s="187"/>
      <c r="E26" s="162" t="s">
        <v>63</v>
      </c>
    </row>
    <row r="27" spans="1:21" x14ac:dyDescent="0.2">
      <c r="A27" s="188"/>
      <c r="B27" s="163" t="s">
        <v>69</v>
      </c>
      <c r="D27" s="188"/>
      <c r="E27" s="163" t="s">
        <v>69</v>
      </c>
    </row>
    <row r="28" spans="1:21" x14ac:dyDescent="0.2">
      <c r="A28" s="186" t="s">
        <v>149</v>
      </c>
      <c r="B28" s="160" t="s">
        <v>94</v>
      </c>
      <c r="D28" s="186" t="s">
        <v>51</v>
      </c>
      <c r="E28" s="160" t="s">
        <v>94</v>
      </c>
    </row>
    <row r="29" spans="1:21" x14ac:dyDescent="0.2">
      <c r="A29" s="187"/>
      <c r="B29" s="162" t="s">
        <v>63</v>
      </c>
      <c r="D29" s="187"/>
      <c r="E29" s="162" t="s">
        <v>63</v>
      </c>
    </row>
    <row r="30" spans="1:21" x14ac:dyDescent="0.2">
      <c r="A30" s="188"/>
      <c r="B30" s="163" t="s">
        <v>69</v>
      </c>
      <c r="D30" s="188"/>
      <c r="E30" s="163" t="s">
        <v>69</v>
      </c>
    </row>
    <row r="31" spans="1:21" x14ac:dyDescent="0.2">
      <c r="A31" s="186" t="s">
        <v>150</v>
      </c>
      <c r="B31" s="160" t="s">
        <v>94</v>
      </c>
      <c r="D31" s="186" t="s">
        <v>52</v>
      </c>
      <c r="E31" s="160" t="s">
        <v>94</v>
      </c>
      <c r="G31" s="189" t="s">
        <v>179</v>
      </c>
      <c r="H31" s="189"/>
      <c r="I31" s="189"/>
      <c r="J31" s="189" t="s">
        <v>149</v>
      </c>
      <c r="K31" s="189"/>
      <c r="L31" s="189"/>
      <c r="M31" s="189" t="s">
        <v>150</v>
      </c>
      <c r="N31" s="189"/>
      <c r="O31" s="189"/>
      <c r="P31" s="189" t="s">
        <v>151</v>
      </c>
      <c r="Q31" s="189"/>
      <c r="R31" s="189"/>
      <c r="S31" s="189" t="s">
        <v>152</v>
      </c>
      <c r="T31" s="189"/>
      <c r="U31" s="189"/>
    </row>
    <row r="32" spans="1:21" x14ac:dyDescent="0.2">
      <c r="A32" s="187"/>
      <c r="B32" s="162" t="s">
        <v>63</v>
      </c>
      <c r="D32" s="187"/>
      <c r="E32" s="162" t="s">
        <v>63</v>
      </c>
      <c r="G32" s="2" t="s">
        <v>94</v>
      </c>
      <c r="H32" s="2" t="s">
        <v>63</v>
      </c>
      <c r="I32" s="2" t="s">
        <v>69</v>
      </c>
      <c r="J32" s="2" t="s">
        <v>94</v>
      </c>
      <c r="K32" s="2" t="s">
        <v>63</v>
      </c>
      <c r="L32" s="2" t="s">
        <v>69</v>
      </c>
      <c r="M32" s="2" t="s">
        <v>94</v>
      </c>
      <c r="N32" s="2" t="s">
        <v>63</v>
      </c>
      <c r="O32" s="2" t="s">
        <v>69</v>
      </c>
      <c r="P32" s="2" t="s">
        <v>94</v>
      </c>
      <c r="Q32" s="2" t="s">
        <v>63</v>
      </c>
      <c r="R32" s="2" t="s">
        <v>69</v>
      </c>
      <c r="S32" s="2" t="s">
        <v>94</v>
      </c>
      <c r="T32" s="2" t="s">
        <v>63</v>
      </c>
      <c r="U32" s="2" t="s">
        <v>69</v>
      </c>
    </row>
    <row r="33" spans="1:5" x14ac:dyDescent="0.2">
      <c r="A33" s="188"/>
      <c r="B33" s="163" t="s">
        <v>69</v>
      </c>
      <c r="D33" s="187"/>
      <c r="E33" s="163" t="s">
        <v>69</v>
      </c>
    </row>
    <row r="34" spans="1:5" x14ac:dyDescent="0.2">
      <c r="A34" s="186" t="s">
        <v>151</v>
      </c>
      <c r="B34" s="160" t="s">
        <v>94</v>
      </c>
      <c r="D34" s="186" t="s">
        <v>53</v>
      </c>
      <c r="E34" s="160" t="s">
        <v>94</v>
      </c>
    </row>
    <row r="35" spans="1:5" x14ac:dyDescent="0.2">
      <c r="A35" s="187"/>
      <c r="B35" s="162" t="s">
        <v>63</v>
      </c>
      <c r="D35" s="187"/>
      <c r="E35" s="162" t="s">
        <v>63</v>
      </c>
    </row>
    <row r="36" spans="1:5" x14ac:dyDescent="0.2">
      <c r="A36" s="188"/>
      <c r="B36" s="163" t="s">
        <v>69</v>
      </c>
      <c r="D36" s="187"/>
      <c r="E36" s="163" t="s">
        <v>69</v>
      </c>
    </row>
    <row r="37" spans="1:5" x14ac:dyDescent="0.2">
      <c r="A37" s="186" t="s">
        <v>53</v>
      </c>
      <c r="B37" s="160" t="s">
        <v>94</v>
      </c>
      <c r="D37" s="186" t="s">
        <v>54</v>
      </c>
      <c r="E37" s="160" t="s">
        <v>94</v>
      </c>
    </row>
    <row r="38" spans="1:5" x14ac:dyDescent="0.2">
      <c r="A38" s="187"/>
      <c r="B38" s="162" t="s">
        <v>63</v>
      </c>
      <c r="D38" s="187"/>
      <c r="E38" s="162" t="s">
        <v>63</v>
      </c>
    </row>
    <row r="39" spans="1:5" x14ac:dyDescent="0.2">
      <c r="A39" s="187"/>
      <c r="B39" s="163" t="s">
        <v>69</v>
      </c>
      <c r="D39" s="188"/>
      <c r="E39" s="163" t="s">
        <v>69</v>
      </c>
    </row>
    <row r="40" spans="1:5" x14ac:dyDescent="0.2">
      <c r="A40" s="186" t="s">
        <v>152</v>
      </c>
      <c r="B40" s="160" t="s">
        <v>94</v>
      </c>
    </row>
    <row r="41" spans="1:5" x14ac:dyDescent="0.2">
      <c r="A41" s="187"/>
      <c r="B41" s="162" t="s">
        <v>63</v>
      </c>
    </row>
    <row r="42" spans="1:5" x14ac:dyDescent="0.2">
      <c r="A42" s="187"/>
      <c r="B42" s="163" t="s">
        <v>69</v>
      </c>
    </row>
    <row r="43" spans="1:5" x14ac:dyDescent="0.2">
      <c r="A43" s="186" t="s">
        <v>51</v>
      </c>
      <c r="B43" s="160" t="s">
        <v>94</v>
      </c>
    </row>
    <row r="44" spans="1:5" x14ac:dyDescent="0.2">
      <c r="A44" s="187"/>
      <c r="B44" s="162" t="s">
        <v>63</v>
      </c>
    </row>
    <row r="45" spans="1:5" x14ac:dyDescent="0.2">
      <c r="A45" s="187"/>
      <c r="B45" s="163" t="s">
        <v>69</v>
      </c>
    </row>
    <row r="46" spans="1:5" x14ac:dyDescent="0.2">
      <c r="A46" s="186" t="s">
        <v>52</v>
      </c>
      <c r="B46" s="160" t="s">
        <v>94</v>
      </c>
    </row>
    <row r="47" spans="1:5" x14ac:dyDescent="0.2">
      <c r="A47" s="187"/>
      <c r="B47" s="162" t="s">
        <v>63</v>
      </c>
    </row>
    <row r="48" spans="1:5" x14ac:dyDescent="0.2">
      <c r="A48" s="187"/>
      <c r="B48" s="163" t="s">
        <v>69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8:A19"/>
    <mergeCell ref="A1:A3"/>
    <mergeCell ref="A4:A6"/>
    <mergeCell ref="A7:A9"/>
    <mergeCell ref="A10:A12"/>
    <mergeCell ref="A13:A15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178" t="s">
        <v>43</v>
      </c>
      <c r="C5" s="178"/>
      <c r="D5" s="178"/>
      <c r="E5" s="178"/>
      <c r="F5" s="178"/>
      <c r="G5" s="178"/>
    </row>
    <row r="6" spans="2:7" ht="42" customHeight="1" x14ac:dyDescent="0.25">
      <c r="B6" s="39" t="s">
        <v>44</v>
      </c>
      <c r="C6" s="40" t="str">
        <f>actualizaciones!A3</f>
        <v>acum. sept. 2012</v>
      </c>
      <c r="D6" s="41" t="s">
        <v>45</v>
      </c>
      <c r="E6" s="40" t="str">
        <f>actualizaciones!A2</f>
        <v>acum. sept. 2013</v>
      </c>
      <c r="F6" s="41" t="s">
        <v>45</v>
      </c>
      <c r="G6" s="42" t="s">
        <v>46</v>
      </c>
    </row>
    <row r="7" spans="2:7" ht="15" customHeight="1" x14ac:dyDescent="0.25">
      <c r="B7" s="43" t="s">
        <v>47</v>
      </c>
      <c r="C7" s="44"/>
      <c r="D7" s="44"/>
      <c r="E7" s="44"/>
      <c r="F7" s="44"/>
      <c r="G7" s="44"/>
    </row>
    <row r="8" spans="2:7" ht="15" customHeight="1" x14ac:dyDescent="0.25">
      <c r="B8" s="45" t="s">
        <v>48</v>
      </c>
      <c r="C8" s="46">
        <v>3686856</v>
      </c>
      <c r="D8" s="47">
        <f>C8/C8</f>
        <v>1</v>
      </c>
      <c r="E8" s="46">
        <v>3664818</v>
      </c>
      <c r="F8" s="47">
        <f>E8/E8</f>
        <v>1</v>
      </c>
      <c r="G8" s="47">
        <f>(E8-C8)/C8</f>
        <v>-5.9774507059673606E-3</v>
      </c>
    </row>
    <row r="9" spans="2:7" ht="15" customHeight="1" x14ac:dyDescent="0.25">
      <c r="B9" s="45" t="s">
        <v>49</v>
      </c>
      <c r="C9" s="46">
        <v>2393128</v>
      </c>
      <c r="D9" s="47">
        <f>C9/C8</f>
        <v>0.64909722538661663</v>
      </c>
      <c r="E9" s="46">
        <v>2369850</v>
      </c>
      <c r="F9" s="47">
        <f>E9/E8</f>
        <v>0.64664875581816073</v>
      </c>
      <c r="G9" s="47">
        <f>(E9-C9)/C9</f>
        <v>-9.7270183625781815E-3</v>
      </c>
    </row>
    <row r="10" spans="2:7" ht="15" customHeight="1" x14ac:dyDescent="0.2">
      <c r="B10" s="48" t="s">
        <v>50</v>
      </c>
      <c r="C10" s="46">
        <v>1293728</v>
      </c>
      <c r="D10" s="47">
        <f>C10/C8</f>
        <v>0.35090277461338332</v>
      </c>
      <c r="E10" s="46">
        <v>1294968</v>
      </c>
      <c r="F10" s="47">
        <f>E10/E8</f>
        <v>0.35335124418183933</v>
      </c>
      <c r="G10" s="47">
        <f>(E10-C10)/C10</f>
        <v>9.5847040490736849E-4</v>
      </c>
    </row>
    <row r="11" spans="2:7" ht="15" customHeight="1" x14ac:dyDescent="0.25">
      <c r="B11" s="43" t="s">
        <v>51</v>
      </c>
      <c r="C11" s="49"/>
      <c r="D11" s="44"/>
      <c r="E11" s="49"/>
      <c r="F11" s="44"/>
      <c r="G11" s="50"/>
    </row>
    <row r="12" spans="2:7" ht="15" customHeight="1" x14ac:dyDescent="0.25">
      <c r="B12" s="51" t="s">
        <v>48</v>
      </c>
      <c r="C12" s="52">
        <v>1322469</v>
      </c>
      <c r="D12" s="53">
        <f>C12/C12</f>
        <v>1</v>
      </c>
      <c r="E12" s="52">
        <v>1298827</v>
      </c>
      <c r="F12" s="53">
        <f>E12/E12</f>
        <v>1</v>
      </c>
      <c r="G12" s="54">
        <f>(E12-C12)/C12</f>
        <v>-1.7877167631150524E-2</v>
      </c>
    </row>
    <row r="13" spans="2:7" ht="15" customHeight="1" x14ac:dyDescent="0.25">
      <c r="B13" s="51" t="s">
        <v>49</v>
      </c>
      <c r="C13" s="52">
        <v>924271</v>
      </c>
      <c r="D13" s="53">
        <f>C13/C12</f>
        <v>0.69889804600334682</v>
      </c>
      <c r="E13" s="52">
        <v>905698</v>
      </c>
      <c r="F13" s="53">
        <f>E13/E12</f>
        <v>0.69731996640045213</v>
      </c>
      <c r="G13" s="54">
        <f>(E13-C13)/C13</f>
        <v>-2.009475575886293E-2</v>
      </c>
    </row>
    <row r="14" spans="2:7" ht="15" customHeight="1" x14ac:dyDescent="0.25">
      <c r="B14" s="51" t="s">
        <v>50</v>
      </c>
      <c r="C14" s="52">
        <v>398198</v>
      </c>
      <c r="D14" s="53">
        <f>C14/C12</f>
        <v>0.30110195399665324</v>
      </c>
      <c r="E14" s="52">
        <v>393129</v>
      </c>
      <c r="F14" s="53">
        <f>E14/E12</f>
        <v>0.30268003359954793</v>
      </c>
      <c r="G14" s="54">
        <f>(E14-C14)/C14</f>
        <v>-1.2729847965082697E-2</v>
      </c>
    </row>
    <row r="15" spans="2:7" ht="15" customHeight="1" x14ac:dyDescent="0.25">
      <c r="B15" s="43" t="s">
        <v>52</v>
      </c>
      <c r="C15" s="49"/>
      <c r="D15" s="44"/>
      <c r="E15" s="49"/>
      <c r="F15" s="44"/>
      <c r="G15" s="50"/>
    </row>
    <row r="16" spans="2:7" ht="15" customHeight="1" x14ac:dyDescent="0.25">
      <c r="B16" s="51" t="s">
        <v>48</v>
      </c>
      <c r="C16" s="52">
        <v>1053336</v>
      </c>
      <c r="D16" s="53">
        <f>C16/C16</f>
        <v>1</v>
      </c>
      <c r="E16" s="52">
        <v>1050745</v>
      </c>
      <c r="F16" s="53">
        <f>E16/E16</f>
        <v>1</v>
      </c>
      <c r="G16" s="54">
        <f>(E16-C16)/C16</f>
        <v>-2.4598038992306348E-3</v>
      </c>
    </row>
    <row r="17" spans="2:12" ht="15" customHeight="1" x14ac:dyDescent="0.25">
      <c r="B17" s="51" t="s">
        <v>49</v>
      </c>
      <c r="C17" s="52">
        <v>516475</v>
      </c>
      <c r="D17" s="53">
        <f>C17/C16</f>
        <v>0.49032312576423859</v>
      </c>
      <c r="E17" s="52">
        <v>518976</v>
      </c>
      <c r="F17" s="53">
        <f>E17/E16</f>
        <v>0.49391241452493229</v>
      </c>
      <c r="G17" s="54">
        <f>(E17-C17)/C17</f>
        <v>4.8424415508979135E-3</v>
      </c>
    </row>
    <row r="18" spans="2:12" ht="15" customHeight="1" x14ac:dyDescent="0.25">
      <c r="B18" s="51" t="s">
        <v>50</v>
      </c>
      <c r="C18" s="52">
        <v>536861</v>
      </c>
      <c r="D18" s="53">
        <f>C18/C16</f>
        <v>0.50967687423576147</v>
      </c>
      <c r="E18" s="52">
        <v>531769</v>
      </c>
      <c r="F18" s="53">
        <f>E18/E16</f>
        <v>0.50608758547506771</v>
      </c>
      <c r="G18" s="54">
        <f>(E18-C18)/C18</f>
        <v>-9.484764212710552E-3</v>
      </c>
    </row>
    <row r="19" spans="2:12" ht="15" customHeight="1" x14ac:dyDescent="0.25">
      <c r="B19" s="43" t="s">
        <v>53</v>
      </c>
      <c r="C19" s="49"/>
      <c r="D19" s="44"/>
      <c r="E19" s="49"/>
      <c r="F19" s="44"/>
      <c r="G19" s="50"/>
    </row>
    <row r="20" spans="2:12" ht="15" customHeight="1" x14ac:dyDescent="0.25">
      <c r="B20" s="51" t="s">
        <v>48</v>
      </c>
      <c r="C20" s="52">
        <v>517583</v>
      </c>
      <c r="D20" s="53">
        <f>C20/C20</f>
        <v>1</v>
      </c>
      <c r="E20" s="52">
        <v>552396</v>
      </c>
      <c r="F20" s="53">
        <f>E20/E20</f>
        <v>1</v>
      </c>
      <c r="G20" s="54">
        <f>(E20-C20)/C20</f>
        <v>6.7260709876483582E-2</v>
      </c>
    </row>
    <row r="21" spans="2:12" ht="15" customHeight="1" x14ac:dyDescent="0.25">
      <c r="B21" s="51" t="s">
        <v>49</v>
      </c>
      <c r="C21" s="52">
        <v>393187</v>
      </c>
      <c r="D21" s="53">
        <f>C21/C20</f>
        <v>0.75965980335521066</v>
      </c>
      <c r="E21" s="52">
        <v>406931</v>
      </c>
      <c r="F21" s="53">
        <f>E21/E20</f>
        <v>0.73666536325389753</v>
      </c>
      <c r="G21" s="54">
        <f>(E21-C21)/C21</f>
        <v>3.4955377466701597E-2</v>
      </c>
    </row>
    <row r="22" spans="2:12" ht="15" customHeight="1" x14ac:dyDescent="0.2">
      <c r="B22" s="55" t="s">
        <v>50</v>
      </c>
      <c r="C22" s="52">
        <v>124396</v>
      </c>
      <c r="D22" s="53">
        <f>C22/C20</f>
        <v>0.24034019664478934</v>
      </c>
      <c r="E22" s="52">
        <v>145465</v>
      </c>
      <c r="F22" s="53">
        <f>E22/E20</f>
        <v>0.26333463674610241</v>
      </c>
      <c r="G22" s="54">
        <f>(E22-C22)/C22</f>
        <v>0.16937039776198592</v>
      </c>
    </row>
    <row r="23" spans="2:12" ht="15" customHeight="1" x14ac:dyDescent="0.25">
      <c r="B23" s="43" t="s">
        <v>54</v>
      </c>
      <c r="C23" s="49"/>
      <c r="D23" s="44"/>
      <c r="E23" s="49"/>
      <c r="F23" s="44"/>
      <c r="G23" s="50"/>
    </row>
    <row r="24" spans="2:12" ht="15" customHeight="1" x14ac:dyDescent="0.25">
      <c r="B24" s="51" t="s">
        <v>48</v>
      </c>
      <c r="C24" s="52">
        <v>122160</v>
      </c>
      <c r="D24" s="53">
        <f>C24/C24</f>
        <v>1</v>
      </c>
      <c r="E24" s="52">
        <v>126470</v>
      </c>
      <c r="F24" s="53">
        <f>E24/E24</f>
        <v>1</v>
      </c>
      <c r="G24" s="54">
        <f>(E24-C24)/C24</f>
        <v>3.5281597904387688E-2</v>
      </c>
    </row>
    <row r="25" spans="2:12" ht="15" customHeight="1" x14ac:dyDescent="0.25">
      <c r="B25" s="51" t="s">
        <v>49</v>
      </c>
      <c r="C25" s="52">
        <v>122160</v>
      </c>
      <c r="D25" s="53">
        <f>C25/C24</f>
        <v>1</v>
      </c>
      <c r="E25" s="52">
        <v>126470</v>
      </c>
      <c r="F25" s="53">
        <f>E25/E24</f>
        <v>1</v>
      </c>
      <c r="G25" s="54">
        <f>(E25-C25)/C25</f>
        <v>3.5281597904387688E-2</v>
      </c>
    </row>
    <row r="26" spans="2:12" ht="15" customHeight="1" x14ac:dyDescent="0.2">
      <c r="B26" s="55" t="s">
        <v>50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179" t="s">
        <v>55</v>
      </c>
      <c r="C27" s="179"/>
      <c r="D27" s="179"/>
      <c r="E27" s="179"/>
      <c r="F27" s="179"/>
      <c r="G27" s="179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41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194</v>
      </c>
    </row>
    <row r="3" spans="1:9" x14ac:dyDescent="0.25">
      <c r="A3" s="133" t="s">
        <v>195</v>
      </c>
    </row>
    <row r="4" spans="1:9" x14ac:dyDescent="0.25">
      <c r="A4" s="38" t="s">
        <v>196</v>
      </c>
      <c r="B4" s="38" t="s">
        <v>197</v>
      </c>
    </row>
    <row r="5" spans="1:9" x14ac:dyDescent="0.25">
      <c r="A5" s="38" t="s">
        <v>198</v>
      </c>
      <c r="B5" s="38" t="s">
        <v>199</v>
      </c>
    </row>
    <row r="6" spans="1:9" x14ac:dyDescent="0.25">
      <c r="A6" s="2" t="s">
        <v>200</v>
      </c>
    </row>
    <row r="7" spans="1:9" x14ac:dyDescent="0.25">
      <c r="A7" s="167" t="s">
        <v>201</v>
      </c>
    </row>
    <row r="8" spans="1:9" ht="54.75" customHeight="1" x14ac:dyDescent="0.25">
      <c r="A8" s="190" t="s">
        <v>202</v>
      </c>
      <c r="B8" s="191"/>
      <c r="C8" s="191"/>
      <c r="D8" s="191"/>
      <c r="E8" s="191"/>
      <c r="F8" s="191"/>
      <c r="G8" s="192"/>
      <c r="I8" s="168" t="s">
        <v>203</v>
      </c>
    </row>
    <row r="9" spans="1:9" ht="14.25" x14ac:dyDescent="0.25">
      <c r="I9" s="169" t="s">
        <v>204</v>
      </c>
    </row>
    <row r="10" spans="1:9" ht="25.5" x14ac:dyDescent="0.25">
      <c r="A10" s="170" t="s">
        <v>205</v>
      </c>
      <c r="B10" s="171" t="s">
        <v>206</v>
      </c>
    </row>
    <row r="12" spans="1:9" x14ac:dyDescent="0.25">
      <c r="A12" s="2" t="s">
        <v>207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56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O30" sqref="O30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78" t="s">
        <v>57</v>
      </c>
      <c r="C5" s="178"/>
      <c r="D5" s="178"/>
      <c r="E5" s="178"/>
      <c r="F5" s="178"/>
      <c r="G5" s="178"/>
      <c r="H5" s="58"/>
      <c r="I5" s="178" t="s">
        <v>58</v>
      </c>
      <c r="J5" s="178"/>
      <c r="K5" s="178"/>
      <c r="L5" s="178"/>
      <c r="M5" s="178"/>
      <c r="N5" s="178"/>
    </row>
    <row r="6" spans="2:14" ht="42.75" customHeight="1" x14ac:dyDescent="0.25">
      <c r="B6" s="59" t="s">
        <v>59</v>
      </c>
      <c r="C6" s="40" t="s">
        <v>195</v>
      </c>
      <c r="D6" s="60" t="s">
        <v>45</v>
      </c>
      <c r="E6" s="40" t="s">
        <v>194</v>
      </c>
      <c r="F6" s="60" t="s">
        <v>45</v>
      </c>
      <c r="G6" s="61" t="s">
        <v>46</v>
      </c>
      <c r="H6" s="58"/>
      <c r="I6" s="59" t="s">
        <v>59</v>
      </c>
      <c r="J6" s="40" t="s">
        <v>195</v>
      </c>
      <c r="K6" s="60" t="s">
        <v>45</v>
      </c>
      <c r="L6" s="40" t="s">
        <v>194</v>
      </c>
      <c r="M6" s="60" t="s">
        <v>45</v>
      </c>
      <c r="N6" s="61" t="s">
        <v>46</v>
      </c>
    </row>
    <row r="7" spans="2:14" ht="15" customHeight="1" x14ac:dyDescent="0.25">
      <c r="B7" s="43" t="s">
        <v>60</v>
      </c>
      <c r="C7" s="44"/>
      <c r="D7" s="44"/>
      <c r="E7" s="44"/>
      <c r="F7" s="44"/>
      <c r="G7" s="44"/>
      <c r="H7" s="58"/>
      <c r="I7" s="43" t="s">
        <v>60</v>
      </c>
      <c r="J7" s="44"/>
      <c r="K7" s="44"/>
      <c r="L7" s="44"/>
      <c r="M7" s="44"/>
      <c r="N7" s="44"/>
    </row>
    <row r="8" spans="2:14" ht="15" customHeight="1" x14ac:dyDescent="0.2">
      <c r="B8" s="62" t="s">
        <v>61</v>
      </c>
      <c r="C8" s="63">
        <v>1322469</v>
      </c>
      <c r="D8" s="47">
        <v>1</v>
      </c>
      <c r="E8" s="63">
        <v>1298827</v>
      </c>
      <c r="F8" s="47">
        <v>1</v>
      </c>
      <c r="G8" s="47">
        <v>-1.7877167631150524E-2</v>
      </c>
      <c r="H8" s="58"/>
      <c r="I8" s="62" t="s">
        <v>61</v>
      </c>
      <c r="J8" s="63">
        <v>1053336</v>
      </c>
      <c r="K8" s="47">
        <v>1</v>
      </c>
      <c r="L8" s="63">
        <v>1050745</v>
      </c>
      <c r="M8" s="47">
        <v>1</v>
      </c>
      <c r="N8" s="47">
        <v>-2.4598038992306348E-3</v>
      </c>
    </row>
    <row r="9" spans="2:14" ht="15" customHeight="1" x14ac:dyDescent="0.25">
      <c r="B9" s="43" t="s">
        <v>62</v>
      </c>
      <c r="C9" s="44"/>
      <c r="D9" s="44"/>
      <c r="E9" s="44"/>
      <c r="F9" s="50"/>
      <c r="G9" s="50"/>
      <c r="H9" s="58"/>
      <c r="I9" s="43" t="s">
        <v>62</v>
      </c>
      <c r="J9" s="44"/>
      <c r="K9" s="44"/>
      <c r="L9" s="44"/>
      <c r="M9" s="50"/>
      <c r="N9" s="50"/>
    </row>
    <row r="10" spans="2:14" ht="15" customHeight="1" x14ac:dyDescent="0.2">
      <c r="B10" s="64" t="s">
        <v>63</v>
      </c>
      <c r="C10" s="65">
        <v>924271</v>
      </c>
      <c r="D10" s="66">
        <v>0.69889804600334682</v>
      </c>
      <c r="E10" s="65">
        <v>905698</v>
      </c>
      <c r="F10" s="66">
        <v>0.69731996640045213</v>
      </c>
      <c r="G10" s="66">
        <v>-2.009475575886293E-2</v>
      </c>
      <c r="H10" s="58"/>
      <c r="I10" s="64" t="s">
        <v>63</v>
      </c>
      <c r="J10" s="65">
        <v>516475</v>
      </c>
      <c r="K10" s="66">
        <v>0.49032312576423859</v>
      </c>
      <c r="L10" s="65">
        <v>518976</v>
      </c>
      <c r="M10" s="66">
        <v>0.49391241452493229</v>
      </c>
      <c r="N10" s="66">
        <v>4.8424415508979135E-3</v>
      </c>
    </row>
    <row r="11" spans="2:14" ht="15" customHeight="1" x14ac:dyDescent="0.2">
      <c r="B11" s="67" t="s">
        <v>64</v>
      </c>
      <c r="C11" s="68">
        <v>160936</v>
      </c>
      <c r="D11" s="53">
        <v>0.12169358979303106</v>
      </c>
      <c r="E11" s="68">
        <v>181043</v>
      </c>
      <c r="F11" s="53">
        <v>0.13938961847882744</v>
      </c>
      <c r="G11" s="54">
        <v>0.12493786349853357</v>
      </c>
      <c r="H11" s="58"/>
      <c r="I11" s="67" t="s">
        <v>64</v>
      </c>
      <c r="J11" s="68">
        <v>66349</v>
      </c>
      <c r="K11" s="53">
        <v>6.298939749519622E-2</v>
      </c>
      <c r="L11" s="68">
        <v>61008</v>
      </c>
      <c r="M11" s="53">
        <v>5.8061661011948665E-2</v>
      </c>
      <c r="N11" s="54">
        <v>-8.0498575713273748E-2</v>
      </c>
    </row>
    <row r="12" spans="2:14" ht="15" customHeight="1" x14ac:dyDescent="0.2">
      <c r="B12" s="67" t="s">
        <v>65</v>
      </c>
      <c r="C12" s="68">
        <v>606723</v>
      </c>
      <c r="D12" s="53">
        <v>0.45878050827656452</v>
      </c>
      <c r="E12" s="68">
        <v>577834</v>
      </c>
      <c r="F12" s="53">
        <v>0.44488911918215435</v>
      </c>
      <c r="G12" s="54">
        <v>-4.7614809394072748E-2</v>
      </c>
      <c r="H12" s="58"/>
      <c r="I12" s="67" t="s">
        <v>65</v>
      </c>
      <c r="J12" s="68">
        <v>295669</v>
      </c>
      <c r="K12" s="53">
        <v>0.28069770709441244</v>
      </c>
      <c r="L12" s="68">
        <v>298411</v>
      </c>
      <c r="M12" s="53">
        <v>0.28399944801069715</v>
      </c>
      <c r="N12" s="54">
        <v>9.2738839716033812E-3</v>
      </c>
    </row>
    <row r="13" spans="2:14" ht="15" customHeight="1" x14ac:dyDescent="0.2">
      <c r="B13" s="67" t="s">
        <v>66</v>
      </c>
      <c r="C13" s="68">
        <v>141570</v>
      </c>
      <c r="D13" s="53">
        <v>0.1070497682743414</v>
      </c>
      <c r="E13" s="68">
        <v>130854</v>
      </c>
      <c r="F13" s="53">
        <v>0.10074782861766809</v>
      </c>
      <c r="G13" s="54">
        <v>-7.5694002966730234E-2</v>
      </c>
      <c r="H13" s="58"/>
      <c r="I13" s="67" t="s">
        <v>66</v>
      </c>
      <c r="J13" s="68">
        <v>141900</v>
      </c>
      <c r="K13" s="53">
        <v>0.13471484882316753</v>
      </c>
      <c r="L13" s="68">
        <v>146753</v>
      </c>
      <c r="M13" s="53">
        <v>0.13966566578951126</v>
      </c>
      <c r="N13" s="54">
        <v>3.4200140944326989E-2</v>
      </c>
    </row>
    <row r="14" spans="2:14" ht="15" customHeight="1" x14ac:dyDescent="0.2">
      <c r="B14" s="67" t="s">
        <v>67</v>
      </c>
      <c r="C14" s="68">
        <v>15042</v>
      </c>
      <c r="D14" s="53">
        <v>1.1374179659409785E-2</v>
      </c>
      <c r="E14" s="68">
        <v>15967</v>
      </c>
      <c r="F14" s="53">
        <v>1.229340012180221E-2</v>
      </c>
      <c r="G14" s="54">
        <v>6.1494482116739795E-2</v>
      </c>
      <c r="H14" s="58"/>
      <c r="I14" s="67" t="s">
        <v>67</v>
      </c>
      <c r="J14" s="68">
        <v>12557</v>
      </c>
      <c r="K14" s="53">
        <v>1.1921172351462402E-2</v>
      </c>
      <c r="L14" s="68">
        <v>12804</v>
      </c>
      <c r="M14" s="53">
        <v>1.2185639712775221E-2</v>
      </c>
      <c r="N14" s="54">
        <v>1.967030341642112E-2</v>
      </c>
    </row>
    <row r="15" spans="2:14" ht="15" customHeight="1" x14ac:dyDescent="0.25">
      <c r="B15" s="43" t="s">
        <v>68</v>
      </c>
      <c r="C15" s="44"/>
      <c r="D15" s="44"/>
      <c r="E15" s="44"/>
      <c r="F15" s="50"/>
      <c r="G15" s="50"/>
      <c r="H15" s="58"/>
      <c r="I15" s="43" t="s">
        <v>68</v>
      </c>
      <c r="J15" s="44"/>
      <c r="K15" s="44"/>
      <c r="L15" s="44"/>
      <c r="M15" s="50"/>
      <c r="N15" s="50"/>
    </row>
    <row r="16" spans="2:14" ht="15" customHeight="1" x14ac:dyDescent="0.2">
      <c r="B16" s="64" t="s">
        <v>69</v>
      </c>
      <c r="C16" s="65">
        <v>398198</v>
      </c>
      <c r="D16" s="66">
        <v>0.30110195399665324</v>
      </c>
      <c r="E16" s="65">
        <v>393129</v>
      </c>
      <c r="F16" s="66">
        <v>0.30268003359954793</v>
      </c>
      <c r="G16" s="66">
        <v>-1.2729847965082697E-2</v>
      </c>
      <c r="H16" s="58"/>
      <c r="I16" s="64" t="s">
        <v>69</v>
      </c>
      <c r="J16" s="65">
        <v>536861</v>
      </c>
      <c r="K16" s="66">
        <v>0.50967687423576147</v>
      </c>
      <c r="L16" s="65">
        <v>531769</v>
      </c>
      <c r="M16" s="66">
        <v>0.50608758547506771</v>
      </c>
      <c r="N16" s="66">
        <v>-9.484764212710552E-3</v>
      </c>
    </row>
    <row r="17" spans="2:16" ht="15" customHeight="1" x14ac:dyDescent="0.2">
      <c r="B17" s="180" t="s">
        <v>70</v>
      </c>
      <c r="C17" s="180"/>
      <c r="D17" s="180"/>
      <c r="E17" s="180"/>
      <c r="F17" s="180"/>
      <c r="G17" s="180"/>
      <c r="H17" s="58"/>
      <c r="I17" s="180" t="s">
        <v>70</v>
      </c>
      <c r="J17" s="180"/>
      <c r="K17" s="180"/>
      <c r="L17" s="180"/>
      <c r="M17" s="180"/>
      <c r="N17" s="180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178" t="s">
        <v>71</v>
      </c>
      <c r="C19" s="178"/>
      <c r="D19" s="178"/>
      <c r="E19" s="178"/>
      <c r="F19" s="178"/>
      <c r="G19" s="178"/>
      <c r="H19" s="58"/>
      <c r="I19" s="178" t="s">
        <v>72</v>
      </c>
      <c r="J19" s="178"/>
      <c r="K19" s="178"/>
      <c r="L19" s="178"/>
      <c r="M19" s="178"/>
      <c r="N19" s="178"/>
      <c r="P19" s="36" t="s">
        <v>41</v>
      </c>
    </row>
    <row r="20" spans="2:16" ht="42.75" customHeight="1" x14ac:dyDescent="0.25">
      <c r="B20" s="59" t="s">
        <v>59</v>
      </c>
      <c r="C20" s="40" t="s">
        <v>195</v>
      </c>
      <c r="D20" s="60" t="s">
        <v>45</v>
      </c>
      <c r="E20" s="40" t="s">
        <v>194</v>
      </c>
      <c r="F20" s="60" t="s">
        <v>45</v>
      </c>
      <c r="G20" s="61" t="s">
        <v>46</v>
      </c>
      <c r="H20" s="58"/>
      <c r="I20" s="59" t="s">
        <v>59</v>
      </c>
      <c r="J20" s="40" t="s">
        <v>195</v>
      </c>
      <c r="K20" s="60" t="s">
        <v>45</v>
      </c>
      <c r="L20" s="40" t="s">
        <v>194</v>
      </c>
      <c r="M20" s="60" t="s">
        <v>45</v>
      </c>
      <c r="N20" s="61" t="s">
        <v>46</v>
      </c>
    </row>
    <row r="21" spans="2:16" ht="15" customHeight="1" x14ac:dyDescent="0.25">
      <c r="B21" s="43" t="s">
        <v>60</v>
      </c>
      <c r="C21" s="44"/>
      <c r="D21" s="44"/>
      <c r="E21" s="44"/>
      <c r="F21" s="44"/>
      <c r="G21" s="44"/>
      <c r="H21" s="58"/>
      <c r="I21" s="43" t="s">
        <v>60</v>
      </c>
      <c r="J21" s="44"/>
      <c r="K21" s="44"/>
      <c r="L21" s="44"/>
      <c r="M21" s="44"/>
      <c r="N21" s="44"/>
    </row>
    <row r="22" spans="2:16" ht="15" customHeight="1" x14ac:dyDescent="0.2">
      <c r="B22" s="62" t="s">
        <v>61</v>
      </c>
      <c r="C22" s="63">
        <v>517583</v>
      </c>
      <c r="D22" s="47">
        <v>1</v>
      </c>
      <c r="E22" s="63">
        <v>552396</v>
      </c>
      <c r="F22" s="47">
        <v>1</v>
      </c>
      <c r="G22" s="47">
        <v>6.7260709876483582E-2</v>
      </c>
      <c r="H22" s="58"/>
      <c r="I22" s="62" t="s">
        <v>61</v>
      </c>
      <c r="J22" s="63">
        <v>122160</v>
      </c>
      <c r="K22" s="47">
        <v>1</v>
      </c>
      <c r="L22" s="63">
        <v>126470</v>
      </c>
      <c r="M22" s="47">
        <v>1</v>
      </c>
      <c r="N22" s="47">
        <v>3.5281597904387688E-2</v>
      </c>
    </row>
    <row r="23" spans="2:16" ht="15" customHeight="1" x14ac:dyDescent="0.25">
      <c r="B23" s="43" t="s">
        <v>62</v>
      </c>
      <c r="C23" s="44"/>
      <c r="D23" s="44"/>
      <c r="E23" s="44"/>
      <c r="F23" s="50"/>
      <c r="G23" s="50"/>
      <c r="H23" s="58"/>
      <c r="I23" s="43" t="s">
        <v>62</v>
      </c>
      <c r="J23" s="44"/>
      <c r="K23" s="44"/>
      <c r="L23" s="44"/>
      <c r="M23" s="50"/>
      <c r="N23" s="50"/>
    </row>
    <row r="24" spans="2:16" ht="15" customHeight="1" x14ac:dyDescent="0.2">
      <c r="B24" s="64" t="s">
        <v>63</v>
      </c>
      <c r="C24" s="65">
        <v>393187</v>
      </c>
      <c r="D24" s="66">
        <v>0.75965980335521066</v>
      </c>
      <c r="E24" s="65">
        <v>406931</v>
      </c>
      <c r="F24" s="66">
        <v>0.73666536325389753</v>
      </c>
      <c r="G24" s="66">
        <v>3.4955377466701597E-2</v>
      </c>
      <c r="H24" s="58"/>
      <c r="I24" s="64" t="s">
        <v>63</v>
      </c>
      <c r="J24" s="65">
        <v>122160</v>
      </c>
      <c r="K24" s="66">
        <v>1</v>
      </c>
      <c r="L24" s="65">
        <v>126470</v>
      </c>
      <c r="M24" s="66">
        <v>1</v>
      </c>
      <c r="N24" s="66">
        <v>3.5281597904387688E-2</v>
      </c>
    </row>
    <row r="25" spans="2:16" ht="15" customHeight="1" x14ac:dyDescent="0.2">
      <c r="B25" s="67" t="s">
        <v>73</v>
      </c>
      <c r="C25" s="68">
        <v>332564</v>
      </c>
      <c r="D25" s="53">
        <v>0.64253269523921763</v>
      </c>
      <c r="E25" s="68">
        <v>345534</v>
      </c>
      <c r="F25" s="53">
        <v>0.62551864966437121</v>
      </c>
      <c r="G25" s="54">
        <v>3.9000012027760073E-2</v>
      </c>
      <c r="H25" s="58"/>
      <c r="I25" s="67" t="s">
        <v>73</v>
      </c>
      <c r="J25" s="68">
        <v>45397</v>
      </c>
      <c r="K25" s="53">
        <v>0.37161918795022919</v>
      </c>
      <c r="L25" s="68">
        <v>49310</v>
      </c>
      <c r="M25" s="53">
        <v>0.38989483672017078</v>
      </c>
      <c r="N25" s="54">
        <v>8.6195123025750595E-2</v>
      </c>
    </row>
    <row r="26" spans="2:16" ht="15" customHeight="1" x14ac:dyDescent="0.2">
      <c r="B26" s="67" t="s">
        <v>66</v>
      </c>
      <c r="C26" s="68">
        <v>50512</v>
      </c>
      <c r="D26" s="53">
        <v>9.7592077019531168E-2</v>
      </c>
      <c r="E26" s="68">
        <v>51085</v>
      </c>
      <c r="F26" s="53">
        <v>9.2478946263188005E-2</v>
      </c>
      <c r="G26" s="54">
        <v>1.1343839087741527E-2</v>
      </c>
      <c r="H26" s="58"/>
      <c r="I26" s="67" t="s">
        <v>66</v>
      </c>
      <c r="J26" s="68">
        <v>39947</v>
      </c>
      <c r="K26" s="53">
        <v>0.32700556647020301</v>
      </c>
      <c r="L26" s="68">
        <v>45186</v>
      </c>
      <c r="M26" s="53">
        <v>0.35728631295959518</v>
      </c>
      <c r="N26" s="54">
        <v>0.13114877212306306</v>
      </c>
    </row>
    <row r="27" spans="2:16" ht="15" customHeight="1" x14ac:dyDescent="0.2">
      <c r="B27" s="67" t="s">
        <v>67</v>
      </c>
      <c r="C27" s="68">
        <v>10111</v>
      </c>
      <c r="D27" s="53">
        <v>1.9535031096461822E-2</v>
      </c>
      <c r="E27" s="68">
        <v>10312</v>
      </c>
      <c r="F27" s="53">
        <v>1.866776732633835E-2</v>
      </c>
      <c r="G27" s="54">
        <v>1.9879339333399269E-2</v>
      </c>
      <c r="H27" s="58"/>
      <c r="I27" s="67" t="s">
        <v>74</v>
      </c>
      <c r="J27" s="68">
        <v>30902</v>
      </c>
      <c r="K27" s="53">
        <v>0.25296332678454486</v>
      </c>
      <c r="L27" s="68">
        <v>22435</v>
      </c>
      <c r="M27" s="53">
        <v>0.17739384834348068</v>
      </c>
      <c r="N27" s="54">
        <v>-0.27399521066597632</v>
      </c>
    </row>
    <row r="28" spans="2:16" ht="15" customHeight="1" x14ac:dyDescent="0.2">
      <c r="B28" s="43" t="s">
        <v>68</v>
      </c>
      <c r="C28" s="44"/>
      <c r="D28" s="44"/>
      <c r="E28" s="44"/>
      <c r="F28" s="50"/>
      <c r="G28" s="50"/>
      <c r="H28" s="58"/>
      <c r="I28" s="67" t="s">
        <v>75</v>
      </c>
      <c r="J28" s="68">
        <v>5914</v>
      </c>
      <c r="K28" s="53">
        <v>4.8411918795022921E-2</v>
      </c>
      <c r="L28" s="68">
        <v>9539</v>
      </c>
      <c r="M28" s="53">
        <v>7.5425001976753378E-2</v>
      </c>
      <c r="N28" s="54">
        <v>0.61295231653703075</v>
      </c>
    </row>
    <row r="29" spans="2:16" ht="15" customHeight="1" x14ac:dyDescent="0.2">
      <c r="B29" s="64" t="s">
        <v>69</v>
      </c>
      <c r="C29" s="65">
        <v>124396</v>
      </c>
      <c r="D29" s="66">
        <v>0.24034019664478934</v>
      </c>
      <c r="E29" s="65">
        <v>145465</v>
      </c>
      <c r="F29" s="66">
        <v>0.26333463674610241</v>
      </c>
      <c r="G29" s="66">
        <v>0.16937039776198592</v>
      </c>
      <c r="H29" s="58"/>
      <c r="I29" s="43" t="s">
        <v>68</v>
      </c>
      <c r="J29" s="44"/>
      <c r="K29" s="44"/>
      <c r="L29" s="44"/>
      <c r="M29" s="50"/>
      <c r="N29" s="50"/>
    </row>
    <row r="30" spans="2:16" ht="15" customHeight="1" x14ac:dyDescent="0.2">
      <c r="B30" s="180" t="s">
        <v>70</v>
      </c>
      <c r="C30" s="180"/>
      <c r="D30" s="180"/>
      <c r="E30" s="180"/>
      <c r="F30" s="180"/>
      <c r="G30" s="180"/>
      <c r="H30" s="58"/>
      <c r="I30" s="64" t="s">
        <v>69</v>
      </c>
      <c r="J30" s="65">
        <v>0</v>
      </c>
      <c r="K30" s="66">
        <v>0</v>
      </c>
      <c r="L30" s="65">
        <v>0</v>
      </c>
      <c r="M30" s="66">
        <v>0</v>
      </c>
      <c r="N30" s="69" t="s">
        <v>83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180" t="s">
        <v>70</v>
      </c>
      <c r="J31" s="180"/>
      <c r="K31" s="180"/>
      <c r="L31" s="180"/>
      <c r="M31" s="180"/>
      <c r="N31" s="180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178" t="s">
        <v>76</v>
      </c>
      <c r="C34" s="178"/>
      <c r="D34" s="178"/>
      <c r="E34" s="178"/>
      <c r="F34" s="178"/>
      <c r="G34" s="178"/>
      <c r="H34" s="58"/>
      <c r="I34" s="58"/>
    </row>
    <row r="35" spans="2:14" ht="18" customHeight="1" x14ac:dyDescent="0.25">
      <c r="B35" s="178"/>
      <c r="C35" s="178"/>
      <c r="D35" s="178"/>
      <c r="E35" s="178"/>
      <c r="F35" s="178"/>
      <c r="G35" s="178"/>
      <c r="H35" s="58"/>
      <c r="I35" s="58"/>
    </row>
    <row r="36" spans="2:14" ht="42" customHeight="1" x14ac:dyDescent="0.25">
      <c r="B36" s="59" t="s">
        <v>59</v>
      </c>
      <c r="C36" s="40" t="s">
        <v>195</v>
      </c>
      <c r="D36" s="60" t="s">
        <v>45</v>
      </c>
      <c r="E36" s="40" t="s">
        <v>194</v>
      </c>
      <c r="F36" s="60" t="s">
        <v>45</v>
      </c>
      <c r="G36" s="61" t="s">
        <v>46</v>
      </c>
      <c r="H36" s="58"/>
      <c r="I36" s="58"/>
    </row>
    <row r="37" spans="2:14" ht="15" customHeight="1" x14ac:dyDescent="0.25">
      <c r="B37" s="43" t="s">
        <v>60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61</v>
      </c>
      <c r="C38" s="63">
        <v>3686856</v>
      </c>
      <c r="D38" s="47">
        <v>1</v>
      </c>
      <c r="E38" s="63">
        <v>3664818</v>
      </c>
      <c r="F38" s="47">
        <v>1</v>
      </c>
      <c r="G38" s="47">
        <v>-5.9774507059673354E-3</v>
      </c>
      <c r="H38" s="58"/>
      <c r="I38" s="58"/>
    </row>
    <row r="39" spans="2:14" ht="15" customHeight="1" x14ac:dyDescent="0.25">
      <c r="B39" s="43" t="s">
        <v>62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63</v>
      </c>
      <c r="C40" s="65">
        <v>2393128</v>
      </c>
      <c r="D40" s="66">
        <v>0.64909722538661663</v>
      </c>
      <c r="E40" s="65">
        <v>2369850</v>
      </c>
      <c r="F40" s="66">
        <v>0.64664875581816073</v>
      </c>
      <c r="G40" s="66">
        <v>-9.7270183625781659E-3</v>
      </c>
      <c r="H40" s="58"/>
      <c r="I40" s="58"/>
    </row>
    <row r="41" spans="2:14" ht="15" customHeight="1" x14ac:dyDescent="0.2">
      <c r="B41" s="67" t="s">
        <v>64</v>
      </c>
      <c r="C41" s="68">
        <v>363523</v>
      </c>
      <c r="D41" s="53">
        <v>9.859972833221585E-2</v>
      </c>
      <c r="E41" s="68">
        <v>384329</v>
      </c>
      <c r="F41" s="53">
        <v>0.10486987348348541</v>
      </c>
      <c r="G41" s="54">
        <v>5.7234342806369964E-2</v>
      </c>
      <c r="H41" s="58"/>
      <c r="I41" s="58"/>
    </row>
    <row r="42" spans="2:14" ht="15" customHeight="1" x14ac:dyDescent="0.2">
      <c r="B42" s="67" t="s">
        <v>65</v>
      </c>
      <c r="C42" s="68">
        <v>1471701</v>
      </c>
      <c r="D42" s="53">
        <v>0.39917506949010212</v>
      </c>
      <c r="E42" s="68">
        <v>1450035</v>
      </c>
      <c r="F42" s="53">
        <v>0.39566357729087775</v>
      </c>
      <c r="G42" s="54">
        <v>-1.4721740353509261E-2</v>
      </c>
      <c r="H42" s="58"/>
      <c r="I42" s="58"/>
    </row>
    <row r="43" spans="2:14" ht="15" customHeight="1" x14ac:dyDescent="0.2">
      <c r="B43" s="67" t="s">
        <v>66</v>
      </c>
      <c r="C43" s="68">
        <v>455481</v>
      </c>
      <c r="D43" s="53">
        <v>0.12354184703715035</v>
      </c>
      <c r="E43" s="68">
        <v>434095</v>
      </c>
      <c r="F43" s="53">
        <v>0.11844926542054748</v>
      </c>
      <c r="G43" s="54">
        <v>-4.6952562236404982E-2</v>
      </c>
      <c r="H43" s="58"/>
      <c r="I43" s="58"/>
    </row>
    <row r="44" spans="2:14" ht="15" customHeight="1" x14ac:dyDescent="0.2">
      <c r="B44" s="67" t="s">
        <v>74</v>
      </c>
      <c r="C44" s="68">
        <v>76254</v>
      </c>
      <c r="D44" s="53">
        <v>2.0682662951848403E-2</v>
      </c>
      <c r="E44" s="68">
        <v>72055</v>
      </c>
      <c r="F44" s="53">
        <v>1.9661276494494406E-2</v>
      </c>
      <c r="G44" s="54">
        <v>-5.5065963752721214E-2</v>
      </c>
      <c r="H44" s="58"/>
      <c r="I44" s="58"/>
    </row>
    <row r="45" spans="2:14" ht="15" customHeight="1" x14ac:dyDescent="0.2">
      <c r="B45" s="67" t="s">
        <v>75</v>
      </c>
      <c r="C45" s="68">
        <v>26169</v>
      </c>
      <c r="D45" s="53">
        <v>7.0979175752999306E-3</v>
      </c>
      <c r="E45" s="68">
        <v>29336</v>
      </c>
      <c r="F45" s="53">
        <v>8.0047631287556431E-3</v>
      </c>
      <c r="G45" s="54">
        <v>0.12102105544728503</v>
      </c>
      <c r="H45" s="58"/>
      <c r="I45" s="58"/>
    </row>
    <row r="46" spans="2:14" ht="15" customHeight="1" x14ac:dyDescent="0.25">
      <c r="B46" s="43" t="s">
        <v>68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69</v>
      </c>
      <c r="C47" s="65">
        <v>1293728</v>
      </c>
      <c r="D47" s="66">
        <v>0.35090277461338332</v>
      </c>
      <c r="E47" s="65">
        <v>1294968</v>
      </c>
      <c r="F47" s="66">
        <v>0.35335124418183933</v>
      </c>
      <c r="G47" s="66">
        <v>9.5847040490726343E-4</v>
      </c>
      <c r="H47" s="58"/>
      <c r="I47" s="58"/>
    </row>
    <row r="48" spans="2:14" ht="15" customHeight="1" x14ac:dyDescent="0.2">
      <c r="B48" s="180" t="s">
        <v>70</v>
      </c>
      <c r="C48" s="180"/>
      <c r="D48" s="180"/>
      <c r="E48" s="180"/>
      <c r="F48" s="180"/>
      <c r="G48" s="180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9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3" width="12.85546875" style="70" customWidth="1"/>
    <col min="4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5" t="s">
        <v>77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6" ht="15" customHeight="1" x14ac:dyDescent="0.25">
      <c r="B6" s="71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72"/>
      <c r="O6" s="72"/>
      <c r="P6" s="72"/>
    </row>
    <row r="7" spans="2:16" ht="30" customHeight="1" x14ac:dyDescent="0.25">
      <c r="B7" s="71"/>
      <c r="C7" s="17" t="s">
        <v>78</v>
      </c>
      <c r="D7" s="17" t="s">
        <v>28</v>
      </c>
      <c r="E7" s="18" t="s">
        <v>78</v>
      </c>
      <c r="F7" s="18" t="s">
        <v>28</v>
      </c>
      <c r="G7" s="17" t="s">
        <v>78</v>
      </c>
      <c r="H7" s="17" t="s">
        <v>28</v>
      </c>
      <c r="I7" s="18" t="s">
        <v>78</v>
      </c>
      <c r="J7" s="18" t="s">
        <v>28</v>
      </c>
      <c r="K7" s="17" t="s">
        <v>78</v>
      </c>
      <c r="L7" s="17" t="s">
        <v>28</v>
      </c>
      <c r="N7" s="72"/>
      <c r="O7" s="72"/>
      <c r="P7" s="72"/>
    </row>
    <row r="8" spans="2:16" x14ac:dyDescent="0.25">
      <c r="B8" s="73" t="s">
        <v>32</v>
      </c>
      <c r="C8" s="74">
        <v>3021785</v>
      </c>
      <c r="D8" s="75">
        <f t="shared" ref="D8:D15" si="0">C8/C21-1</f>
        <v>2.5595902754915301E-2</v>
      </c>
      <c r="E8" s="76">
        <v>1134874</v>
      </c>
      <c r="F8" s="77">
        <f t="shared" ref="F8:F15" si="1">E8/E21-1</f>
        <v>1.6354507109752614E-3</v>
      </c>
      <c r="G8" s="74">
        <v>968544</v>
      </c>
      <c r="H8" s="75">
        <f t="shared" ref="H8:H15" si="2">G8/G21-1</f>
        <v>4.2708744898387607E-2</v>
      </c>
      <c r="I8" s="76">
        <v>409526</v>
      </c>
      <c r="J8" s="77">
        <f t="shared" ref="J8:J15" si="3">I8/I21-1</f>
        <v>3.1032225579053385E-2</v>
      </c>
      <c r="K8" s="74">
        <v>27884</v>
      </c>
      <c r="L8" s="75">
        <f t="shared" ref="L8:L14" si="4">K8/K21-1</f>
        <v>5.3021148036253685E-2</v>
      </c>
    </row>
    <row r="9" spans="2:16" x14ac:dyDescent="0.25">
      <c r="B9" s="73" t="s">
        <v>33</v>
      </c>
      <c r="C9" s="74">
        <v>3676768</v>
      </c>
      <c r="D9" s="75">
        <f t="shared" si="0"/>
        <v>2.21057875353603E-2</v>
      </c>
      <c r="E9" s="76">
        <v>1406650</v>
      </c>
      <c r="F9" s="77">
        <f t="shared" si="1"/>
        <v>3.0115113066237376E-2</v>
      </c>
      <c r="G9" s="74">
        <v>1141554</v>
      </c>
      <c r="H9" s="75">
        <f t="shared" si="2"/>
        <v>6.4146531978932497E-3</v>
      </c>
      <c r="I9" s="76">
        <v>501523</v>
      </c>
      <c r="J9" s="77">
        <f t="shared" si="3"/>
        <v>0.11400291870928192</v>
      </c>
      <c r="K9" s="74">
        <v>28954</v>
      </c>
      <c r="L9" s="75">
        <f t="shared" si="4"/>
        <v>0.10380847089321787</v>
      </c>
    </row>
    <row r="10" spans="2:16" x14ac:dyDescent="0.25">
      <c r="B10" s="73" t="s">
        <v>34</v>
      </c>
      <c r="C10" s="74">
        <v>3383520</v>
      </c>
      <c r="D10" s="75">
        <f t="shared" si="0"/>
        <v>-4.8455953611696856E-3</v>
      </c>
      <c r="E10" s="76">
        <v>1263886</v>
      </c>
      <c r="F10" s="77">
        <f t="shared" si="1"/>
        <v>-4.3265121975775145E-2</v>
      </c>
      <c r="G10" s="74">
        <v>1104199</v>
      </c>
      <c r="H10" s="75">
        <f t="shared" si="2"/>
        <v>-9.1600286071426007E-3</v>
      </c>
      <c r="I10" s="76">
        <v>446248</v>
      </c>
      <c r="J10" s="77">
        <f t="shared" si="3"/>
        <v>0.41694820534965826</v>
      </c>
      <c r="K10" s="74">
        <v>30589</v>
      </c>
      <c r="L10" s="75">
        <f t="shared" si="4"/>
        <v>0.10353908871171402</v>
      </c>
    </row>
    <row r="11" spans="2:16" x14ac:dyDescent="0.25">
      <c r="B11" s="73" t="s">
        <v>35</v>
      </c>
      <c r="C11" s="74">
        <v>2777793</v>
      </c>
      <c r="D11" s="75">
        <f t="shared" si="0"/>
        <v>-6.8112511142026655E-3</v>
      </c>
      <c r="E11" s="76">
        <v>1086633</v>
      </c>
      <c r="F11" s="77">
        <f t="shared" si="1"/>
        <v>9.5648392976928065E-3</v>
      </c>
      <c r="G11" s="74">
        <v>853547</v>
      </c>
      <c r="H11" s="75">
        <f t="shared" si="2"/>
        <v>-2.8311187410065441E-2</v>
      </c>
      <c r="I11" s="76">
        <v>373055</v>
      </c>
      <c r="J11" s="77">
        <f t="shared" si="3"/>
        <v>-1.3632601907400899E-2</v>
      </c>
      <c r="K11" s="74">
        <v>25638</v>
      </c>
      <c r="L11" s="75">
        <f t="shared" si="4"/>
        <v>-9.300597870308136E-2</v>
      </c>
      <c r="N11" s="78"/>
      <c r="O11" s="78"/>
      <c r="P11" s="78"/>
    </row>
    <row r="12" spans="2:16" x14ac:dyDescent="0.25">
      <c r="B12" s="73" t="s">
        <v>36</v>
      </c>
      <c r="C12" s="74">
        <v>2676094</v>
      </c>
      <c r="D12" s="75">
        <f t="shared" si="0"/>
        <v>4.4141114850707819E-2</v>
      </c>
      <c r="E12" s="76">
        <v>1073133</v>
      </c>
      <c r="F12" s="77">
        <f t="shared" si="1"/>
        <v>5.8632905098860988E-2</v>
      </c>
      <c r="G12" s="74">
        <v>808603</v>
      </c>
      <c r="H12" s="75">
        <f t="shared" si="2"/>
        <v>4.1858433533131567E-2</v>
      </c>
      <c r="I12" s="76">
        <v>338270</v>
      </c>
      <c r="J12" s="77">
        <f t="shared" si="3"/>
        <v>-4.004744850758557E-2</v>
      </c>
      <c r="K12" s="74">
        <v>28167</v>
      </c>
      <c r="L12" s="75">
        <f t="shared" si="4"/>
        <v>-0.11544138429168105</v>
      </c>
    </row>
    <row r="13" spans="2:16" x14ac:dyDescent="0.25">
      <c r="B13" s="73" t="s">
        <v>37</v>
      </c>
      <c r="C13" s="74">
        <v>2855277</v>
      </c>
      <c r="D13" s="75">
        <f t="shared" si="0"/>
        <v>-3.9991325456758431E-2</v>
      </c>
      <c r="E13" s="76">
        <v>1083852</v>
      </c>
      <c r="F13" s="77">
        <f t="shared" si="1"/>
        <v>-5.6625024262147883E-2</v>
      </c>
      <c r="G13" s="74">
        <v>883659</v>
      </c>
      <c r="H13" s="75">
        <f t="shared" si="2"/>
        <v>-3.7933546071261759E-2</v>
      </c>
      <c r="I13" s="76">
        <v>375746</v>
      </c>
      <c r="J13" s="77">
        <f t="shared" si="3"/>
        <v>-6.2414069303496578E-2</v>
      </c>
      <c r="K13" s="74">
        <v>28936</v>
      </c>
      <c r="L13" s="75">
        <f t="shared" si="4"/>
        <v>-2.1804536695852028E-2</v>
      </c>
    </row>
    <row r="14" spans="2:16" x14ac:dyDescent="0.25">
      <c r="B14" s="73" t="s">
        <v>38</v>
      </c>
      <c r="C14" s="74">
        <v>3444746</v>
      </c>
      <c r="D14" s="75">
        <f t="shared" si="0"/>
        <v>2.6240017255211745E-2</v>
      </c>
      <c r="E14" s="76">
        <v>1263706</v>
      </c>
      <c r="F14" s="77">
        <f t="shared" si="1"/>
        <v>2.2351340287587007E-2</v>
      </c>
      <c r="G14" s="74">
        <v>1052886</v>
      </c>
      <c r="H14" s="75">
        <f t="shared" si="2"/>
        <v>1.9373090283828942E-2</v>
      </c>
      <c r="I14" s="76">
        <v>526906</v>
      </c>
      <c r="J14" s="77">
        <f t="shared" si="3"/>
        <v>3.6151830067352453E-3</v>
      </c>
      <c r="K14" s="74">
        <v>34392</v>
      </c>
      <c r="L14" s="75">
        <f t="shared" si="4"/>
        <v>0.16377910124526252</v>
      </c>
    </row>
    <row r="15" spans="2:16" x14ac:dyDescent="0.25">
      <c r="B15" s="73" t="s">
        <v>39</v>
      </c>
      <c r="C15" s="74">
        <v>3157463</v>
      </c>
      <c r="D15" s="75">
        <f t="shared" si="0"/>
        <v>-0.10011819013763579</v>
      </c>
      <c r="E15" s="76">
        <v>1135466</v>
      </c>
      <c r="F15" s="77">
        <f t="shared" si="1"/>
        <v>-0.12201801946696278</v>
      </c>
      <c r="G15" s="74">
        <v>962021</v>
      </c>
      <c r="H15" s="75">
        <f t="shared" si="2"/>
        <v>-9.6406273921933794E-2</v>
      </c>
      <c r="I15" s="76">
        <v>510784</v>
      </c>
      <c r="J15" s="77">
        <f t="shared" si="3"/>
        <v>-6.7648696255327656E-2</v>
      </c>
      <c r="K15" s="74">
        <v>38948</v>
      </c>
      <c r="L15" s="75">
        <f>K15/K28-1</f>
        <v>-6.8140491913101786E-2</v>
      </c>
    </row>
    <row r="16" spans="2:16" x14ac:dyDescent="0.25">
      <c r="B16" s="73" t="s">
        <v>40</v>
      </c>
      <c r="C16" s="74">
        <v>3483725</v>
      </c>
      <c r="D16" s="75">
        <f>C16/C29-1</f>
        <v>-3.3974397191538608E-2</v>
      </c>
      <c r="E16" s="76">
        <v>1292180</v>
      </c>
      <c r="F16" s="77">
        <f>E16/E29-1</f>
        <v>-6.5959921383863751E-2</v>
      </c>
      <c r="G16" s="74">
        <v>1043793</v>
      </c>
      <c r="H16" s="75">
        <f>G16/G29-1</f>
        <v>-3.8529099934507482E-2</v>
      </c>
      <c r="I16" s="76">
        <v>544262</v>
      </c>
      <c r="J16" s="77">
        <f>I16/I29-1</f>
        <v>-1.2481379538085591E-2</v>
      </c>
      <c r="K16" s="74">
        <v>35844</v>
      </c>
      <c r="L16" s="75">
        <f>K16/K29-1</f>
        <v>9.1407344254308409E-2</v>
      </c>
    </row>
    <row r="17" spans="2:18" ht="25.5" x14ac:dyDescent="0.25">
      <c r="B17" s="25" t="str">
        <f>actualizaciones!$A$2</f>
        <v>acum. sept. 2013</v>
      </c>
      <c r="C17" s="26">
        <v>28477171</v>
      </c>
      <c r="D17" s="27">
        <v>-9.4656903508234524E-3</v>
      </c>
      <c r="E17" s="28">
        <v>10740380</v>
      </c>
      <c r="F17" s="29">
        <v>-2.1048534769321114E-2</v>
      </c>
      <c r="G17" s="26">
        <v>8818806</v>
      </c>
      <c r="H17" s="27">
        <v>-1.2866155071068142E-2</v>
      </c>
      <c r="I17" s="28">
        <v>4026320</v>
      </c>
      <c r="J17" s="29">
        <v>2.7730435428509947E-2</v>
      </c>
      <c r="K17" s="26">
        <v>279352</v>
      </c>
      <c r="L17" s="27">
        <v>1.8376951708097833E-2</v>
      </c>
      <c r="O17" s="72"/>
      <c r="P17" s="72"/>
      <c r="Q17" s="72"/>
      <c r="R17" s="72"/>
    </row>
    <row r="18" spans="2:18" outlineLevel="1" x14ac:dyDescent="0.25">
      <c r="B18" s="73" t="s">
        <v>29</v>
      </c>
      <c r="C18" s="74">
        <v>3162978</v>
      </c>
      <c r="D18" s="75">
        <f>C18/C31-1</f>
        <v>-3.4750446312769911E-2</v>
      </c>
      <c r="E18" s="76">
        <v>1181092</v>
      </c>
      <c r="F18" s="77">
        <f t="shared" ref="F18:F29" si="5">E18/E31-1</f>
        <v>-3.8876492636300441E-2</v>
      </c>
      <c r="G18" s="74">
        <v>949974</v>
      </c>
      <c r="H18" s="75">
        <f t="shared" ref="H18:H29" si="6">G18/G31-1</f>
        <v>-8.3318939438531969E-2</v>
      </c>
      <c r="I18" s="76">
        <v>473197</v>
      </c>
      <c r="J18" s="77">
        <f t="shared" ref="J18:J29" si="7">I18/I31-1</f>
        <v>-3.753671295957306E-2</v>
      </c>
      <c r="K18" s="74">
        <v>34700</v>
      </c>
      <c r="L18" s="75">
        <f t="shared" ref="L18:L29" si="8">K18/K31-1</f>
        <v>0.20695652173913048</v>
      </c>
    </row>
    <row r="19" spans="2:18" outlineLevel="1" x14ac:dyDescent="0.25">
      <c r="B19" s="73" t="s">
        <v>30</v>
      </c>
      <c r="C19" s="74">
        <v>3170372</v>
      </c>
      <c r="D19" s="75">
        <f t="shared" ref="D19:D27" si="9">C19/C32-1</f>
        <v>-8.3338995532597049E-2</v>
      </c>
      <c r="E19" s="76">
        <v>1217077</v>
      </c>
      <c r="F19" s="77">
        <f t="shared" si="5"/>
        <v>-6.0157685832985863E-2</v>
      </c>
      <c r="G19" s="74">
        <v>982622</v>
      </c>
      <c r="H19" s="75">
        <f t="shared" si="6"/>
        <v>-0.10635062538594953</v>
      </c>
      <c r="I19" s="76">
        <v>428725</v>
      </c>
      <c r="J19" s="77">
        <f t="shared" si="7"/>
        <v>-0.11465087848274835</v>
      </c>
      <c r="K19" s="74">
        <v>34242</v>
      </c>
      <c r="L19" s="75">
        <f t="shared" si="8"/>
        <v>0.13639984070091593</v>
      </c>
    </row>
    <row r="20" spans="2:18" outlineLevel="1" x14ac:dyDescent="0.25">
      <c r="B20" s="73" t="s">
        <v>31</v>
      </c>
      <c r="C20" s="74">
        <v>3196134</v>
      </c>
      <c r="D20" s="75">
        <f t="shared" si="9"/>
        <v>-4.4967134023501942E-2</v>
      </c>
      <c r="E20" s="76">
        <v>1259881</v>
      </c>
      <c r="F20" s="77">
        <f t="shared" si="5"/>
        <v>-5.9680828514364404E-2</v>
      </c>
      <c r="G20" s="74">
        <v>997520</v>
      </c>
      <c r="H20" s="75">
        <f t="shared" si="6"/>
        <v>-7.3492191019323916E-2</v>
      </c>
      <c r="I20" s="76">
        <v>386308</v>
      </c>
      <c r="J20" s="77">
        <f t="shared" si="7"/>
        <v>6.575074143044346E-2</v>
      </c>
      <c r="K20" s="74">
        <v>32572</v>
      </c>
      <c r="L20" s="75">
        <f t="shared" si="8"/>
        <v>0.18202932210770784</v>
      </c>
    </row>
    <row r="21" spans="2:18" outlineLevel="1" x14ac:dyDescent="0.25">
      <c r="B21" s="73" t="s">
        <v>32</v>
      </c>
      <c r="C21" s="74">
        <v>2946370</v>
      </c>
      <c r="D21" s="75">
        <f t="shared" si="9"/>
        <v>-7.6365512696968674E-2</v>
      </c>
      <c r="E21" s="76">
        <v>1133021</v>
      </c>
      <c r="F21" s="77">
        <f t="shared" si="5"/>
        <v>-9.6878509693829162E-2</v>
      </c>
      <c r="G21" s="74">
        <v>928873</v>
      </c>
      <c r="H21" s="75">
        <f t="shared" si="6"/>
        <v>-8.6584726670554168E-2</v>
      </c>
      <c r="I21" s="76">
        <v>397200</v>
      </c>
      <c r="J21" s="77">
        <f t="shared" si="7"/>
        <v>5.0225826448895283E-3</v>
      </c>
      <c r="K21" s="74">
        <v>26480</v>
      </c>
      <c r="L21" s="75">
        <f t="shared" si="8"/>
        <v>-1.0574300340021714E-2</v>
      </c>
    </row>
    <row r="22" spans="2:18" outlineLevel="1" x14ac:dyDescent="0.25">
      <c r="B22" s="73" t="s">
        <v>33</v>
      </c>
      <c r="C22" s="74">
        <v>3597248</v>
      </c>
      <c r="D22" s="75">
        <f t="shared" si="9"/>
        <v>-6.7789595673515057E-2</v>
      </c>
      <c r="E22" s="76">
        <v>1365527</v>
      </c>
      <c r="F22" s="77">
        <f t="shared" si="5"/>
        <v>-6.5437900928110304E-2</v>
      </c>
      <c r="G22" s="74">
        <v>1134278</v>
      </c>
      <c r="H22" s="75">
        <f t="shared" si="6"/>
        <v>-7.1274114139784017E-2</v>
      </c>
      <c r="I22" s="76">
        <v>450199</v>
      </c>
      <c r="J22" s="77">
        <f t="shared" si="7"/>
        <v>-9.2991723682195881E-2</v>
      </c>
      <c r="K22" s="74">
        <v>26231</v>
      </c>
      <c r="L22" s="75">
        <f t="shared" si="8"/>
        <v>0.39385727190605246</v>
      </c>
    </row>
    <row r="23" spans="2:18" outlineLevel="1" x14ac:dyDescent="0.25">
      <c r="B23" s="73" t="s">
        <v>34</v>
      </c>
      <c r="C23" s="74">
        <v>3399995</v>
      </c>
      <c r="D23" s="75">
        <f t="shared" si="9"/>
        <v>-4.3527173151655774E-2</v>
      </c>
      <c r="E23" s="76">
        <v>1321041</v>
      </c>
      <c r="F23" s="77">
        <f t="shared" si="5"/>
        <v>-5.424431382936834E-2</v>
      </c>
      <c r="G23" s="74">
        <v>1114407</v>
      </c>
      <c r="H23" s="75">
        <f t="shared" si="6"/>
        <v>-2.8038777032065587E-2</v>
      </c>
      <c r="I23" s="76">
        <v>314936</v>
      </c>
      <c r="J23" s="77">
        <f t="shared" si="7"/>
        <v>-0.23808510020612172</v>
      </c>
      <c r="K23" s="74">
        <v>27719</v>
      </c>
      <c r="L23" s="75">
        <f t="shared" si="8"/>
        <v>0.15433306958730686</v>
      </c>
    </row>
    <row r="24" spans="2:18" outlineLevel="1" x14ac:dyDescent="0.25">
      <c r="B24" s="73" t="s">
        <v>35</v>
      </c>
      <c r="C24" s="74">
        <v>2796843</v>
      </c>
      <c r="D24" s="75">
        <f t="shared" si="9"/>
        <v>-3.07347456913446E-2</v>
      </c>
      <c r="E24" s="76">
        <v>1076338</v>
      </c>
      <c r="F24" s="77">
        <f t="shared" si="5"/>
        <v>-4.6512225349317871E-2</v>
      </c>
      <c r="G24" s="74">
        <v>878416</v>
      </c>
      <c r="H24" s="75">
        <f t="shared" si="6"/>
        <v>-6.9282319970756623E-2</v>
      </c>
      <c r="I24" s="76">
        <v>378211</v>
      </c>
      <c r="J24" s="77">
        <f t="shared" si="7"/>
        <v>8.6971596212828128E-3</v>
      </c>
      <c r="K24" s="74">
        <v>28267</v>
      </c>
      <c r="L24" s="75">
        <f t="shared" si="8"/>
        <v>0.11948514851485159</v>
      </c>
      <c r="N24" s="78"/>
      <c r="O24" s="78"/>
      <c r="P24" s="78"/>
    </row>
    <row r="25" spans="2:18" outlineLevel="1" x14ac:dyDescent="0.25">
      <c r="B25" s="73" t="s">
        <v>36</v>
      </c>
      <c r="C25" s="74">
        <v>2562962</v>
      </c>
      <c r="D25" s="75">
        <f t="shared" si="9"/>
        <v>-2.2221052278186271E-2</v>
      </c>
      <c r="E25" s="76">
        <v>1013697</v>
      </c>
      <c r="F25" s="77">
        <f t="shared" si="5"/>
        <v>-1.6205435779482635E-2</v>
      </c>
      <c r="G25" s="74">
        <v>776116</v>
      </c>
      <c r="H25" s="75">
        <f t="shared" si="6"/>
        <v>-5.1382684210204643E-2</v>
      </c>
      <c r="I25" s="76">
        <v>352382</v>
      </c>
      <c r="J25" s="77">
        <f t="shared" si="7"/>
        <v>4.3389946939548896E-2</v>
      </c>
      <c r="K25" s="74">
        <v>31843</v>
      </c>
      <c r="L25" s="75">
        <f t="shared" si="8"/>
        <v>0.1954873104069681</v>
      </c>
    </row>
    <row r="26" spans="2:18" outlineLevel="1" x14ac:dyDescent="0.25">
      <c r="B26" s="73" t="s">
        <v>37</v>
      </c>
      <c r="C26" s="74">
        <v>2974220</v>
      </c>
      <c r="D26" s="75">
        <f t="shared" si="9"/>
        <v>-0.12201624946827461</v>
      </c>
      <c r="E26" s="76">
        <v>1148909</v>
      </c>
      <c r="F26" s="77">
        <f t="shared" si="5"/>
        <v>-0.10991313024729954</v>
      </c>
      <c r="G26" s="74">
        <v>918501</v>
      </c>
      <c r="H26" s="75">
        <f t="shared" si="6"/>
        <v>-0.13776015019948373</v>
      </c>
      <c r="I26" s="76">
        <v>400759</v>
      </c>
      <c r="J26" s="77">
        <f t="shared" si="7"/>
        <v>-7.8117308232003246E-2</v>
      </c>
      <c r="K26" s="74">
        <v>29581</v>
      </c>
      <c r="L26" s="75">
        <f t="shared" si="8"/>
        <v>0.10690764855560553</v>
      </c>
    </row>
    <row r="27" spans="2:18" outlineLevel="1" x14ac:dyDescent="0.25">
      <c r="B27" s="73" t="s">
        <v>38</v>
      </c>
      <c r="C27" s="74">
        <v>3356667</v>
      </c>
      <c r="D27" s="75">
        <f t="shared" si="9"/>
        <v>-8.2141826847485611E-2</v>
      </c>
      <c r="E27" s="76">
        <v>1236078</v>
      </c>
      <c r="F27" s="77">
        <f t="shared" si="5"/>
        <v>-8.2085761642517241E-2</v>
      </c>
      <c r="G27" s="74">
        <v>1032876</v>
      </c>
      <c r="H27" s="75">
        <f t="shared" si="6"/>
        <v>-0.10911656534849545</v>
      </c>
      <c r="I27" s="76">
        <v>525008</v>
      </c>
      <c r="J27" s="77">
        <f t="shared" si="7"/>
        <v>-5.062702868870983E-2</v>
      </c>
      <c r="K27" s="74">
        <v>29552</v>
      </c>
      <c r="L27" s="75">
        <f t="shared" si="8"/>
        <v>-0.1389026486785746</v>
      </c>
    </row>
    <row r="28" spans="2:18" outlineLevel="1" x14ac:dyDescent="0.25">
      <c r="B28" s="73" t="s">
        <v>39</v>
      </c>
      <c r="C28" s="74">
        <v>3508753</v>
      </c>
      <c r="D28" s="75">
        <f>C28/C41-1</f>
        <v>-1.9238972020767076E-2</v>
      </c>
      <c r="E28" s="76">
        <v>1293268</v>
      </c>
      <c r="F28" s="77">
        <f t="shared" si="5"/>
        <v>-1.7319852712106232E-2</v>
      </c>
      <c r="G28" s="74">
        <v>1064661</v>
      </c>
      <c r="H28" s="75">
        <f t="shared" si="6"/>
        <v>-5.2181344728583823E-2</v>
      </c>
      <c r="I28" s="76">
        <v>547845</v>
      </c>
      <c r="J28" s="77">
        <f t="shared" si="7"/>
        <v>2.6101826341192957E-2</v>
      </c>
      <c r="K28" s="74">
        <v>41796</v>
      </c>
      <c r="L28" s="75">
        <f t="shared" si="8"/>
        <v>0.31628507542594408</v>
      </c>
    </row>
    <row r="29" spans="2:18" outlineLevel="1" x14ac:dyDescent="0.25">
      <c r="B29" s="73" t="s">
        <v>40</v>
      </c>
      <c r="C29" s="74">
        <v>3606245</v>
      </c>
      <c r="D29" s="75">
        <f>C29/C42-1</f>
        <v>5.5713345581820617E-2</v>
      </c>
      <c r="E29" s="76">
        <v>1383431</v>
      </c>
      <c r="F29" s="77">
        <f t="shared" si="5"/>
        <v>9.1925191303627196E-2</v>
      </c>
      <c r="G29" s="74">
        <v>1085621</v>
      </c>
      <c r="H29" s="75">
        <f t="shared" si="6"/>
        <v>-2.7543735499879096E-2</v>
      </c>
      <c r="I29" s="76">
        <v>551141</v>
      </c>
      <c r="J29" s="77">
        <f t="shared" si="7"/>
        <v>5.9566630844148927E-2</v>
      </c>
      <c r="K29" s="74">
        <v>32842</v>
      </c>
      <c r="L29" s="75">
        <f t="shared" si="8"/>
        <v>0.14173474708847555</v>
      </c>
    </row>
    <row r="30" spans="2:18" ht="15" customHeight="1" x14ac:dyDescent="0.25">
      <c r="B30" s="30">
        <v>2012</v>
      </c>
      <c r="C30" s="79">
        <v>38278787</v>
      </c>
      <c r="D30" s="80">
        <f>C30/C43-1</f>
        <v>-4.8512959835658953E-2</v>
      </c>
      <c r="E30" s="79">
        <v>14629360</v>
      </c>
      <c r="F30" s="80">
        <f>E30/E43-1</f>
        <v>-4.7311301101481296E-2</v>
      </c>
      <c r="G30" s="79">
        <v>11863865</v>
      </c>
      <c r="H30" s="80">
        <f>G30/G43-1</f>
        <v>-7.4839071712407002E-2</v>
      </c>
      <c r="I30" s="79">
        <v>5205911</v>
      </c>
      <c r="J30" s="80">
        <f>I30/I43-1</f>
        <v>-3.5541800047686478E-2</v>
      </c>
      <c r="K30" s="79">
        <v>375825</v>
      </c>
      <c r="L30" s="80">
        <f>K30/K43-1</f>
        <v>0.14066104164137427</v>
      </c>
      <c r="O30" s="72"/>
      <c r="P30" s="72"/>
      <c r="Q30" s="72"/>
      <c r="R30" s="72"/>
    </row>
    <row r="31" spans="2:18" hidden="1" outlineLevel="1" x14ac:dyDescent="0.25">
      <c r="B31" s="73" t="s">
        <v>29</v>
      </c>
      <c r="C31" s="74">
        <v>3276850</v>
      </c>
      <c r="D31" s="75">
        <f>C31/C44-1</f>
        <v>7.8053742633071854E-2</v>
      </c>
      <c r="E31" s="76">
        <v>1228866</v>
      </c>
      <c r="F31" s="77">
        <f t="shared" ref="F31:F42" si="10">E31/E44-1</f>
        <v>8.1070666976331696E-2</v>
      </c>
      <c r="G31" s="74">
        <v>1036319</v>
      </c>
      <c r="H31" s="75">
        <f t="shared" ref="H31:H42" si="11">G31/G44-1</f>
        <v>6.5918490564485177E-2</v>
      </c>
      <c r="I31" s="76">
        <v>491652</v>
      </c>
      <c r="J31" s="77">
        <f t="shared" ref="J31:J42" si="12">I31/I44-1</f>
        <v>0.10035540674825216</v>
      </c>
      <c r="K31" s="74">
        <v>28750</v>
      </c>
      <c r="L31" s="75">
        <f t="shared" ref="L31:L42" si="13">K31/K44-1</f>
        <v>6.229875402491869E-3</v>
      </c>
    </row>
    <row r="32" spans="2:18" hidden="1" outlineLevel="1" x14ac:dyDescent="0.25">
      <c r="B32" s="73" t="s">
        <v>30</v>
      </c>
      <c r="C32" s="74">
        <v>3458609</v>
      </c>
      <c r="D32" s="75">
        <f t="shared" ref="D32:D42" si="14">C32/C45-1</f>
        <v>7.3821046229201492E-2</v>
      </c>
      <c r="E32" s="76">
        <v>1294980</v>
      </c>
      <c r="F32" s="77">
        <f t="shared" si="10"/>
        <v>6.3632488355302996E-2</v>
      </c>
      <c r="G32" s="74">
        <v>1099561</v>
      </c>
      <c r="H32" s="75">
        <f t="shared" si="11"/>
        <v>6.2478379595362732E-2</v>
      </c>
      <c r="I32" s="76">
        <v>484244</v>
      </c>
      <c r="J32" s="77">
        <f t="shared" si="12"/>
        <v>8.7509376165002539E-2</v>
      </c>
      <c r="K32" s="74">
        <v>30132</v>
      </c>
      <c r="L32" s="75">
        <f t="shared" si="13"/>
        <v>-9.4348926657681353E-3</v>
      </c>
    </row>
    <row r="33" spans="2:18" hidden="1" outlineLevel="1" x14ac:dyDescent="0.25">
      <c r="B33" s="73" t="s">
        <v>31</v>
      </c>
      <c r="C33" s="74">
        <v>3346622</v>
      </c>
      <c r="D33" s="75">
        <f t="shared" si="14"/>
        <v>9.3253241664349895E-2</v>
      </c>
      <c r="E33" s="76">
        <v>1339844</v>
      </c>
      <c r="F33" s="77">
        <f t="shared" si="10"/>
        <v>0.1422389466989713</v>
      </c>
      <c r="G33" s="74">
        <v>1076645</v>
      </c>
      <c r="H33" s="75">
        <f t="shared" si="11"/>
        <v>2.38414034580543E-2</v>
      </c>
      <c r="I33" s="76">
        <v>362475</v>
      </c>
      <c r="J33" s="77">
        <f t="shared" si="12"/>
        <v>5.8253192495664408E-2</v>
      </c>
      <c r="K33" s="74">
        <v>27556</v>
      </c>
      <c r="L33" s="75">
        <f t="shared" si="13"/>
        <v>-1.5786841917279859E-2</v>
      </c>
    </row>
    <row r="34" spans="2:18" hidden="1" outlineLevel="1" x14ac:dyDescent="0.25">
      <c r="B34" s="73" t="s">
        <v>32</v>
      </c>
      <c r="C34" s="74">
        <v>3189974</v>
      </c>
      <c r="D34" s="75">
        <f t="shared" si="14"/>
        <v>0.15137034038610553</v>
      </c>
      <c r="E34" s="76">
        <v>1254561</v>
      </c>
      <c r="F34" s="77">
        <f t="shared" si="10"/>
        <v>0.16173382078406973</v>
      </c>
      <c r="G34" s="74">
        <v>1016923</v>
      </c>
      <c r="H34" s="75">
        <f t="shared" si="11"/>
        <v>0.13699285663972494</v>
      </c>
      <c r="I34" s="76">
        <v>395215</v>
      </c>
      <c r="J34" s="77">
        <f t="shared" si="12"/>
        <v>0.14596260684999818</v>
      </c>
      <c r="K34" s="74">
        <v>26763</v>
      </c>
      <c r="L34" s="75">
        <f t="shared" si="13"/>
        <v>0.18483265450681774</v>
      </c>
    </row>
    <row r="35" spans="2:18" hidden="1" outlineLevel="1" x14ac:dyDescent="0.25">
      <c r="B35" s="73" t="s">
        <v>33</v>
      </c>
      <c r="C35" s="74">
        <v>3858837</v>
      </c>
      <c r="D35" s="75">
        <f t="shared" si="14"/>
        <v>7.0787629618920489E-2</v>
      </c>
      <c r="E35" s="76">
        <v>1461141</v>
      </c>
      <c r="F35" s="77">
        <f t="shared" si="10"/>
        <v>5.1947210449053927E-2</v>
      </c>
      <c r="G35" s="74">
        <v>1221327</v>
      </c>
      <c r="H35" s="75">
        <f t="shared" si="11"/>
        <v>4.8292667435151593E-2</v>
      </c>
      <c r="I35" s="76">
        <v>496356</v>
      </c>
      <c r="J35" s="77">
        <f t="shared" si="12"/>
        <v>0.1115102113937656</v>
      </c>
      <c r="K35" s="74">
        <v>18819</v>
      </c>
      <c r="L35" s="75">
        <f t="shared" si="13"/>
        <v>-0.16800035368495514</v>
      </c>
    </row>
    <row r="36" spans="2:18" hidden="1" outlineLevel="1" x14ac:dyDescent="0.25">
      <c r="B36" s="73" t="s">
        <v>34</v>
      </c>
      <c r="C36" s="74">
        <v>3554722</v>
      </c>
      <c r="D36" s="75">
        <f t="shared" si="14"/>
        <v>9.2600105979740999E-2</v>
      </c>
      <c r="E36" s="76">
        <v>1396810</v>
      </c>
      <c r="F36" s="77">
        <f t="shared" si="10"/>
        <v>6.9248828986478994E-2</v>
      </c>
      <c r="G36" s="74">
        <v>1146555</v>
      </c>
      <c r="H36" s="75">
        <f t="shared" si="11"/>
        <v>6.3812711140224465E-2</v>
      </c>
      <c r="I36" s="76">
        <v>413348</v>
      </c>
      <c r="J36" s="77">
        <f t="shared" si="12"/>
        <v>0.11183198304337072</v>
      </c>
      <c r="K36" s="74">
        <v>24013</v>
      </c>
      <c r="L36" s="75">
        <f t="shared" si="13"/>
        <v>4.7048050928752083E-2</v>
      </c>
    </row>
    <row r="37" spans="2:18" hidden="1" outlineLevel="1" x14ac:dyDescent="0.25">
      <c r="B37" s="73" t="s">
        <v>35</v>
      </c>
      <c r="C37" s="74">
        <v>2885529</v>
      </c>
      <c r="D37" s="75">
        <f t="shared" si="14"/>
        <v>8.4266846831139386E-2</v>
      </c>
      <c r="E37" s="76">
        <v>1128843</v>
      </c>
      <c r="F37" s="77">
        <f t="shared" si="10"/>
        <v>0.13264756316467019</v>
      </c>
      <c r="G37" s="74">
        <v>943805</v>
      </c>
      <c r="H37" s="75">
        <f t="shared" si="11"/>
        <v>0.1211775271502189</v>
      </c>
      <c r="I37" s="76">
        <v>374950</v>
      </c>
      <c r="J37" s="77">
        <f t="shared" si="12"/>
        <v>-8.8200962988181475E-2</v>
      </c>
      <c r="K37" s="74">
        <v>25250</v>
      </c>
      <c r="L37" s="75">
        <f t="shared" si="13"/>
        <v>-3.3566808282619487E-2</v>
      </c>
      <c r="N37" s="78"/>
      <c r="O37" s="78"/>
      <c r="P37" s="78"/>
    </row>
    <row r="38" spans="2:18" hidden="1" outlineLevel="1" x14ac:dyDescent="0.25">
      <c r="B38" s="73" t="s">
        <v>36</v>
      </c>
      <c r="C38" s="74">
        <v>2621208</v>
      </c>
      <c r="D38" s="75">
        <f t="shared" si="14"/>
        <v>6.6137585505909424E-2</v>
      </c>
      <c r="E38" s="76">
        <v>1030395</v>
      </c>
      <c r="F38" s="77">
        <f t="shared" si="10"/>
        <v>8.1722744212902265E-2</v>
      </c>
      <c r="G38" s="74">
        <v>818155</v>
      </c>
      <c r="H38" s="75">
        <f t="shared" si="11"/>
        <v>7.9202122116682094E-2</v>
      </c>
      <c r="I38" s="76">
        <v>337728</v>
      </c>
      <c r="J38" s="77">
        <f t="shared" si="12"/>
        <v>-0.10121593246771221</v>
      </c>
      <c r="K38" s="74">
        <v>26636</v>
      </c>
      <c r="L38" s="75">
        <f t="shared" si="13"/>
        <v>5.2140938536893611E-2</v>
      </c>
    </row>
    <row r="39" spans="2:18" hidden="1" outlineLevel="1" x14ac:dyDescent="0.25">
      <c r="B39" s="73" t="s">
        <v>37</v>
      </c>
      <c r="C39" s="74">
        <v>3387557</v>
      </c>
      <c r="D39" s="75">
        <f t="shared" si="14"/>
        <v>0.25249552067072734</v>
      </c>
      <c r="E39" s="76">
        <v>1290783</v>
      </c>
      <c r="F39" s="77">
        <f t="shared" si="10"/>
        <v>0.21625113071008584</v>
      </c>
      <c r="G39" s="74">
        <v>1065250</v>
      </c>
      <c r="H39" s="75">
        <f t="shared" si="11"/>
        <v>0.29587412655468404</v>
      </c>
      <c r="I39" s="76">
        <v>434718</v>
      </c>
      <c r="J39" s="77">
        <f t="shared" si="12"/>
        <v>0.15690026373146759</v>
      </c>
      <c r="K39" s="74">
        <v>26724</v>
      </c>
      <c r="L39" s="75">
        <f t="shared" si="13"/>
        <v>-2.9981851179673336E-2</v>
      </c>
    </row>
    <row r="40" spans="2:18" hidden="1" outlineLevel="1" x14ac:dyDescent="0.25">
      <c r="B40" s="73" t="s">
        <v>38</v>
      </c>
      <c r="C40" s="74">
        <v>3657065</v>
      </c>
      <c r="D40" s="75">
        <f t="shared" si="14"/>
        <v>0.1506685054381256</v>
      </c>
      <c r="E40" s="76">
        <v>1346616</v>
      </c>
      <c r="F40" s="77">
        <f t="shared" si="10"/>
        <v>0.18307587286610039</v>
      </c>
      <c r="G40" s="74">
        <v>1159384</v>
      </c>
      <c r="H40" s="75">
        <f t="shared" si="11"/>
        <v>0.14445458987507953</v>
      </c>
      <c r="I40" s="76">
        <v>553005</v>
      </c>
      <c r="J40" s="77">
        <f t="shared" si="12"/>
        <v>0.13452748280785842</v>
      </c>
      <c r="K40" s="74">
        <v>34319</v>
      </c>
      <c r="L40" s="75">
        <f t="shared" si="13"/>
        <v>0.20565606885649035</v>
      </c>
    </row>
    <row r="41" spans="2:18" hidden="1" outlineLevel="1" x14ac:dyDescent="0.25">
      <c r="B41" s="73" t="s">
        <v>39</v>
      </c>
      <c r="C41" s="74">
        <v>3577582</v>
      </c>
      <c r="D41" s="75">
        <f>C41/C54-1</f>
        <v>0.17311309370786399</v>
      </c>
      <c r="E41" s="76">
        <v>1316062</v>
      </c>
      <c r="F41" s="77">
        <f t="shared" si="10"/>
        <v>0.21722683285284727</v>
      </c>
      <c r="G41" s="74">
        <v>1123275</v>
      </c>
      <c r="H41" s="75">
        <f t="shared" si="11"/>
        <v>0.19382149351636246</v>
      </c>
      <c r="I41" s="76">
        <v>533909</v>
      </c>
      <c r="J41" s="77">
        <f t="shared" si="12"/>
        <v>2.1569505353630447E-2</v>
      </c>
      <c r="K41" s="74">
        <v>31753</v>
      </c>
      <c r="L41" s="75">
        <f t="shared" si="13"/>
        <v>-8.3104732753891075E-2</v>
      </c>
    </row>
    <row r="42" spans="2:18" hidden="1" outlineLevel="1" x14ac:dyDescent="0.25">
      <c r="B42" s="73" t="s">
        <v>40</v>
      </c>
      <c r="C42" s="74">
        <v>3415932</v>
      </c>
      <c r="D42" s="75">
        <f t="shared" si="14"/>
        <v>5.8338344739510717E-2</v>
      </c>
      <c r="E42" s="76">
        <v>1266965</v>
      </c>
      <c r="F42" s="77">
        <f t="shared" si="10"/>
        <v>8.9998322371392492E-2</v>
      </c>
      <c r="G42" s="74">
        <v>1116370</v>
      </c>
      <c r="H42" s="75">
        <f t="shared" si="11"/>
        <v>9.1681620160079857E-2</v>
      </c>
      <c r="I42" s="76">
        <v>520157</v>
      </c>
      <c r="J42" s="77">
        <f t="shared" si="12"/>
        <v>-4.7212839694320885E-2</v>
      </c>
      <c r="K42" s="74">
        <v>28765</v>
      </c>
      <c r="L42" s="75">
        <f t="shared" si="13"/>
        <v>4.1892127770990495E-3</v>
      </c>
    </row>
    <row r="43" spans="2:18" ht="15" customHeight="1" collapsed="1" x14ac:dyDescent="0.25">
      <c r="B43" s="33">
        <v>2011</v>
      </c>
      <c r="C43" s="81">
        <v>40230487</v>
      </c>
      <c r="D43" s="82">
        <f>C43/C56-1</f>
        <v>0.11043781800147245</v>
      </c>
      <c r="E43" s="81">
        <v>15355866</v>
      </c>
      <c r="F43" s="82">
        <f>E43/E56-1</f>
        <v>0.12129901828523426</v>
      </c>
      <c r="G43" s="81">
        <v>12823569</v>
      </c>
      <c r="H43" s="82">
        <f>G43/G56-1</f>
        <v>0.10600887286283589</v>
      </c>
      <c r="I43" s="81">
        <v>5397757</v>
      </c>
      <c r="J43" s="82">
        <f>I43/I56-1</f>
        <v>5.4957801742654633E-2</v>
      </c>
      <c r="K43" s="81">
        <v>329480</v>
      </c>
      <c r="L43" s="82">
        <f>K43/K56-1</f>
        <v>1.1096653818771118E-2</v>
      </c>
      <c r="O43" s="72"/>
      <c r="P43" s="72"/>
      <c r="Q43" s="72"/>
      <c r="R43" s="72"/>
    </row>
    <row r="44" spans="2:18" hidden="1" outlineLevel="1" x14ac:dyDescent="0.25">
      <c r="B44" s="73" t="s">
        <v>29</v>
      </c>
      <c r="C44" s="74">
        <v>3039598</v>
      </c>
      <c r="D44" s="75">
        <f>C44/C57-1</f>
        <v>6.4640757384912817E-3</v>
      </c>
      <c r="E44" s="76">
        <v>1136712</v>
      </c>
      <c r="F44" s="77">
        <f>E44/E57-1</f>
        <v>2.0222028557298932E-2</v>
      </c>
      <c r="G44" s="74">
        <v>972231</v>
      </c>
      <c r="H44" s="75">
        <f>G44/G57-1</f>
        <v>6.1057422090288416E-2</v>
      </c>
      <c r="I44" s="76">
        <v>446812</v>
      </c>
      <c r="J44" s="77">
        <f>I44/I57-1</f>
        <v>-0.11982854058568837</v>
      </c>
      <c r="K44" s="74">
        <v>28572</v>
      </c>
      <c r="L44" s="75">
        <f>K44/K57-1</f>
        <v>-0.20800532209779354</v>
      </c>
    </row>
    <row r="45" spans="2:18" hidden="1" outlineLevel="1" x14ac:dyDescent="0.25">
      <c r="B45" s="73" t="s">
        <v>30</v>
      </c>
      <c r="C45" s="74">
        <v>3220843</v>
      </c>
      <c r="D45" s="75">
        <f t="shared" ref="D45:F95" si="15">C45/C58-1</f>
        <v>7.4448105062862036E-2</v>
      </c>
      <c r="E45" s="76">
        <v>1217507</v>
      </c>
      <c r="F45" s="77">
        <f t="shared" si="15"/>
        <v>6.7316374423827874E-2</v>
      </c>
      <c r="G45" s="74">
        <v>1034902</v>
      </c>
      <c r="H45" s="75">
        <f t="shared" ref="H45:H55" si="16">G45/G58-1</f>
        <v>0.16204480864867787</v>
      </c>
      <c r="I45" s="76">
        <v>445278</v>
      </c>
      <c r="J45" s="77">
        <f t="shared" ref="J45:J55" si="17">I45/I58-1</f>
        <v>-8.6603609868368459E-2</v>
      </c>
      <c r="K45" s="74">
        <v>30419</v>
      </c>
      <c r="L45" s="75">
        <f t="shared" ref="L45:L55" si="18">K45/K58-1</f>
        <v>9.8000288766965094E-2</v>
      </c>
    </row>
    <row r="46" spans="2:18" hidden="1" outlineLevel="1" x14ac:dyDescent="0.25">
      <c r="B46" s="73" t="s">
        <v>31</v>
      </c>
      <c r="C46" s="74">
        <v>3061159</v>
      </c>
      <c r="D46" s="75">
        <f t="shared" si="15"/>
        <v>6.3841048647435006E-2</v>
      </c>
      <c r="E46" s="76">
        <v>1172998</v>
      </c>
      <c r="F46" s="77">
        <f t="shared" si="15"/>
        <v>6.7908343628545698E-2</v>
      </c>
      <c r="G46" s="74">
        <v>1051574</v>
      </c>
      <c r="H46" s="75">
        <f t="shared" si="16"/>
        <v>0.12665906685123351</v>
      </c>
      <c r="I46" s="76">
        <v>342522</v>
      </c>
      <c r="J46" s="77">
        <f t="shared" si="17"/>
        <v>-8.60523198104447E-2</v>
      </c>
      <c r="K46" s="74">
        <v>27998</v>
      </c>
      <c r="L46" s="75">
        <f t="shared" si="18"/>
        <v>-3.3551950293406962E-2</v>
      </c>
    </row>
    <row r="47" spans="2:18" hidden="1" outlineLevel="1" x14ac:dyDescent="0.25">
      <c r="B47" s="73" t="s">
        <v>32</v>
      </c>
      <c r="C47" s="74">
        <v>2770589</v>
      </c>
      <c r="D47" s="75">
        <f t="shared" si="15"/>
        <v>1.9562233433795928E-2</v>
      </c>
      <c r="E47" s="76">
        <v>1079904</v>
      </c>
      <c r="F47" s="77">
        <f t="shared" si="15"/>
        <v>2.1019749033726942E-2</v>
      </c>
      <c r="G47" s="74">
        <v>894397</v>
      </c>
      <c r="H47" s="75">
        <f t="shared" si="16"/>
        <v>5.5148941190349854E-2</v>
      </c>
      <c r="I47" s="76">
        <v>344876</v>
      </c>
      <c r="J47" s="77">
        <f t="shared" si="17"/>
        <v>-0.11994488108604673</v>
      </c>
      <c r="K47" s="74">
        <v>22588</v>
      </c>
      <c r="L47" s="75">
        <f t="shared" si="18"/>
        <v>-0.12656123119755613</v>
      </c>
    </row>
    <row r="48" spans="2:18" hidden="1" outlineLevel="1" x14ac:dyDescent="0.25">
      <c r="B48" s="73" t="s">
        <v>33</v>
      </c>
      <c r="C48" s="74">
        <v>3603737</v>
      </c>
      <c r="D48" s="75">
        <f t="shared" si="15"/>
        <v>9.482941182402671E-3</v>
      </c>
      <c r="E48" s="76">
        <v>1388987</v>
      </c>
      <c r="F48" s="77">
        <f t="shared" si="15"/>
        <v>-5.6241109416018675E-3</v>
      </c>
      <c r="G48" s="74">
        <v>1165063</v>
      </c>
      <c r="H48" s="75">
        <f t="shared" si="16"/>
        <v>6.6312834692007883E-2</v>
      </c>
      <c r="I48" s="76">
        <v>446560</v>
      </c>
      <c r="J48" s="77">
        <f t="shared" si="17"/>
        <v>-0.20802333933369399</v>
      </c>
      <c r="K48" s="74">
        <v>22619</v>
      </c>
      <c r="L48" s="75">
        <f t="shared" si="18"/>
        <v>5.7753460531238199E-2</v>
      </c>
    </row>
    <row r="49" spans="2:17" hidden="1" outlineLevel="1" x14ac:dyDescent="0.25">
      <c r="B49" s="73" t="s">
        <v>34</v>
      </c>
      <c r="C49" s="74">
        <v>3253452</v>
      </c>
      <c r="D49" s="75">
        <f t="shared" si="15"/>
        <v>2.3377128292525029E-2</v>
      </c>
      <c r="E49" s="76">
        <v>1306347</v>
      </c>
      <c r="F49" s="77">
        <f t="shared" si="15"/>
        <v>6.2691066817865959E-2</v>
      </c>
      <c r="G49" s="74">
        <v>1077779</v>
      </c>
      <c r="H49" s="75">
        <f t="shared" si="16"/>
        <v>5.9954800081823967E-2</v>
      </c>
      <c r="I49" s="76">
        <v>371772</v>
      </c>
      <c r="J49" s="77">
        <f t="shared" si="17"/>
        <v>-0.18210977890221103</v>
      </c>
      <c r="K49" s="74">
        <v>22934</v>
      </c>
      <c r="L49" s="75">
        <f t="shared" si="18"/>
        <v>-0.15869405722670582</v>
      </c>
    </row>
    <row r="50" spans="2:17" hidden="1" outlineLevel="1" x14ac:dyDescent="0.25">
      <c r="B50" s="73" t="s">
        <v>35</v>
      </c>
      <c r="C50" s="74">
        <v>2661272</v>
      </c>
      <c r="D50" s="75">
        <f t="shared" si="15"/>
        <v>3.607557089287261E-2</v>
      </c>
      <c r="E50" s="76">
        <v>996641</v>
      </c>
      <c r="F50" s="77">
        <f t="shared" si="15"/>
        <v>2.8320468678580957E-2</v>
      </c>
      <c r="G50" s="74">
        <v>841798</v>
      </c>
      <c r="H50" s="75">
        <f t="shared" si="16"/>
        <v>3.9864019359453051E-2</v>
      </c>
      <c r="I50" s="76">
        <v>411220</v>
      </c>
      <c r="J50" s="77">
        <f t="shared" si="17"/>
        <v>1.8269521248408971E-2</v>
      </c>
      <c r="K50" s="74">
        <v>26127</v>
      </c>
      <c r="L50" s="75">
        <f t="shared" si="18"/>
        <v>-7.0279695395345509E-2</v>
      </c>
      <c r="N50" s="78"/>
      <c r="O50" s="78"/>
      <c r="P50" s="78"/>
    </row>
    <row r="51" spans="2:17" hidden="1" outlineLevel="1" x14ac:dyDescent="0.25">
      <c r="B51" s="73" t="s">
        <v>36</v>
      </c>
      <c r="C51" s="74">
        <v>2458602</v>
      </c>
      <c r="D51" s="75">
        <f t="shared" si="15"/>
        <v>1.4648129592242709E-2</v>
      </c>
      <c r="E51" s="76">
        <v>952550</v>
      </c>
      <c r="F51" s="77">
        <f t="shared" si="15"/>
        <v>5.6023396480771925E-2</v>
      </c>
      <c r="G51" s="74">
        <v>758111</v>
      </c>
      <c r="H51" s="75">
        <f t="shared" si="16"/>
        <v>1.3876573919904711E-2</v>
      </c>
      <c r="I51" s="76">
        <v>375761</v>
      </c>
      <c r="J51" s="77">
        <f t="shared" si="17"/>
        <v>-6.123107523355098E-3</v>
      </c>
      <c r="K51" s="74">
        <v>25316</v>
      </c>
      <c r="L51" s="75">
        <f t="shared" si="18"/>
        <v>-0.16008095285491519</v>
      </c>
    </row>
    <row r="52" spans="2:17" hidden="1" outlineLevel="1" x14ac:dyDescent="0.25">
      <c r="B52" s="73" t="s">
        <v>37</v>
      </c>
      <c r="C52" s="74">
        <v>2704646</v>
      </c>
      <c r="D52" s="75">
        <f t="shared" si="15"/>
        <v>-7.3257212835748375E-2</v>
      </c>
      <c r="E52" s="76">
        <v>1061280</v>
      </c>
      <c r="F52" s="77">
        <f t="shared" si="15"/>
        <v>-3.62592387094548E-2</v>
      </c>
      <c r="G52" s="74">
        <v>822032</v>
      </c>
      <c r="H52" s="75">
        <f t="shared" si="16"/>
        <v>-8.4832298150475771E-2</v>
      </c>
      <c r="I52" s="76">
        <v>375761</v>
      </c>
      <c r="J52" s="77">
        <f t="shared" si="17"/>
        <v>-0.16679749170702285</v>
      </c>
      <c r="K52" s="74">
        <v>27550</v>
      </c>
      <c r="L52" s="75">
        <f t="shared" si="18"/>
        <v>-7.6649797231625127E-2</v>
      </c>
    </row>
    <row r="53" spans="2:17" hidden="1" outlineLevel="1" x14ac:dyDescent="0.25">
      <c r="B53" s="73" t="s">
        <v>38</v>
      </c>
      <c r="C53" s="74">
        <v>3178209</v>
      </c>
      <c r="D53" s="75">
        <f t="shared" si="15"/>
        <v>-3.2647373846854788E-2</v>
      </c>
      <c r="E53" s="76">
        <v>1138233</v>
      </c>
      <c r="F53" s="77">
        <f t="shared" si="15"/>
        <v>-1.7154822554183546E-2</v>
      </c>
      <c r="G53" s="74">
        <v>1013045</v>
      </c>
      <c r="H53" s="75">
        <f t="shared" si="16"/>
        <v>-2.182026045654728E-2</v>
      </c>
      <c r="I53" s="76">
        <v>487432</v>
      </c>
      <c r="J53" s="77">
        <f t="shared" si="17"/>
        <v>-0.10964006174023433</v>
      </c>
      <c r="K53" s="74">
        <v>28465</v>
      </c>
      <c r="L53" s="75">
        <f t="shared" si="18"/>
        <v>-0.22362535457124155</v>
      </c>
    </row>
    <row r="54" spans="2:17" hidden="1" outlineLevel="1" x14ac:dyDescent="0.25">
      <c r="B54" s="73" t="s">
        <v>39</v>
      </c>
      <c r="C54" s="74">
        <v>3049648</v>
      </c>
      <c r="D54" s="75">
        <f t="shared" si="15"/>
        <v>-3.0898829095330149E-2</v>
      </c>
      <c r="E54" s="76">
        <v>1081197</v>
      </c>
      <c r="F54" s="77">
        <f t="shared" si="15"/>
        <v>-2.5021980350693696E-2</v>
      </c>
      <c r="G54" s="74">
        <v>940907</v>
      </c>
      <c r="H54" s="75">
        <f t="shared" si="16"/>
        <v>-6.0253586820276928E-2</v>
      </c>
      <c r="I54" s="76">
        <v>522636</v>
      </c>
      <c r="J54" s="77">
        <f t="shared" si="17"/>
        <v>-1.6238661453931491E-2</v>
      </c>
      <c r="K54" s="74">
        <v>34631</v>
      </c>
      <c r="L54" s="75">
        <f t="shared" si="18"/>
        <v>-0.11819825325287092</v>
      </c>
    </row>
    <row r="55" spans="2:17" hidden="1" outlineLevel="1" x14ac:dyDescent="0.25">
      <c r="B55" s="73" t="s">
        <v>40</v>
      </c>
      <c r="C55" s="74">
        <v>3227637</v>
      </c>
      <c r="D55" s="75">
        <f t="shared" si="15"/>
        <v>-5.6395205550938021E-2</v>
      </c>
      <c r="E55" s="76">
        <v>1162355</v>
      </c>
      <c r="F55" s="77">
        <f t="shared" si="15"/>
        <v>-6.4817630768884138E-2</v>
      </c>
      <c r="G55" s="74">
        <v>1022615</v>
      </c>
      <c r="H55" s="75">
        <f t="shared" si="16"/>
        <v>-5.5476328141885189E-2</v>
      </c>
      <c r="I55" s="76">
        <v>545932</v>
      </c>
      <c r="J55" s="77">
        <f t="shared" si="17"/>
        <v>-8.1423600594961676E-2</v>
      </c>
      <c r="K55" s="74">
        <v>28645</v>
      </c>
      <c r="L55" s="75">
        <f t="shared" si="18"/>
        <v>-0.13141696230934841</v>
      </c>
    </row>
    <row r="56" spans="2:17" collapsed="1" x14ac:dyDescent="0.25">
      <c r="B56" s="33">
        <v>2010</v>
      </c>
      <c r="C56" s="81">
        <v>36229392</v>
      </c>
      <c r="D56" s="82">
        <f>C56/C69-1</f>
        <v>2.8979059372828964E-3</v>
      </c>
      <c r="E56" s="81">
        <v>13694711</v>
      </c>
      <c r="F56" s="82">
        <f>E56/E69-1</f>
        <v>1.2961071591193862E-2</v>
      </c>
      <c r="G56" s="81">
        <v>11594454</v>
      </c>
      <c r="H56" s="82">
        <f>G56/G69-1</f>
        <v>2.8574515770976694E-2</v>
      </c>
      <c r="I56" s="81">
        <v>5116562</v>
      </c>
      <c r="J56" s="82">
        <f>I56/I69-1</f>
        <v>-0.10016953504486348</v>
      </c>
      <c r="K56" s="81">
        <v>325864</v>
      </c>
      <c r="L56" s="82">
        <f>K56/K69-1</f>
        <v>-0.10538612110879586</v>
      </c>
    </row>
    <row r="57" spans="2:17" ht="15" hidden="1" customHeight="1" outlineLevel="1" x14ac:dyDescent="0.25">
      <c r="B57" s="73" t="s">
        <v>29</v>
      </c>
      <c r="C57" s="74">
        <v>3020076</v>
      </c>
      <c r="D57" s="75">
        <f t="shared" si="15"/>
        <v>-0.10062421660235699</v>
      </c>
      <c r="E57" s="76">
        <v>1114181</v>
      </c>
      <c r="F57" s="77">
        <f t="shared" si="15"/>
        <v>-9.2075037504899426E-2</v>
      </c>
      <c r="G57" s="74">
        <v>916285</v>
      </c>
      <c r="H57" s="75">
        <f t="shared" ref="H57:H95" si="19">G57/G70-1</f>
        <v>-0.12024590887968012</v>
      </c>
      <c r="I57" s="76">
        <v>507642</v>
      </c>
      <c r="J57" s="77">
        <f t="shared" ref="J57:J95" si="20">I57/I70-1</f>
        <v>-0.12698887673607528</v>
      </c>
      <c r="K57" s="74">
        <v>36076</v>
      </c>
      <c r="L57" s="75">
        <f t="shared" ref="L57:L95" si="21">K57/K70-1</f>
        <v>-5.4810312303500308E-2</v>
      </c>
      <c r="N57" s="78"/>
      <c r="O57" s="78"/>
      <c r="P57" s="78"/>
    </row>
    <row r="58" spans="2:17" ht="15" hidden="1" customHeight="1" outlineLevel="1" x14ac:dyDescent="0.25">
      <c r="B58" s="73" t="s">
        <v>30</v>
      </c>
      <c r="C58" s="74">
        <v>2997672</v>
      </c>
      <c r="D58" s="75">
        <f t="shared" si="15"/>
        <v>-0.11885319628502189</v>
      </c>
      <c r="E58" s="76">
        <v>1140718</v>
      </c>
      <c r="F58" s="77">
        <f t="shared" si="15"/>
        <v>-9.1916617178084081E-2</v>
      </c>
      <c r="G58" s="74">
        <v>890587</v>
      </c>
      <c r="H58" s="75">
        <f t="shared" si="19"/>
        <v>-0.16278385482275881</v>
      </c>
      <c r="I58" s="76">
        <v>487497</v>
      </c>
      <c r="J58" s="77">
        <f t="shared" si="20"/>
        <v>-0.11267867121220665</v>
      </c>
      <c r="K58" s="74">
        <v>27704</v>
      </c>
      <c r="L58" s="75">
        <f t="shared" si="21"/>
        <v>-0.34725036520427877</v>
      </c>
      <c r="O58" s="78"/>
      <c r="P58" s="78"/>
      <c r="Q58" s="78"/>
    </row>
    <row r="59" spans="2:17" ht="15" hidden="1" customHeight="1" outlineLevel="1" x14ac:dyDescent="0.25">
      <c r="B59" s="73" t="s">
        <v>31</v>
      </c>
      <c r="C59" s="74">
        <v>2877459</v>
      </c>
      <c r="D59" s="75">
        <f t="shared" si="15"/>
        <v>-0.12571846305344481</v>
      </c>
      <c r="E59" s="76">
        <v>1098407</v>
      </c>
      <c r="F59" s="77">
        <f t="shared" si="15"/>
        <v>-0.14627355913207107</v>
      </c>
      <c r="G59" s="74">
        <v>933356</v>
      </c>
      <c r="H59" s="75">
        <f t="shared" si="19"/>
        <v>-9.4199361231962486E-2</v>
      </c>
      <c r="I59" s="76">
        <v>374772</v>
      </c>
      <c r="J59" s="77">
        <f t="shared" si="20"/>
        <v>-0.21729922998043105</v>
      </c>
      <c r="K59" s="74">
        <v>28970</v>
      </c>
      <c r="L59" s="75">
        <f t="shared" si="21"/>
        <v>-0.32806049079185418</v>
      </c>
    </row>
    <row r="60" spans="2:17" ht="15" hidden="1" customHeight="1" outlineLevel="1" x14ac:dyDescent="0.25">
      <c r="B60" s="73" t="s">
        <v>32</v>
      </c>
      <c r="C60" s="74">
        <v>2717430</v>
      </c>
      <c r="D60" s="75">
        <f t="shared" si="15"/>
        <v>-0.11981197986997827</v>
      </c>
      <c r="E60" s="76">
        <v>1057672</v>
      </c>
      <c r="F60" s="77">
        <f t="shared" si="15"/>
        <v>-0.1130276103356781</v>
      </c>
      <c r="G60" s="74">
        <v>847650</v>
      </c>
      <c r="H60" s="75">
        <f t="shared" si="19"/>
        <v>-9.9423095311454213E-2</v>
      </c>
      <c r="I60" s="76">
        <v>391880</v>
      </c>
      <c r="J60" s="77">
        <f t="shared" si="20"/>
        <v>-0.22710382858540357</v>
      </c>
      <c r="K60" s="74">
        <v>25861</v>
      </c>
      <c r="L60" s="75">
        <f t="shared" si="21"/>
        <v>-0.24259020618556704</v>
      </c>
    </row>
    <row r="61" spans="2:17" ht="15" hidden="1" customHeight="1" outlineLevel="1" x14ac:dyDescent="0.25">
      <c r="B61" s="73" t="s">
        <v>33</v>
      </c>
      <c r="C61" s="74">
        <v>3569884</v>
      </c>
      <c r="D61" s="75">
        <f t="shared" si="15"/>
        <v>-0.14115038584531348</v>
      </c>
      <c r="E61" s="76">
        <v>1396843</v>
      </c>
      <c r="F61" s="77">
        <f t="shared" si="15"/>
        <v>-0.12639381489850454</v>
      </c>
      <c r="G61" s="74">
        <v>1092609</v>
      </c>
      <c r="H61" s="75">
        <f t="shared" si="19"/>
        <v>-0.11538875696384754</v>
      </c>
      <c r="I61" s="76">
        <v>563855</v>
      </c>
      <c r="J61" s="77">
        <f t="shared" si="20"/>
        <v>-0.24445590856101518</v>
      </c>
      <c r="K61" s="74">
        <v>21384</v>
      </c>
      <c r="L61" s="75">
        <f t="shared" si="21"/>
        <v>-0.32942393928941016</v>
      </c>
    </row>
    <row r="62" spans="2:17" ht="15" hidden="1" customHeight="1" outlineLevel="1" x14ac:dyDescent="0.25">
      <c r="B62" s="73" t="s">
        <v>34</v>
      </c>
      <c r="C62" s="74">
        <v>3179133</v>
      </c>
      <c r="D62" s="75">
        <f t="shared" si="15"/>
        <v>-0.16385121540279957</v>
      </c>
      <c r="E62" s="76">
        <v>1229282</v>
      </c>
      <c r="F62" s="77">
        <f t="shared" si="15"/>
        <v>-0.17766683546607032</v>
      </c>
      <c r="G62" s="74">
        <v>1016816</v>
      </c>
      <c r="H62" s="75">
        <f t="shared" si="19"/>
        <v>-0.13327628003395919</v>
      </c>
      <c r="I62" s="76">
        <v>454550</v>
      </c>
      <c r="J62" s="77">
        <f t="shared" si="20"/>
        <v>-0.24326043128578301</v>
      </c>
      <c r="K62" s="74">
        <v>27260</v>
      </c>
      <c r="L62" s="75">
        <f t="shared" si="21"/>
        <v>-0.35486924624304816</v>
      </c>
      <c r="O62" s="72"/>
      <c r="P62" s="72"/>
      <c r="Q62" s="72"/>
    </row>
    <row r="63" spans="2:17" ht="15" hidden="1" customHeight="1" outlineLevel="1" x14ac:dyDescent="0.25">
      <c r="B63" s="73" t="s">
        <v>35</v>
      </c>
      <c r="C63" s="74">
        <v>2568608</v>
      </c>
      <c r="D63" s="75">
        <f t="shared" si="15"/>
        <v>-0.16802419155012427</v>
      </c>
      <c r="E63" s="76">
        <v>969193</v>
      </c>
      <c r="F63" s="77">
        <f t="shared" si="15"/>
        <v>-0.20338817271116283</v>
      </c>
      <c r="G63" s="74">
        <v>809527</v>
      </c>
      <c r="H63" s="75">
        <f t="shared" si="19"/>
        <v>-0.18128786859779866</v>
      </c>
      <c r="I63" s="76">
        <v>403842</v>
      </c>
      <c r="J63" s="77">
        <f t="shared" si="20"/>
        <v>-0.20322858134983268</v>
      </c>
      <c r="K63" s="74">
        <v>28102</v>
      </c>
      <c r="L63" s="75">
        <f t="shared" si="21"/>
        <v>-0.28193990188062146</v>
      </c>
    </row>
    <row r="64" spans="2:17" ht="15" hidden="1" customHeight="1" outlineLevel="1" x14ac:dyDescent="0.25">
      <c r="B64" s="73" t="s">
        <v>36</v>
      </c>
      <c r="C64" s="74">
        <v>2423108</v>
      </c>
      <c r="D64" s="75">
        <f t="shared" si="15"/>
        <v>-0.18381636922596034</v>
      </c>
      <c r="E64" s="76">
        <v>902016</v>
      </c>
      <c r="F64" s="77">
        <f t="shared" si="15"/>
        <v>-0.24811887179820602</v>
      </c>
      <c r="G64" s="74">
        <v>747735</v>
      </c>
      <c r="H64" s="75">
        <f t="shared" si="19"/>
        <v>-0.15025961495845819</v>
      </c>
      <c r="I64" s="76">
        <v>378076</v>
      </c>
      <c r="J64" s="77">
        <f t="shared" si="20"/>
        <v>-0.25850731047196918</v>
      </c>
      <c r="K64" s="74">
        <v>30141</v>
      </c>
      <c r="L64" s="75">
        <f t="shared" si="21"/>
        <v>-0.36440892412804182</v>
      </c>
    </row>
    <row r="65" spans="2:12" ht="15" hidden="1" customHeight="1" outlineLevel="1" x14ac:dyDescent="0.25">
      <c r="B65" s="73" t="s">
        <v>37</v>
      </c>
      <c r="C65" s="74">
        <v>2918443</v>
      </c>
      <c r="D65" s="75">
        <f t="shared" si="15"/>
        <v>-0.13583689398582843</v>
      </c>
      <c r="E65" s="76">
        <v>1101209</v>
      </c>
      <c r="F65" s="77">
        <f t="shared" si="15"/>
        <v>-0.16406812804258264</v>
      </c>
      <c r="G65" s="74">
        <v>898231</v>
      </c>
      <c r="H65" s="75">
        <f t="shared" si="19"/>
        <v>-8.3659359930302601E-2</v>
      </c>
      <c r="I65" s="76">
        <v>450984</v>
      </c>
      <c r="J65" s="77">
        <f t="shared" si="20"/>
        <v>-0.26445855052419376</v>
      </c>
      <c r="K65" s="74">
        <v>29837</v>
      </c>
      <c r="L65" s="75">
        <f t="shared" si="21"/>
        <v>-0.29333049121311161</v>
      </c>
    </row>
    <row r="66" spans="2:12" ht="15" hidden="1" customHeight="1" outlineLevel="1" x14ac:dyDescent="0.25">
      <c r="B66" s="73" t="s">
        <v>38</v>
      </c>
      <c r="C66" s="74">
        <v>3285471</v>
      </c>
      <c r="D66" s="75">
        <f t="shared" si="15"/>
        <v>-0.17517913745897196</v>
      </c>
      <c r="E66" s="76">
        <v>1158100</v>
      </c>
      <c r="F66" s="77">
        <f t="shared" si="15"/>
        <v>-0.23331495125217727</v>
      </c>
      <c r="G66" s="74">
        <v>1035643</v>
      </c>
      <c r="H66" s="75">
        <f t="shared" si="19"/>
        <v>-0.16210452223089711</v>
      </c>
      <c r="I66" s="76">
        <v>547455</v>
      </c>
      <c r="J66" s="77">
        <f t="shared" si="20"/>
        <v>-0.17383614503649758</v>
      </c>
      <c r="K66" s="74">
        <v>36664</v>
      </c>
      <c r="L66" s="75">
        <f t="shared" si="21"/>
        <v>-0.23743760399334446</v>
      </c>
    </row>
    <row r="67" spans="2:12" ht="15" hidden="1" customHeight="1" outlineLevel="1" x14ac:dyDescent="0.25">
      <c r="B67" s="73" t="s">
        <v>39</v>
      </c>
      <c r="C67" s="74">
        <v>3146883</v>
      </c>
      <c r="D67" s="75">
        <f t="shared" si="15"/>
        <v>-0.16047434562851515</v>
      </c>
      <c r="E67" s="76">
        <v>1108945</v>
      </c>
      <c r="F67" s="77">
        <f t="shared" si="15"/>
        <v>-0.20602548433773582</v>
      </c>
      <c r="G67" s="74">
        <v>1001235</v>
      </c>
      <c r="H67" s="75">
        <f t="shared" si="19"/>
        <v>-0.16602043561664603</v>
      </c>
      <c r="I67" s="76">
        <v>531263</v>
      </c>
      <c r="J67" s="77">
        <f t="shared" si="20"/>
        <v>-0.16080813186639598</v>
      </c>
      <c r="K67" s="74">
        <v>39273</v>
      </c>
      <c r="L67" s="75">
        <f t="shared" si="21"/>
        <v>-0.1910646975220911</v>
      </c>
    </row>
    <row r="68" spans="2:12" ht="15" hidden="1" customHeight="1" outlineLevel="1" x14ac:dyDescent="0.25">
      <c r="B68" s="73" t="s">
        <v>40</v>
      </c>
      <c r="C68" s="74">
        <v>3420539</v>
      </c>
      <c r="D68" s="75">
        <f t="shared" si="15"/>
        <v>-9.9811253323199511E-2</v>
      </c>
      <c r="E68" s="76">
        <v>1242918</v>
      </c>
      <c r="F68" s="77">
        <f t="shared" si="15"/>
        <v>-0.14317681089085155</v>
      </c>
      <c r="G68" s="74">
        <v>1082678</v>
      </c>
      <c r="H68" s="75">
        <f t="shared" si="19"/>
        <v>-0.10436098286529238</v>
      </c>
      <c r="I68" s="76">
        <v>594324</v>
      </c>
      <c r="J68" s="77">
        <f t="shared" si="20"/>
        <v>-6.7863041156349002E-2</v>
      </c>
      <c r="K68" s="74">
        <v>32979</v>
      </c>
      <c r="L68" s="75">
        <f t="shared" si="21"/>
        <v>-0.23347433990330979</v>
      </c>
    </row>
    <row r="69" spans="2:12" collapsed="1" x14ac:dyDescent="0.25">
      <c r="B69" s="33">
        <v>2009</v>
      </c>
      <c r="C69" s="81">
        <v>36124706</v>
      </c>
      <c r="D69" s="82">
        <f t="shared" si="15"/>
        <v>-0.1411573422777006</v>
      </c>
      <c r="E69" s="81">
        <v>13519484</v>
      </c>
      <c r="F69" s="82">
        <f t="shared" si="15"/>
        <v>-0.16276246416833373</v>
      </c>
      <c r="G69" s="81">
        <v>11272352</v>
      </c>
      <c r="H69" s="82">
        <f t="shared" si="19"/>
        <v>-0.13153237221397163</v>
      </c>
      <c r="I69" s="81">
        <v>5686140</v>
      </c>
      <c r="J69" s="82">
        <f t="shared" si="20"/>
        <v>-0.1907996498579807</v>
      </c>
      <c r="K69" s="81">
        <v>364251</v>
      </c>
      <c r="L69" s="82">
        <f t="shared" si="21"/>
        <v>-0.27214579024668051</v>
      </c>
    </row>
    <row r="70" spans="2:12" ht="15" hidden="1" customHeight="1" outlineLevel="1" x14ac:dyDescent="0.25">
      <c r="B70" s="73" t="s">
        <v>29</v>
      </c>
      <c r="C70" s="74">
        <v>3357969</v>
      </c>
      <c r="D70" s="75">
        <f t="shared" si="15"/>
        <v>-7.3087376260990933E-2</v>
      </c>
      <c r="E70" s="76">
        <v>1227173</v>
      </c>
      <c r="F70" s="77">
        <f t="shared" si="15"/>
        <v>-9.7680844634016717E-2</v>
      </c>
      <c r="G70" s="74">
        <v>1041524</v>
      </c>
      <c r="H70" s="75">
        <f t="shared" si="19"/>
        <v>-7.734611347096787E-2</v>
      </c>
      <c r="I70" s="76">
        <v>581484</v>
      </c>
      <c r="J70" s="77">
        <f t="shared" si="20"/>
        <v>-7.5771350825550421E-2</v>
      </c>
      <c r="K70" s="74">
        <v>38168</v>
      </c>
      <c r="L70" s="75">
        <f t="shared" si="21"/>
        <v>-8.4261036468330164E-2</v>
      </c>
    </row>
    <row r="71" spans="2:12" ht="15" hidden="1" customHeight="1" outlineLevel="1" x14ac:dyDescent="0.25">
      <c r="B71" s="73" t="s">
        <v>30</v>
      </c>
      <c r="C71" s="74">
        <v>3402012</v>
      </c>
      <c r="D71" s="75">
        <f t="shared" si="15"/>
        <v>-6.7762877199155191E-2</v>
      </c>
      <c r="E71" s="76">
        <v>1256182</v>
      </c>
      <c r="F71" s="77">
        <f t="shared" si="15"/>
        <v>-9.2129046432750328E-2</v>
      </c>
      <c r="G71" s="74">
        <v>1063748</v>
      </c>
      <c r="H71" s="75">
        <f t="shared" si="19"/>
        <v>-5.7954817169829753E-2</v>
      </c>
      <c r="I71" s="76">
        <v>549403</v>
      </c>
      <c r="J71" s="77">
        <f t="shared" si="20"/>
        <v>-9.6544556686010696E-2</v>
      </c>
      <c r="K71" s="74">
        <v>42442</v>
      </c>
      <c r="L71" s="75">
        <f t="shared" si="21"/>
        <v>-1.911299082483997E-2</v>
      </c>
    </row>
    <row r="72" spans="2:12" ht="15" hidden="1" customHeight="1" outlineLevel="1" x14ac:dyDescent="0.25">
      <c r="B72" s="73" t="s">
        <v>31</v>
      </c>
      <c r="C72" s="74">
        <v>3291227</v>
      </c>
      <c r="D72" s="75">
        <f t="shared" si="15"/>
        <v>-4.4851448513034131E-2</v>
      </c>
      <c r="E72" s="76">
        <v>1286603</v>
      </c>
      <c r="F72" s="77">
        <f t="shared" si="15"/>
        <v>-6.4076357689890395E-2</v>
      </c>
      <c r="G72" s="74">
        <v>1030421</v>
      </c>
      <c r="H72" s="75">
        <f t="shared" si="19"/>
        <v>-6.7350550603041404E-3</v>
      </c>
      <c r="I72" s="76">
        <v>478819</v>
      </c>
      <c r="J72" s="77">
        <f t="shared" si="20"/>
        <v>-7.7478695959601773E-2</v>
      </c>
      <c r="K72" s="74">
        <v>43114</v>
      </c>
      <c r="L72" s="75">
        <f t="shared" si="21"/>
        <v>-1.1894666880572058E-2</v>
      </c>
    </row>
    <row r="73" spans="2:12" ht="15" hidden="1" customHeight="1" outlineLevel="1" x14ac:dyDescent="0.25">
      <c r="B73" s="73" t="s">
        <v>32</v>
      </c>
      <c r="C73" s="74">
        <v>3087329</v>
      </c>
      <c r="D73" s="75">
        <f t="shared" si="15"/>
        <v>-4.1075012121172594E-2</v>
      </c>
      <c r="E73" s="76">
        <v>1192452</v>
      </c>
      <c r="F73" s="77">
        <f t="shared" si="15"/>
        <v>-4.1001741144490844E-2</v>
      </c>
      <c r="G73" s="74">
        <v>941230</v>
      </c>
      <c r="H73" s="75">
        <f t="shared" si="19"/>
        <v>-6.6907985689711458E-3</v>
      </c>
      <c r="I73" s="76">
        <v>507028</v>
      </c>
      <c r="J73" s="77">
        <f t="shared" si="20"/>
        <v>-9.5819958627576862E-2</v>
      </c>
      <c r="K73" s="74">
        <v>34144</v>
      </c>
      <c r="L73" s="75">
        <f t="shared" si="21"/>
        <v>-7.4562948909066229E-2</v>
      </c>
    </row>
    <row r="74" spans="2:12" ht="13.5" hidden="1" customHeight="1" outlineLevel="1" x14ac:dyDescent="0.25">
      <c r="B74" s="73" t="s">
        <v>33</v>
      </c>
      <c r="C74" s="74">
        <v>4156588</v>
      </c>
      <c r="D74" s="75">
        <f t="shared" si="15"/>
        <v>-1.7439634036220064E-2</v>
      </c>
      <c r="E74" s="76">
        <v>1598939</v>
      </c>
      <c r="F74" s="77">
        <f t="shared" si="15"/>
        <v>-2.3279694132551931E-2</v>
      </c>
      <c r="G74" s="74">
        <v>1235129</v>
      </c>
      <c r="H74" s="75">
        <f t="shared" si="19"/>
        <v>1.4205606862704112E-2</v>
      </c>
      <c r="I74" s="76">
        <v>746290</v>
      </c>
      <c r="J74" s="77">
        <f t="shared" si="20"/>
        <v>-3.5677690040457399E-2</v>
      </c>
      <c r="K74" s="74">
        <v>31889</v>
      </c>
      <c r="L74" s="75">
        <f t="shared" si="21"/>
        <v>0.17706333973128596</v>
      </c>
    </row>
    <row r="75" spans="2:12" ht="13.5" hidden="1" customHeight="1" outlineLevel="1" x14ac:dyDescent="0.25">
      <c r="B75" s="73" t="s">
        <v>34</v>
      </c>
      <c r="C75" s="74">
        <v>3802114</v>
      </c>
      <c r="D75" s="75">
        <f t="shared" si="15"/>
        <v>3.2414452282811146E-2</v>
      </c>
      <c r="E75" s="76">
        <v>1494871</v>
      </c>
      <c r="F75" s="77">
        <f t="shared" si="15"/>
        <v>5.8478364463779631E-2</v>
      </c>
      <c r="G75" s="74">
        <v>1173172</v>
      </c>
      <c r="H75" s="75">
        <f t="shared" si="19"/>
        <v>5.9619947559663711E-2</v>
      </c>
      <c r="I75" s="76">
        <v>600669</v>
      </c>
      <c r="J75" s="77">
        <f t="shared" si="20"/>
        <v>-8.5029474934881E-2</v>
      </c>
      <c r="K75" s="74">
        <v>42255</v>
      </c>
      <c r="L75" s="75">
        <f t="shared" si="21"/>
        <v>7.318584914656201E-3</v>
      </c>
    </row>
    <row r="76" spans="2:12" ht="15" hidden="1" customHeight="1" outlineLevel="1" x14ac:dyDescent="0.25">
      <c r="B76" s="73" t="s">
        <v>35</v>
      </c>
      <c r="C76" s="74">
        <v>3087359</v>
      </c>
      <c r="D76" s="75">
        <f t="shared" si="15"/>
        <v>5.3191050247438643E-2</v>
      </c>
      <c r="E76" s="76">
        <v>1216644</v>
      </c>
      <c r="F76" s="77">
        <f t="shared" si="15"/>
        <v>0.10804253505426176</v>
      </c>
      <c r="G76" s="74">
        <v>988781</v>
      </c>
      <c r="H76" s="75">
        <f t="shared" si="19"/>
        <v>0.1353905793382042</v>
      </c>
      <c r="I76" s="76">
        <v>506848</v>
      </c>
      <c r="J76" s="77">
        <f t="shared" si="20"/>
        <v>-2.2996349112722636E-2</v>
      </c>
      <c r="K76" s="74">
        <v>39136</v>
      </c>
      <c r="L76" s="75">
        <f t="shared" si="21"/>
        <v>-7.4230023182097704E-2</v>
      </c>
    </row>
    <row r="77" spans="2:12" ht="15" hidden="1" customHeight="1" outlineLevel="1" x14ac:dyDescent="0.25">
      <c r="B77" s="73" t="s">
        <v>36</v>
      </c>
      <c r="C77" s="74">
        <v>2968827</v>
      </c>
      <c r="D77" s="75">
        <f t="shared" si="15"/>
        <v>9.5694103058083568E-2</v>
      </c>
      <c r="E77" s="76">
        <v>1199679</v>
      </c>
      <c r="F77" s="77">
        <f t="shared" si="15"/>
        <v>0.19350856074096923</v>
      </c>
      <c r="G77" s="74">
        <v>879957</v>
      </c>
      <c r="H77" s="75">
        <f t="shared" si="19"/>
        <v>4.3191420753884824E-2</v>
      </c>
      <c r="I77" s="76">
        <v>509885</v>
      </c>
      <c r="J77" s="77">
        <f t="shared" si="20"/>
        <v>0.18899488616887061</v>
      </c>
      <c r="K77" s="74">
        <v>47422</v>
      </c>
      <c r="L77" s="75">
        <f t="shared" si="21"/>
        <v>8.0227790432801926E-2</v>
      </c>
    </row>
    <row r="78" spans="2:12" ht="15" hidden="1" customHeight="1" outlineLevel="1" x14ac:dyDescent="0.25">
      <c r="B78" s="73" t="s">
        <v>37</v>
      </c>
      <c r="C78" s="74">
        <v>3377190</v>
      </c>
      <c r="D78" s="75">
        <f t="shared" si="15"/>
        <v>2.2995041009888029E-2</v>
      </c>
      <c r="E78" s="76">
        <v>1317343</v>
      </c>
      <c r="F78" s="77">
        <f t="shared" si="15"/>
        <v>1.5665862775091188E-2</v>
      </c>
      <c r="G78" s="74">
        <v>980237</v>
      </c>
      <c r="H78" s="75">
        <f t="shared" si="19"/>
        <v>6.3934607720127046E-2</v>
      </c>
      <c r="I78" s="76">
        <v>613132</v>
      </c>
      <c r="J78" s="77">
        <f t="shared" si="20"/>
        <v>0.10866361563512017</v>
      </c>
      <c r="K78" s="74">
        <v>42222</v>
      </c>
      <c r="L78" s="75">
        <f t="shared" si="21"/>
        <v>-4.9760313280669766E-2</v>
      </c>
    </row>
    <row r="79" spans="2:12" ht="15" hidden="1" customHeight="1" outlineLevel="1" x14ac:dyDescent="0.25">
      <c r="B79" s="73" t="s">
        <v>38</v>
      </c>
      <c r="C79" s="74">
        <v>3983254</v>
      </c>
      <c r="D79" s="75">
        <f t="shared" si="15"/>
        <v>3.0876709520935686E-2</v>
      </c>
      <c r="E79" s="76">
        <v>1510529</v>
      </c>
      <c r="F79" s="77">
        <f t="shared" si="15"/>
        <v>6.5267447166076353E-2</v>
      </c>
      <c r="G79" s="74">
        <v>1236005</v>
      </c>
      <c r="H79" s="75">
        <f t="shared" si="19"/>
        <v>6.4159244415554317E-2</v>
      </c>
      <c r="I79" s="76">
        <v>662647</v>
      </c>
      <c r="J79" s="77">
        <f t="shared" si="20"/>
        <v>-2.3091211982721793E-2</v>
      </c>
      <c r="K79" s="74">
        <v>48080</v>
      </c>
      <c r="L79" s="75">
        <f t="shared" si="21"/>
        <v>-2.9294785084088781E-2</v>
      </c>
    </row>
    <row r="80" spans="2:12" ht="15" hidden="1" customHeight="1" outlineLevel="1" x14ac:dyDescent="0.25">
      <c r="B80" s="73" t="s">
        <v>39</v>
      </c>
      <c r="C80" s="74">
        <v>3748406</v>
      </c>
      <c r="D80" s="75">
        <f t="shared" si="15"/>
        <v>5.9235601833850238E-2</v>
      </c>
      <c r="E80" s="76">
        <v>1396701</v>
      </c>
      <c r="F80" s="77">
        <f t="shared" si="15"/>
        <v>8.3445489163613606E-2</v>
      </c>
      <c r="G80" s="74">
        <v>1200551</v>
      </c>
      <c r="H80" s="75">
        <f t="shared" si="19"/>
        <v>0.1040351437023932</v>
      </c>
      <c r="I80" s="76">
        <v>633065</v>
      </c>
      <c r="J80" s="77">
        <f t="shared" si="20"/>
        <v>1.6640356638718545E-2</v>
      </c>
      <c r="K80" s="74">
        <v>48549</v>
      </c>
      <c r="L80" s="75">
        <f t="shared" si="21"/>
        <v>0.20675598419129537</v>
      </c>
    </row>
    <row r="81" spans="2:14" ht="15" hidden="1" customHeight="1" outlineLevel="1" x14ac:dyDescent="0.25">
      <c r="B81" s="73" t="s">
        <v>40</v>
      </c>
      <c r="C81" s="74">
        <v>3799802</v>
      </c>
      <c r="D81" s="75">
        <f t="shared" si="15"/>
        <v>1.5006585866151667E-2</v>
      </c>
      <c r="E81" s="76">
        <v>1450612</v>
      </c>
      <c r="F81" s="77">
        <f t="shared" si="15"/>
        <v>3.2811757979732681E-2</v>
      </c>
      <c r="G81" s="74">
        <v>1208833</v>
      </c>
      <c r="H81" s="75">
        <f t="shared" si="19"/>
        <v>6.4048926605690282E-2</v>
      </c>
      <c r="I81" s="76">
        <v>637593</v>
      </c>
      <c r="J81" s="77">
        <f t="shared" si="20"/>
        <v>-8.9654175494007227E-3</v>
      </c>
      <c r="K81" s="74">
        <v>43024</v>
      </c>
      <c r="L81" s="75">
        <f t="shared" si="21"/>
        <v>0.10741036266762771</v>
      </c>
    </row>
    <row r="82" spans="2:14" collapsed="1" x14ac:dyDescent="0.25">
      <c r="B82" s="33">
        <v>2008</v>
      </c>
      <c r="C82" s="81">
        <v>42062077</v>
      </c>
      <c r="D82" s="82">
        <f t="shared" si="15"/>
        <v>2.9322277811290043E-3</v>
      </c>
      <c r="E82" s="81">
        <v>16147728</v>
      </c>
      <c r="F82" s="82">
        <f t="shared" si="15"/>
        <v>1.411494936624913E-2</v>
      </c>
      <c r="G82" s="81">
        <v>12979588</v>
      </c>
      <c r="H82" s="82">
        <f t="shared" si="19"/>
        <v>3.1050786105855765E-2</v>
      </c>
      <c r="I82" s="81">
        <v>7026863</v>
      </c>
      <c r="J82" s="82">
        <f t="shared" si="20"/>
        <v>-2.3026275085405223E-2</v>
      </c>
      <c r="K82" s="81">
        <v>500445</v>
      </c>
      <c r="L82" s="82">
        <f t="shared" si="21"/>
        <v>1.3586180496904188E-2</v>
      </c>
    </row>
    <row r="83" spans="2:14" ht="15" hidden="1" customHeight="1" outlineLevel="1" x14ac:dyDescent="0.25">
      <c r="B83" s="73" t="s">
        <v>29</v>
      </c>
      <c r="C83" s="74">
        <v>3622746</v>
      </c>
      <c r="D83" s="75">
        <f t="shared" si="15"/>
        <v>1.0631483921937912E-2</v>
      </c>
      <c r="E83" s="76">
        <v>1360021</v>
      </c>
      <c r="F83" s="77">
        <f t="shared" si="15"/>
        <v>3.7176087664429813E-2</v>
      </c>
      <c r="G83" s="74">
        <v>1128835</v>
      </c>
      <c r="H83" s="75">
        <f t="shared" si="19"/>
        <v>8.9468862422630302E-3</v>
      </c>
      <c r="I83" s="76">
        <v>629156</v>
      </c>
      <c r="J83" s="77">
        <f t="shared" si="20"/>
        <v>3.0739212277991479E-2</v>
      </c>
      <c r="K83" s="74">
        <v>41680</v>
      </c>
      <c r="L83" s="75">
        <f t="shared" si="21"/>
        <v>-8.9280251715247116E-2</v>
      </c>
    </row>
    <row r="84" spans="2:14" ht="15" hidden="1" customHeight="1" outlineLevel="1" x14ac:dyDescent="0.25">
      <c r="B84" s="73" t="s">
        <v>30</v>
      </c>
      <c r="C84" s="74">
        <v>3649299</v>
      </c>
      <c r="D84" s="75">
        <f t="shared" si="15"/>
        <v>1.7668444628620383E-2</v>
      </c>
      <c r="E84" s="76">
        <v>1383657</v>
      </c>
      <c r="F84" s="77">
        <f t="shared" si="15"/>
        <v>4.4559545594549999E-2</v>
      </c>
      <c r="G84" s="74">
        <v>1129190</v>
      </c>
      <c r="H84" s="75">
        <f t="shared" si="19"/>
        <v>3.1531790772221457E-2</v>
      </c>
      <c r="I84" s="76">
        <v>608113</v>
      </c>
      <c r="J84" s="77">
        <f t="shared" si="20"/>
        <v>8.5244281253058496E-3</v>
      </c>
      <c r="K84" s="74">
        <v>43269</v>
      </c>
      <c r="L84" s="75">
        <f t="shared" si="21"/>
        <v>-5.5096960167714926E-2</v>
      </c>
    </row>
    <row r="85" spans="2:14" ht="15" hidden="1" customHeight="1" outlineLevel="1" x14ac:dyDescent="0.25">
      <c r="B85" s="73" t="s">
        <v>31</v>
      </c>
      <c r="C85" s="74">
        <v>3445775</v>
      </c>
      <c r="D85" s="75">
        <f t="shared" si="15"/>
        <v>-6.5837034579028564E-2</v>
      </c>
      <c r="E85" s="76">
        <v>1374688</v>
      </c>
      <c r="F85" s="77">
        <f t="shared" si="15"/>
        <v>-2.2951285732561888E-2</v>
      </c>
      <c r="G85" s="74">
        <v>1037408</v>
      </c>
      <c r="H85" s="75">
        <f t="shared" si="19"/>
        <v>-0.10735339291722135</v>
      </c>
      <c r="I85" s="76">
        <v>519033</v>
      </c>
      <c r="J85" s="77">
        <f t="shared" si="20"/>
        <v>-7.8429701440860811E-2</v>
      </c>
      <c r="K85" s="74">
        <v>43633</v>
      </c>
      <c r="L85" s="75">
        <f t="shared" si="21"/>
        <v>7.5684737322190276E-2</v>
      </c>
    </row>
    <row r="86" spans="2:14" ht="15" hidden="1" customHeight="1" outlineLevel="1" x14ac:dyDescent="0.25">
      <c r="B86" s="73" t="s">
        <v>32</v>
      </c>
      <c r="C86" s="74">
        <v>3219573</v>
      </c>
      <c r="D86" s="75">
        <f t="shared" si="15"/>
        <v>-7.6750556819058402E-2</v>
      </c>
      <c r="E86" s="76">
        <v>1243435</v>
      </c>
      <c r="F86" s="77">
        <f t="shared" si="15"/>
        <v>-5.5843672644990794E-2</v>
      </c>
      <c r="G86" s="74">
        <v>947570</v>
      </c>
      <c r="H86" s="75">
        <f t="shared" si="19"/>
        <v>-9.0699720848643195E-2</v>
      </c>
      <c r="I86" s="76">
        <v>560760</v>
      </c>
      <c r="J86" s="77">
        <f t="shared" si="20"/>
        <v>-9.3703635464445378E-2</v>
      </c>
      <c r="K86" s="74">
        <v>36895</v>
      </c>
      <c r="L86" s="75">
        <f t="shared" si="21"/>
        <v>-3.1576460706598808E-2</v>
      </c>
    </row>
    <row r="87" spans="2:14" ht="15" hidden="1" customHeight="1" outlineLevel="1" x14ac:dyDescent="0.25">
      <c r="B87" s="73" t="s">
        <v>33</v>
      </c>
      <c r="C87" s="74">
        <v>4230364</v>
      </c>
      <c r="D87" s="75">
        <f t="shared" si="15"/>
        <v>-6.9784562610975764E-2</v>
      </c>
      <c r="E87" s="76">
        <v>1637049</v>
      </c>
      <c r="F87" s="77">
        <f t="shared" si="15"/>
        <v>-5.6503218570596148E-2</v>
      </c>
      <c r="G87" s="74">
        <v>1217829</v>
      </c>
      <c r="H87" s="75">
        <f t="shared" si="19"/>
        <v>-9.9613178545604586E-2</v>
      </c>
      <c r="I87" s="76">
        <v>773901</v>
      </c>
      <c r="J87" s="77">
        <f t="shared" si="20"/>
        <v>-1.3515546128509248E-2</v>
      </c>
      <c r="K87" s="74">
        <v>27092</v>
      </c>
      <c r="L87" s="75">
        <f t="shared" si="21"/>
        <v>-0.1774350255040078</v>
      </c>
    </row>
    <row r="88" spans="2:14" ht="15" hidden="1" customHeight="1" outlineLevel="1" x14ac:dyDescent="0.25">
      <c r="B88" s="73" t="s">
        <v>34</v>
      </c>
      <c r="C88" s="74">
        <v>3682740</v>
      </c>
      <c r="D88" s="75">
        <f t="shared" si="15"/>
        <v>-8.5730656550322304E-2</v>
      </c>
      <c r="E88" s="76">
        <v>1412283</v>
      </c>
      <c r="F88" s="77">
        <f t="shared" si="15"/>
        <v>-7.5245645947676687E-2</v>
      </c>
      <c r="G88" s="74">
        <v>1107163</v>
      </c>
      <c r="H88" s="75">
        <f t="shared" si="19"/>
        <v>-8.1355676253345832E-2</v>
      </c>
      <c r="I88" s="76">
        <v>656490</v>
      </c>
      <c r="J88" s="77">
        <f t="shared" si="20"/>
        <v>-7.6680951490201932E-2</v>
      </c>
      <c r="K88" s="74">
        <v>41948</v>
      </c>
      <c r="L88" s="75">
        <f t="shared" si="21"/>
        <v>0.15267091668498578</v>
      </c>
    </row>
    <row r="89" spans="2:14" ht="15" hidden="1" customHeight="1" outlineLevel="1" thickBot="1" x14ac:dyDescent="0.3">
      <c r="B89" s="73" t="s">
        <v>35</v>
      </c>
      <c r="C89" s="74">
        <v>2931433</v>
      </c>
      <c r="D89" s="75">
        <f t="shared" si="15"/>
        <v>-7.9909843855735074E-2</v>
      </c>
      <c r="E89" s="76">
        <v>1098012</v>
      </c>
      <c r="F89" s="77">
        <f t="shared" si="15"/>
        <v>-8.5760246991909317E-2</v>
      </c>
      <c r="G89" s="74">
        <v>870873</v>
      </c>
      <c r="H89" s="75">
        <f t="shared" si="19"/>
        <v>-9.5817833155619869E-2</v>
      </c>
      <c r="I89" s="76">
        <v>518778</v>
      </c>
      <c r="J89" s="77">
        <f t="shared" si="20"/>
        <v>-5.9211612011700554E-2</v>
      </c>
      <c r="K89" s="74">
        <v>42274</v>
      </c>
      <c r="L89" s="75">
        <f t="shared" si="21"/>
        <v>0.20168282213820743</v>
      </c>
    </row>
    <row r="90" spans="2:14" ht="16.5" hidden="1" customHeight="1" outlineLevel="1" thickBot="1" x14ac:dyDescent="0.3">
      <c r="B90" s="73" t="s">
        <v>36</v>
      </c>
      <c r="C90" s="74">
        <v>2709540</v>
      </c>
      <c r="D90" s="75">
        <f t="shared" si="15"/>
        <v>-9.3656559277397911E-2</v>
      </c>
      <c r="E90" s="76">
        <v>1005170</v>
      </c>
      <c r="F90" s="77">
        <f t="shared" si="15"/>
        <v>-0.11041549402972928</v>
      </c>
      <c r="G90" s="74">
        <v>843524</v>
      </c>
      <c r="H90" s="75">
        <f t="shared" si="19"/>
        <v>-5.591699916618631E-2</v>
      </c>
      <c r="I90" s="76">
        <v>428837</v>
      </c>
      <c r="J90" s="77">
        <f t="shared" si="20"/>
        <v>-0.16024305419568097</v>
      </c>
      <c r="K90" s="74">
        <v>43900</v>
      </c>
      <c r="L90" s="75">
        <f t="shared" si="21"/>
        <v>0.27010762643212582</v>
      </c>
      <c r="N90" s="36" t="s">
        <v>41</v>
      </c>
    </row>
    <row r="91" spans="2:14" ht="15" hidden="1" customHeight="1" outlineLevel="1" x14ac:dyDescent="0.25">
      <c r="B91" s="73" t="s">
        <v>37</v>
      </c>
      <c r="C91" s="74">
        <v>3301277</v>
      </c>
      <c r="D91" s="75">
        <f t="shared" si="15"/>
        <v>-7.8833618272889594E-2</v>
      </c>
      <c r="E91" s="76">
        <v>1297024</v>
      </c>
      <c r="F91" s="77">
        <f t="shared" si="15"/>
        <v>-7.7182934247832624E-2</v>
      </c>
      <c r="G91" s="74">
        <v>921332</v>
      </c>
      <c r="H91" s="75">
        <f t="shared" si="19"/>
        <v>-0.1249494249161831</v>
      </c>
      <c r="I91" s="76">
        <v>553037</v>
      </c>
      <c r="J91" s="77">
        <f t="shared" si="20"/>
        <v>-6.5807988243143933E-2</v>
      </c>
      <c r="K91" s="74">
        <v>44433</v>
      </c>
      <c r="L91" s="75">
        <f t="shared" si="21"/>
        <v>0.19408239499072866</v>
      </c>
    </row>
    <row r="92" spans="2:14" ht="15" hidden="1" customHeight="1" outlineLevel="1" x14ac:dyDescent="0.25">
      <c r="B92" s="73" t="s">
        <v>38</v>
      </c>
      <c r="C92" s="74">
        <v>3863948</v>
      </c>
      <c r="D92" s="75">
        <f t="shared" si="15"/>
        <v>-1.5442163722078073E-3</v>
      </c>
      <c r="E92" s="76">
        <v>1417981</v>
      </c>
      <c r="F92" s="77">
        <f t="shared" si="15"/>
        <v>-1.4362830554327521E-2</v>
      </c>
      <c r="G92" s="74">
        <v>1161485</v>
      </c>
      <c r="H92" s="75">
        <f t="shared" si="19"/>
        <v>-1.0291735509725508E-2</v>
      </c>
      <c r="I92" s="76">
        <v>678310</v>
      </c>
      <c r="J92" s="77">
        <f t="shared" si="20"/>
        <v>-1.4293478418823891E-2</v>
      </c>
      <c r="K92" s="74">
        <v>49531</v>
      </c>
      <c r="L92" s="75">
        <f t="shared" si="21"/>
        <v>0.12983872807317676</v>
      </c>
    </row>
    <row r="93" spans="2:14" ht="15" hidden="1" customHeight="1" outlineLevel="1" x14ac:dyDescent="0.25">
      <c r="B93" s="73" t="s">
        <v>39</v>
      </c>
      <c r="C93" s="74">
        <v>3538784</v>
      </c>
      <c r="D93" s="75">
        <f t="shared" si="15"/>
        <v>-1.0038137818151993E-2</v>
      </c>
      <c r="E93" s="76">
        <v>1289129</v>
      </c>
      <c r="F93" s="77">
        <f t="shared" si="15"/>
        <v>-2.6236118266103281E-2</v>
      </c>
      <c r="G93" s="74">
        <v>1087421</v>
      </c>
      <c r="H93" s="75">
        <f t="shared" si="19"/>
        <v>-1.5865597819949562E-3</v>
      </c>
      <c r="I93" s="76">
        <v>622703</v>
      </c>
      <c r="J93" s="77">
        <f t="shared" si="20"/>
        <v>-1.4874111104958843E-2</v>
      </c>
      <c r="K93" s="74">
        <v>40231</v>
      </c>
      <c r="L93" s="75">
        <f t="shared" si="21"/>
        <v>-6.8575926654782071E-2</v>
      </c>
    </row>
    <row r="94" spans="2:14" ht="15" hidden="1" customHeight="1" outlineLevel="1" x14ac:dyDescent="0.25">
      <c r="B94" s="73" t="s">
        <v>40</v>
      </c>
      <c r="C94" s="74">
        <v>3743623</v>
      </c>
      <c r="D94" s="75">
        <f t="shared" si="15"/>
        <v>-4.9914908105271882E-3</v>
      </c>
      <c r="E94" s="76">
        <v>1404527</v>
      </c>
      <c r="F94" s="77">
        <f t="shared" si="15"/>
        <v>-4.0809051255802364E-2</v>
      </c>
      <c r="G94" s="74">
        <v>1136069</v>
      </c>
      <c r="H94" s="75">
        <f t="shared" si="19"/>
        <v>-1.7869199534207847E-2</v>
      </c>
      <c r="I94" s="76">
        <v>643361</v>
      </c>
      <c r="J94" s="77">
        <f t="shared" si="20"/>
        <v>2.5186637027830194E-2</v>
      </c>
      <c r="K94" s="74">
        <v>38851</v>
      </c>
      <c r="L94" s="75">
        <f t="shared" si="21"/>
        <v>0.14889401466761298</v>
      </c>
    </row>
    <row r="95" spans="2:14" collapsed="1" x14ac:dyDescent="0.25">
      <c r="B95" s="33">
        <v>2007</v>
      </c>
      <c r="C95" s="81">
        <v>41939102</v>
      </c>
      <c r="D95" s="82">
        <f t="shared" si="15"/>
        <v>-4.4418472100876349E-2</v>
      </c>
      <c r="E95" s="81">
        <v>15922976</v>
      </c>
      <c r="F95" s="82">
        <f t="shared" si="15"/>
        <v>-3.9939435841925164E-2</v>
      </c>
      <c r="G95" s="81">
        <v>12588699</v>
      </c>
      <c r="H95" s="82">
        <f t="shared" si="19"/>
        <v>-5.3802771825121942E-2</v>
      </c>
      <c r="I95" s="81">
        <v>7192479</v>
      </c>
      <c r="J95" s="82">
        <f t="shared" si="20"/>
        <v>-4.0071285175133919E-2</v>
      </c>
      <c r="K95" s="81">
        <v>493737</v>
      </c>
      <c r="L95" s="82">
        <f t="shared" si="21"/>
        <v>5.6463157083892268E-2</v>
      </c>
    </row>
    <row r="96" spans="2:14" ht="15" hidden="1" customHeight="1" outlineLevel="1" x14ac:dyDescent="0.25">
      <c r="B96" s="73" t="s">
        <v>29</v>
      </c>
      <c r="C96" s="74">
        <v>3584636</v>
      </c>
      <c r="D96" s="74"/>
      <c r="E96" s="76">
        <v>1311273</v>
      </c>
      <c r="F96" s="77"/>
      <c r="G96" s="74">
        <v>1118825</v>
      </c>
      <c r="H96" s="74"/>
      <c r="I96" s="76">
        <v>610393</v>
      </c>
      <c r="J96" s="77"/>
      <c r="K96" s="74">
        <v>45766</v>
      </c>
      <c r="L96" s="74"/>
    </row>
    <row r="97" spans="2:12" ht="15" hidden="1" customHeight="1" outlineLevel="1" x14ac:dyDescent="0.25">
      <c r="B97" s="73" t="s">
        <v>30</v>
      </c>
      <c r="C97" s="74">
        <v>3585941</v>
      </c>
      <c r="D97" s="74"/>
      <c r="E97" s="76">
        <v>1324632</v>
      </c>
      <c r="F97" s="77"/>
      <c r="G97" s="74">
        <v>1094673</v>
      </c>
      <c r="H97" s="74"/>
      <c r="I97" s="76">
        <v>602973</v>
      </c>
      <c r="J97" s="77"/>
      <c r="K97" s="74">
        <v>45792</v>
      </c>
      <c r="L97" s="74"/>
    </row>
    <row r="98" spans="2:12" ht="15" hidden="1" customHeight="1" outlineLevel="1" x14ac:dyDescent="0.25">
      <c r="B98" s="73" t="s">
        <v>31</v>
      </c>
      <c r="C98" s="74">
        <v>3688623</v>
      </c>
      <c r="D98" s="74"/>
      <c r="E98" s="76">
        <v>1406980</v>
      </c>
      <c r="F98" s="77"/>
      <c r="G98" s="74">
        <v>1162171</v>
      </c>
      <c r="H98" s="74"/>
      <c r="I98" s="76">
        <v>563205</v>
      </c>
      <c r="J98" s="77"/>
      <c r="K98" s="74">
        <v>40563</v>
      </c>
      <c r="L98" s="74"/>
    </row>
    <row r="99" spans="2:12" ht="15" hidden="1" customHeight="1" outlineLevel="1" x14ac:dyDescent="0.25">
      <c r="B99" s="73" t="s">
        <v>32</v>
      </c>
      <c r="C99" s="74">
        <v>3487219</v>
      </c>
      <c r="D99" s="74"/>
      <c r="E99" s="76">
        <v>1316980</v>
      </c>
      <c r="F99" s="77"/>
      <c r="G99" s="74">
        <v>1042087</v>
      </c>
      <c r="H99" s="74"/>
      <c r="I99" s="76">
        <v>618738</v>
      </c>
      <c r="J99" s="77"/>
      <c r="K99" s="74">
        <v>38098</v>
      </c>
      <c r="L99" s="74"/>
    </row>
    <row r="100" spans="2:12" ht="15" hidden="1" customHeight="1" outlineLevel="1" x14ac:dyDescent="0.25">
      <c r="B100" s="73" t="s">
        <v>33</v>
      </c>
      <c r="C100" s="74">
        <v>4547725</v>
      </c>
      <c r="D100" s="74"/>
      <c r="E100" s="76">
        <v>1735087</v>
      </c>
      <c r="F100" s="77"/>
      <c r="G100" s="74">
        <v>1352562</v>
      </c>
      <c r="H100" s="74"/>
      <c r="I100" s="76">
        <v>784504</v>
      </c>
      <c r="J100" s="77"/>
      <c r="K100" s="74">
        <v>32936</v>
      </c>
      <c r="L100" s="74"/>
    </row>
    <row r="101" spans="2:12" ht="15" hidden="1" customHeight="1" outlineLevel="1" x14ac:dyDescent="0.25">
      <c r="B101" s="73" t="s">
        <v>34</v>
      </c>
      <c r="C101" s="74">
        <v>4028069</v>
      </c>
      <c r="D101" s="74"/>
      <c r="E101" s="76">
        <v>1527198</v>
      </c>
      <c r="F101" s="77"/>
      <c r="G101" s="74">
        <v>1205214</v>
      </c>
      <c r="H101" s="74"/>
      <c r="I101" s="76">
        <v>711011</v>
      </c>
      <c r="J101" s="77"/>
      <c r="K101" s="74">
        <v>36392</v>
      </c>
      <c r="L101" s="74"/>
    </row>
    <row r="102" spans="2:12" ht="15" hidden="1" customHeight="1" outlineLevel="1" x14ac:dyDescent="0.25">
      <c r="B102" s="73" t="s">
        <v>35</v>
      </c>
      <c r="C102" s="74">
        <v>3186028</v>
      </c>
      <c r="D102" s="74"/>
      <c r="E102" s="76">
        <v>1201011</v>
      </c>
      <c r="F102" s="77"/>
      <c r="G102" s="74">
        <v>963161</v>
      </c>
      <c r="H102" s="74"/>
      <c r="I102" s="76">
        <v>551429</v>
      </c>
      <c r="J102" s="77"/>
      <c r="K102" s="74">
        <v>35179</v>
      </c>
      <c r="L102" s="74"/>
    </row>
    <row r="103" spans="2:12" ht="15" hidden="1" customHeight="1" outlineLevel="1" x14ac:dyDescent="0.25">
      <c r="B103" s="73" t="s">
        <v>36</v>
      </c>
      <c r="C103" s="74">
        <v>2989529</v>
      </c>
      <c r="D103" s="74"/>
      <c r="E103" s="76">
        <v>1129932</v>
      </c>
      <c r="F103" s="77"/>
      <c r="G103" s="74">
        <v>893485</v>
      </c>
      <c r="H103" s="74"/>
      <c r="I103" s="76">
        <v>510668</v>
      </c>
      <c r="J103" s="77"/>
      <c r="K103" s="74">
        <v>34564</v>
      </c>
      <c r="L103" s="74"/>
    </row>
    <row r="104" spans="2:12" ht="15" hidden="1" customHeight="1" outlineLevel="1" x14ac:dyDescent="0.25">
      <c r="B104" s="73" t="s">
        <v>37</v>
      </c>
      <c r="C104" s="74">
        <v>3583801</v>
      </c>
      <c r="D104" s="74"/>
      <c r="E104" s="76">
        <v>1405505</v>
      </c>
      <c r="F104" s="77"/>
      <c r="G104" s="74">
        <v>1052890</v>
      </c>
      <c r="H104" s="74"/>
      <c r="I104" s="76">
        <v>591995</v>
      </c>
      <c r="J104" s="77"/>
      <c r="K104" s="74">
        <v>37211</v>
      </c>
      <c r="L104" s="74"/>
    </row>
    <row r="105" spans="2:12" ht="15" hidden="1" customHeight="1" outlineLevel="1" x14ac:dyDescent="0.25">
      <c r="B105" s="73" t="s">
        <v>38</v>
      </c>
      <c r="C105" s="74">
        <v>3869924</v>
      </c>
      <c r="D105" s="74"/>
      <c r="E105" s="76">
        <v>1438644</v>
      </c>
      <c r="F105" s="77"/>
      <c r="G105" s="74">
        <v>1173563</v>
      </c>
      <c r="H105" s="74"/>
      <c r="I105" s="76">
        <v>688146</v>
      </c>
      <c r="J105" s="77"/>
      <c r="K105" s="74">
        <v>43839</v>
      </c>
      <c r="L105" s="74"/>
    </row>
    <row r="106" spans="2:12" ht="15" hidden="1" customHeight="1" outlineLevel="1" x14ac:dyDescent="0.25">
      <c r="B106" s="73" t="s">
        <v>39</v>
      </c>
      <c r="C106" s="74">
        <v>3574667</v>
      </c>
      <c r="D106" s="74"/>
      <c r="E106" s="76">
        <v>1323862</v>
      </c>
      <c r="F106" s="77"/>
      <c r="G106" s="74">
        <v>1089149</v>
      </c>
      <c r="H106" s="74"/>
      <c r="I106" s="76">
        <v>632105</v>
      </c>
      <c r="J106" s="77"/>
      <c r="K106" s="74">
        <v>43193</v>
      </c>
      <c r="L106" s="74"/>
    </row>
    <row r="107" spans="2:12" ht="15" hidden="1" customHeight="1" outlineLevel="1" x14ac:dyDescent="0.25">
      <c r="B107" s="73" t="s">
        <v>40</v>
      </c>
      <c r="C107" s="74">
        <v>3762403</v>
      </c>
      <c r="D107" s="74"/>
      <c r="E107" s="76">
        <v>1464283</v>
      </c>
      <c r="F107" s="77"/>
      <c r="G107" s="74">
        <v>1156739</v>
      </c>
      <c r="H107" s="74"/>
      <c r="I107" s="76">
        <v>627555</v>
      </c>
      <c r="J107" s="77"/>
      <c r="K107" s="74">
        <v>33816</v>
      </c>
      <c r="L107" s="74"/>
    </row>
    <row r="108" spans="2:12" collapsed="1" x14ac:dyDescent="0.25">
      <c r="B108" s="33">
        <v>2006</v>
      </c>
      <c r="C108" s="81">
        <v>43888565</v>
      </c>
      <c r="D108" s="81"/>
      <c r="E108" s="81">
        <v>16585387</v>
      </c>
      <c r="F108" s="82"/>
      <c r="G108" s="81">
        <v>13304519</v>
      </c>
      <c r="H108" s="81"/>
      <c r="I108" s="81">
        <v>7492722</v>
      </c>
      <c r="J108" s="82"/>
      <c r="K108" s="81">
        <v>467349</v>
      </c>
      <c r="L108" s="81"/>
    </row>
    <row r="109" spans="2:12" ht="15" customHeight="1" x14ac:dyDescent="0.25">
      <c r="B109" s="174" t="s">
        <v>42</v>
      </c>
      <c r="C109" s="174"/>
      <c r="D109" s="174"/>
      <c r="E109" s="174"/>
      <c r="F109" s="174"/>
      <c r="G109" s="174"/>
      <c r="H109" s="174"/>
      <c r="I109" s="37"/>
      <c r="J109" s="37"/>
      <c r="K109" s="37"/>
      <c r="L109" s="37"/>
    </row>
  </sheetData>
  <mergeCells count="7">
    <mergeCell ref="B109:H109"/>
    <mergeCell ref="B5:L5"/>
    <mergeCell ref="C6:D6"/>
    <mergeCell ref="E6:F6"/>
    <mergeCell ref="G6:H6"/>
    <mergeCell ref="I6:J6"/>
    <mergeCell ref="K6:L6"/>
  </mergeCells>
  <hyperlinks>
    <hyperlink ref="N9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178" t="s">
        <v>79</v>
      </c>
      <c r="C5" s="178"/>
      <c r="D5" s="178"/>
      <c r="E5" s="178"/>
      <c r="F5" s="178"/>
      <c r="G5" s="178"/>
    </row>
    <row r="6" spans="2:7" ht="48" customHeight="1" x14ac:dyDescent="0.25">
      <c r="B6" s="39" t="s">
        <v>44</v>
      </c>
      <c r="C6" s="40" t="str">
        <f>actualizaciones!A3</f>
        <v>acum. sept. 2012</v>
      </c>
      <c r="D6" s="41" t="s">
        <v>45</v>
      </c>
      <c r="E6" s="40" t="str">
        <f>actualizaciones!A2</f>
        <v>acum. sept. 2013</v>
      </c>
      <c r="F6" s="41" t="s">
        <v>45</v>
      </c>
      <c r="G6" s="42" t="s">
        <v>46</v>
      </c>
    </row>
    <row r="7" spans="2:7" ht="15" customHeight="1" x14ac:dyDescent="0.25">
      <c r="B7" s="43" t="s">
        <v>47</v>
      </c>
      <c r="C7" s="44"/>
      <c r="D7" s="44"/>
      <c r="E7" s="44"/>
      <c r="F7" s="44"/>
      <c r="G7" s="44"/>
    </row>
    <row r="8" spans="2:7" ht="15" customHeight="1" x14ac:dyDescent="0.25">
      <c r="B8" s="45" t="s">
        <v>80</v>
      </c>
      <c r="C8" s="46">
        <v>28749303</v>
      </c>
      <c r="D8" s="47">
        <f>C8/C8</f>
        <v>1</v>
      </c>
      <c r="E8" s="46">
        <v>28477171</v>
      </c>
      <c r="F8" s="47">
        <f>E8/E8</f>
        <v>1</v>
      </c>
      <c r="G8" s="47">
        <f>(E8-C8)/C8</f>
        <v>-9.4656903508234611E-3</v>
      </c>
    </row>
    <row r="9" spans="2:7" ht="15" customHeight="1" x14ac:dyDescent="0.25">
      <c r="B9" s="45" t="s">
        <v>81</v>
      </c>
      <c r="C9" s="46">
        <v>17647199</v>
      </c>
      <c r="D9" s="47">
        <f>C9/C8</f>
        <v>0.61383049877765727</v>
      </c>
      <c r="E9" s="46">
        <v>17534268</v>
      </c>
      <c r="F9" s="47">
        <f>E9/E8</f>
        <v>0.61573068476500004</v>
      </c>
      <c r="G9" s="47">
        <f>(E9-C9)/C9</f>
        <v>-6.399372500984434E-3</v>
      </c>
    </row>
    <row r="10" spans="2:7" ht="15" customHeight="1" x14ac:dyDescent="0.2">
      <c r="B10" s="48" t="s">
        <v>82</v>
      </c>
      <c r="C10" s="46">
        <v>11102104</v>
      </c>
      <c r="D10" s="47">
        <f>C10/C8</f>
        <v>0.38616950122234267</v>
      </c>
      <c r="E10" s="46">
        <v>10942903</v>
      </c>
      <c r="F10" s="47">
        <f>E10/E8</f>
        <v>0.38426931523500002</v>
      </c>
      <c r="G10" s="47">
        <f>(E10-C10)/C10</f>
        <v>-1.4339714346037471E-2</v>
      </c>
    </row>
    <row r="11" spans="2:7" ht="15" customHeight="1" x14ac:dyDescent="0.25">
      <c r="B11" s="43" t="s">
        <v>51</v>
      </c>
      <c r="C11" s="49"/>
      <c r="D11" s="44"/>
      <c r="E11" s="49"/>
      <c r="F11" s="44"/>
      <c r="G11" s="50"/>
    </row>
    <row r="12" spans="2:7" ht="15" customHeight="1" x14ac:dyDescent="0.25">
      <c r="B12" s="51" t="s">
        <v>80</v>
      </c>
      <c r="C12" s="52">
        <v>10971310</v>
      </c>
      <c r="D12" s="53">
        <f>C12/C12</f>
        <v>1</v>
      </c>
      <c r="E12" s="52">
        <v>10740380</v>
      </c>
      <c r="F12" s="53">
        <f>E12/E12</f>
        <v>1</v>
      </c>
      <c r="G12" s="54">
        <f>(E12-C12)/C12</f>
        <v>-2.1048534769321076E-2</v>
      </c>
    </row>
    <row r="13" spans="2:7" ht="15" customHeight="1" x14ac:dyDescent="0.25">
      <c r="B13" s="51" t="s">
        <v>81</v>
      </c>
      <c r="C13" s="52">
        <v>7353203</v>
      </c>
      <c r="D13" s="53">
        <f>C13/C12</f>
        <v>0.67022105837862567</v>
      </c>
      <c r="E13" s="52">
        <v>7275803</v>
      </c>
      <c r="F13" s="53">
        <f>E13/E12</f>
        <v>0.67742510041544157</v>
      </c>
      <c r="G13" s="54">
        <f>(E13-C13)/C13</f>
        <v>-1.052602518929506E-2</v>
      </c>
    </row>
    <row r="14" spans="2:7" ht="15" customHeight="1" x14ac:dyDescent="0.25">
      <c r="B14" s="51" t="s">
        <v>82</v>
      </c>
      <c r="C14" s="52">
        <v>3618107</v>
      </c>
      <c r="D14" s="53">
        <f>C14/C12</f>
        <v>0.32977894162137428</v>
      </c>
      <c r="E14" s="52">
        <v>3464577</v>
      </c>
      <c r="F14" s="53">
        <f>E14/E13</f>
        <v>0.4761779558902296</v>
      </c>
      <c r="G14" s="54">
        <f>(E14-C14)/C14</f>
        <v>-4.2433792035448371E-2</v>
      </c>
    </row>
    <row r="15" spans="2:7" ht="15" customHeight="1" x14ac:dyDescent="0.25">
      <c r="B15" s="43" t="s">
        <v>52</v>
      </c>
      <c r="C15" s="49"/>
      <c r="D15" s="44"/>
      <c r="E15" s="49"/>
      <c r="F15" s="44"/>
      <c r="G15" s="50"/>
    </row>
    <row r="16" spans="2:7" ht="15" customHeight="1" x14ac:dyDescent="0.25">
      <c r="B16" s="51" t="s">
        <v>80</v>
      </c>
      <c r="C16" s="52">
        <v>8933749</v>
      </c>
      <c r="D16" s="53">
        <f>C16/C16</f>
        <v>1</v>
      </c>
      <c r="E16" s="52">
        <v>8818806</v>
      </c>
      <c r="F16" s="53">
        <f>E16/E16</f>
        <v>1</v>
      </c>
      <c r="G16" s="54">
        <f>(E16-C16)/C16</f>
        <v>-1.2866155071068149E-2</v>
      </c>
    </row>
    <row r="17" spans="2:12" ht="15" customHeight="1" x14ac:dyDescent="0.25">
      <c r="B17" s="51" t="s">
        <v>81</v>
      </c>
      <c r="C17" s="52">
        <v>4344053</v>
      </c>
      <c r="D17" s="53">
        <f>C17/C16</f>
        <v>0.48625196432091389</v>
      </c>
      <c r="E17" s="52">
        <v>4338155</v>
      </c>
      <c r="F17" s="53">
        <f>E17/E16</f>
        <v>0.49192090176379888</v>
      </c>
      <c r="G17" s="54">
        <f>(E17-C17)/C17</f>
        <v>-1.3577182414671275E-3</v>
      </c>
    </row>
    <row r="18" spans="2:12" ht="15" customHeight="1" x14ac:dyDescent="0.25">
      <c r="B18" s="51" t="s">
        <v>82</v>
      </c>
      <c r="C18" s="52">
        <v>4589696</v>
      </c>
      <c r="D18" s="53">
        <f>C18/C16</f>
        <v>0.51374803567908611</v>
      </c>
      <c r="E18" s="52">
        <v>4480651</v>
      </c>
      <c r="F18" s="53">
        <f>E18/E16</f>
        <v>0.50807909823620112</v>
      </c>
      <c r="G18" s="54">
        <f>(E18-C18)/C18</f>
        <v>-2.3758654167944891E-2</v>
      </c>
    </row>
    <row r="19" spans="2:12" ht="15" customHeight="1" x14ac:dyDescent="0.25">
      <c r="B19" s="43" t="s">
        <v>53</v>
      </c>
      <c r="C19" s="49"/>
      <c r="D19" s="44"/>
      <c r="E19" s="49"/>
      <c r="F19" s="44"/>
      <c r="G19" s="50"/>
    </row>
    <row r="20" spans="2:12" ht="15" customHeight="1" x14ac:dyDescent="0.25">
      <c r="B20" s="51" t="s">
        <v>80</v>
      </c>
      <c r="C20" s="52">
        <v>3917681</v>
      </c>
      <c r="D20" s="53">
        <f>C20/C20</f>
        <v>1</v>
      </c>
      <c r="E20" s="52">
        <v>4026320</v>
      </c>
      <c r="F20" s="53">
        <f>E20/E20</f>
        <v>1</v>
      </c>
      <c r="G20" s="54">
        <f>(E20-C20)/C20</f>
        <v>2.7730435428509875E-2</v>
      </c>
    </row>
    <row r="21" spans="2:12" ht="15" customHeight="1" x14ac:dyDescent="0.25">
      <c r="B21" s="51" t="s">
        <v>81</v>
      </c>
      <c r="C21" s="52">
        <v>2934769</v>
      </c>
      <c r="D21" s="53">
        <f>C21/C20</f>
        <v>0.74910872018421104</v>
      </c>
      <c r="E21" s="52">
        <v>2948433</v>
      </c>
      <c r="F21" s="53">
        <f>E21/E20</f>
        <v>0.73228978322637051</v>
      </c>
      <c r="G21" s="54">
        <f>(E21-C21)/C21</f>
        <v>4.6559030710764627E-3</v>
      </c>
    </row>
    <row r="22" spans="2:12" ht="15" customHeight="1" x14ac:dyDescent="0.2">
      <c r="B22" s="55" t="s">
        <v>82</v>
      </c>
      <c r="C22" s="52">
        <v>982912</v>
      </c>
      <c r="D22" s="53">
        <f>C22/C20</f>
        <v>0.25089127981578896</v>
      </c>
      <c r="E22" s="52">
        <v>1077887</v>
      </c>
      <c r="F22" s="53">
        <f>E22/E20</f>
        <v>0.26771021677362949</v>
      </c>
      <c r="G22" s="54">
        <f>(E22-C22)/C22</f>
        <v>9.6626147610365934E-2</v>
      </c>
    </row>
    <row r="23" spans="2:12" ht="15" customHeight="1" x14ac:dyDescent="0.25">
      <c r="B23" s="43" t="s">
        <v>54</v>
      </c>
      <c r="C23" s="49"/>
      <c r="D23" s="44"/>
      <c r="E23" s="49"/>
      <c r="F23" s="44"/>
      <c r="G23" s="50"/>
    </row>
    <row r="24" spans="2:12" ht="15" customHeight="1" x14ac:dyDescent="0.25">
      <c r="B24" s="51" t="s">
        <v>80</v>
      </c>
      <c r="C24" s="52">
        <v>274311</v>
      </c>
      <c r="D24" s="53">
        <f>C24/C24</f>
        <v>1</v>
      </c>
      <c r="E24" s="52">
        <v>279352</v>
      </c>
      <c r="F24" s="53">
        <f>E24/E24</f>
        <v>1</v>
      </c>
      <c r="G24" s="54">
        <f>(E24-C24)/C24</f>
        <v>1.8376951708097743E-2</v>
      </c>
    </row>
    <row r="25" spans="2:12" ht="15" customHeight="1" x14ac:dyDescent="0.25">
      <c r="B25" s="51" t="s">
        <v>81</v>
      </c>
      <c r="C25" s="52">
        <v>274311</v>
      </c>
      <c r="D25" s="53">
        <f>C25/C24</f>
        <v>1</v>
      </c>
      <c r="E25" s="52">
        <v>279352</v>
      </c>
      <c r="F25" s="53">
        <f>E25/E24</f>
        <v>1</v>
      </c>
      <c r="G25" s="54">
        <f>(E25-C25)/C25</f>
        <v>1.8376951708097743E-2</v>
      </c>
    </row>
    <row r="26" spans="2:12" ht="15" customHeight="1" x14ac:dyDescent="0.2">
      <c r="B26" s="55" t="s">
        <v>82</v>
      </c>
      <c r="C26" s="83" t="s">
        <v>83</v>
      </c>
      <c r="D26" s="84" t="str">
        <f>IFERROR(C26/C24,"-")</f>
        <v>-</v>
      </c>
      <c r="E26" s="83" t="s">
        <v>83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179" t="s">
        <v>55</v>
      </c>
      <c r="C27" s="179"/>
      <c r="D27" s="179"/>
      <c r="E27" s="179"/>
      <c r="F27" s="179"/>
      <c r="G27" s="179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41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56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year xmlns="f58ff5a6-252f-4ce0-9aec-4d01cb81bd09">2013</year>
    <mercado xmlns="f58ff5a6-252f-4ce0-9aec-4d01cb81bd09" xsi:nil="true"/>
    <PublishingExpirationDate xmlns="http://schemas.microsoft.com/sharepoint/v3" xsi:nil="true"/>
    <PublishingStartDate xmlns="http://schemas.microsoft.com/sharepoint/v3">2013-10-14T23:00:00+00:00</PublishingStartDate>
    <mes xmlns="f58ff5a6-252f-4ce0-9aec-4d01cb81bd09">septiembre</mes>
    <_dlc_DocId xmlns="8b099203-c902-4a5b-992f-1f849b15ff82">Q5F7QW3RQ55V-2054-387</_dlc_DocId>
    <_dlc_DocIdUrl xmlns="8b099203-c902-4a5b-992f-1f849b15ff82">
      <Url>http://cd102671/es/investigacion/Situacion-turistica/zonas-turisticas-tenerife/_layouts/DocIdRedir.aspx?ID=Q5F7QW3RQ55V-2054-387</Url>
      <Description>Q5F7QW3RQ55V-2054-387</Description>
    </_dlc_DocIdUrl>
  </documentManagement>
</p:properties>
</file>

<file path=customXml/itemProps1.xml><?xml version="1.0" encoding="utf-8"?>
<ds:datastoreItem xmlns:ds="http://schemas.openxmlformats.org/officeDocument/2006/customXml" ds:itemID="{6C4998CB-781F-4C64-9F82-A235BD04418C}"/>
</file>

<file path=customXml/itemProps2.xml><?xml version="1.0" encoding="utf-8"?>
<ds:datastoreItem xmlns:ds="http://schemas.openxmlformats.org/officeDocument/2006/customXml" ds:itemID="{DF3A3C51-A417-403E-8244-58D48A1241C9}"/>
</file>

<file path=customXml/itemProps3.xml><?xml version="1.0" encoding="utf-8"?>
<ds:datastoreItem xmlns:ds="http://schemas.openxmlformats.org/officeDocument/2006/customXml" ds:itemID="{C5DD91DB-E358-4447-B93D-BBC1AB546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28</vt:i4>
      </vt:variant>
    </vt:vector>
  </HeadingPairs>
  <TitlesOfParts>
    <vt:vector size="58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Hoja1</vt:lpstr>
      <vt:lpstr>actualizaciones</vt:lpstr>
      <vt:lpstr>'Alojados por municipio'!Área_de_impresión</vt:lpstr>
      <vt:lpstr>'Alojados tipología y categoría'!Área_de_impresión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'Gráfica alojados municipio'!Área_de_impresión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septiembre 2013)</dc:title>
  <dc:creator>Marjorie Perez Garcia</dc:creator>
  <cp:lastModifiedBy>Marjorie Perez Garcia</cp:lastModifiedBy>
  <cp:lastPrinted>2013-11-19T12:59:27Z</cp:lastPrinted>
  <dcterms:created xsi:type="dcterms:W3CDTF">2013-11-19T12:55:18Z</dcterms:created>
  <dcterms:modified xsi:type="dcterms:W3CDTF">2013-11-22T14:29:32Z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11f51172-9ee9-4f78-bb30-eb906b3a9e29</vt:lpwstr>
  </property>
</Properties>
</file>