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charts/chart38.xml" ContentType="application/vnd.openxmlformats-officedocument.drawingml.chart+xml"/>
  <Override PartName="/xl/worksheets/sheet12.xml" ContentType="application/vnd.openxmlformats-officedocument.spreadsheetml.worksheet+xml"/>
  <Override PartName="/xl/charts/chart39.xml" ContentType="application/vnd.openxmlformats-officedocument.drawingml.chart+xml"/>
  <Override PartName="/xl/worksheets/sheet11.xml" ContentType="application/vnd.openxmlformats-officedocument.spreadsheetml.worksheet+xml"/>
  <Override PartName="/xl/charts/chart40.xml" ContentType="application/vnd.openxmlformats-officedocument.drawingml.chart+xml"/>
  <Override PartName="/xl/charts/chart37.xml" ContentType="application/vnd.openxmlformats-officedocument.drawingml.chart+xml"/>
  <Override PartName="/xl/drawings/drawing3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worksheets/sheet1.xml" ContentType="application/vnd.openxmlformats-officedocument.spreadsheetml.workshee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worksheets/sheet10.xml" ContentType="application/vnd.openxmlformats-officedocument.spreadsheetml.worksheet+xml"/>
  <Override PartName="/xl/charts/chart41.xml" ContentType="application/vnd.openxmlformats-officedocument.drawingml.chart+xml"/>
  <Override PartName="/xl/worksheets/sheet9.xml" ContentType="application/vnd.openxmlformats-officedocument.spreadsheetml.worksheet+xml"/>
  <Override PartName="/xl/worksheets/sheet4.xml" ContentType="application/vnd.openxmlformats-officedocument.spreadsheetml.worksheet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charts/chart45.xml" ContentType="application/vnd.openxmlformats-officedocument.drawingml.chart+xml"/>
  <Override PartName="/xl/charts/chart42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6.xml" ContentType="application/vnd.openxmlformats-officedocument.spreadsheetml.worksheet+xml"/>
  <Override PartName="/xl/charts/chart30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worksheets/sheet18.xml" ContentType="application/vnd.openxmlformats-officedocument.spreadsheetml.workshee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19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7.xml" ContentType="application/vnd.openxmlformats-officedocument.spreadsheetml.workshee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worksheets/sheet16.xml" ContentType="application/vnd.openxmlformats-officedocument.spreadsheetml.worksheet+xml"/>
  <Override PartName="/xl/charts/chart19.xml" ContentType="application/vnd.openxmlformats-officedocument.drawingml.chart+xml"/>
  <Override PartName="/xl/worksheets/sheet15.xml" ContentType="application/vnd.openxmlformats-officedocument.spreadsheetml.worksheet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worksheets/sheet14.xml" ContentType="application/vnd.openxmlformats-officedocument.spreadsheetml.worksheet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drawings/drawing34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charts/chart26.xml" ContentType="application/vnd.openxmlformats-officedocument.drawingml.chart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drawings/drawing20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515" windowHeight="1156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Hoja1" sheetId="35" state="hidden" r:id="rId30"/>
    <sheet name="actualizaciones" sheetId="36" state="hidden" r:id="rId31"/>
  </sheets>
  <externalReferences>
    <externalReference r:id="rId32"/>
    <externalReference r:id="rId33"/>
  </externalReferences>
  <definedNames>
    <definedName name="_eoh05" localSheetId="3">#REF!</definedName>
    <definedName name="_eoh05" localSheetId="29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29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">'Gráfica alojados municipio'!$B$4:$J$29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1">'SERIE ALOJADOS MUNICIPIOS'!$B$5:$L$111</definedName>
    <definedName name="_xlnm.Print_Area" localSheetId="16">'SERIE EM MUNICIPIOS'!$B$5:$L$111</definedName>
    <definedName name="_xlnm.Print_Area" localSheetId="11">'SERIE IO MUNICIPIOS'!$B$5:$L$111</definedName>
    <definedName name="_xlnm.Print_Area" localSheetId="6">'SERIE PERNOCTACIONES MUN'!$B$5:$L$111</definedName>
    <definedName name="CANARIAS" localSheetId="3">#REF!</definedName>
    <definedName name="CANARIAS" localSheetId="29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29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29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29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29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29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29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29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29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29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29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29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29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L54" i="27" l="1"/>
  <c r="J54" i="27"/>
  <c r="E54" i="27"/>
  <c r="C54" i="27"/>
  <c r="L42" i="27"/>
  <c r="J42" i="27"/>
  <c r="E42" i="27"/>
  <c r="C42" i="27"/>
  <c r="L31" i="27"/>
  <c r="J31" i="27"/>
  <c r="E31" i="27"/>
  <c r="C31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9" i="17"/>
  <c r="D36" i="15"/>
  <c r="C36" i="15"/>
  <c r="I20" i="15"/>
  <c r="H20" i="15"/>
  <c r="D20" i="15"/>
  <c r="C20" i="15"/>
  <c r="I6" i="15"/>
  <c r="H6" i="15"/>
  <c r="D6" i="15"/>
  <c r="C6" i="15"/>
  <c r="D6" i="13"/>
  <c r="C6" i="13"/>
  <c r="B19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9" i="7"/>
  <c r="E36" i="5"/>
  <c r="C36" i="5"/>
  <c r="L20" i="5"/>
  <c r="J20" i="5"/>
  <c r="E20" i="5"/>
  <c r="C20" i="5"/>
  <c r="L6" i="5"/>
  <c r="J6" i="5"/>
  <c r="E6" i="5"/>
  <c r="C6" i="5"/>
  <c r="E6" i="3"/>
  <c r="C6" i="3"/>
  <c r="B19" i="2"/>
  <c r="D6" i="1"/>
  <c r="F20" i="2" l="1"/>
  <c r="L21" i="2"/>
  <c r="H23" i="2"/>
  <c r="D25" i="2"/>
  <c r="J26" i="2"/>
  <c r="H27" i="2"/>
  <c r="D29" i="2"/>
  <c r="J30" i="2"/>
  <c r="F32" i="2"/>
  <c r="L33" i="2"/>
  <c r="H35" i="2"/>
  <c r="D37" i="2"/>
  <c r="J38" i="2"/>
  <c r="F40" i="2"/>
  <c r="D41" i="2"/>
  <c r="L41" i="2"/>
  <c r="J42" i="2"/>
  <c r="H43" i="2"/>
  <c r="D45" i="2"/>
  <c r="H20" i="2"/>
  <c r="F21" i="2"/>
  <c r="D22" i="2"/>
  <c r="L22" i="2"/>
  <c r="J23" i="2"/>
  <c r="H24" i="2"/>
  <c r="F25" i="2"/>
  <c r="D26" i="2"/>
  <c r="L26" i="2"/>
  <c r="J27" i="2"/>
  <c r="H28" i="2"/>
  <c r="F29" i="2"/>
  <c r="D30" i="2"/>
  <c r="L30" i="2"/>
  <c r="J31" i="2"/>
  <c r="H32" i="2"/>
  <c r="F33" i="2"/>
  <c r="D34" i="2"/>
  <c r="L34" i="2"/>
  <c r="J35" i="2"/>
  <c r="H36" i="2"/>
  <c r="F37" i="2"/>
  <c r="D38" i="2"/>
  <c r="L38" i="2"/>
  <c r="J39" i="2"/>
  <c r="H40" i="2"/>
  <c r="F41" i="2"/>
  <c r="D42" i="2"/>
  <c r="L42" i="2"/>
  <c r="J43" i="2"/>
  <c r="H44" i="2"/>
  <c r="F45" i="2"/>
  <c r="J20" i="2"/>
  <c r="F22" i="2"/>
  <c r="L23" i="2"/>
  <c r="H25" i="2"/>
  <c r="D27" i="2"/>
  <c r="J28" i="2"/>
  <c r="F30" i="2"/>
  <c r="L31" i="2"/>
  <c r="H33" i="2"/>
  <c r="L35" i="2"/>
  <c r="H37" i="2"/>
  <c r="D39" i="2"/>
  <c r="L43" i="2"/>
  <c r="H21" i="2"/>
  <c r="D23" i="2"/>
  <c r="J24" i="2"/>
  <c r="F26" i="2"/>
  <c r="L27" i="2"/>
  <c r="H29" i="2"/>
  <c r="D31" i="2"/>
  <c r="J32" i="2"/>
  <c r="F34" i="2"/>
  <c r="D35" i="2"/>
  <c r="J36" i="2"/>
  <c r="F38" i="2"/>
  <c r="L39" i="2"/>
  <c r="J40" i="2"/>
  <c r="H41" i="2"/>
  <c r="F42" i="2"/>
  <c r="D43" i="2"/>
  <c r="J44" i="2"/>
  <c r="D20" i="2"/>
  <c r="L20" i="2"/>
  <c r="J21" i="2"/>
  <c r="H22" i="2"/>
  <c r="F23" i="2"/>
  <c r="D24" i="2"/>
  <c r="L24" i="2"/>
  <c r="J25" i="2"/>
  <c r="H26" i="2"/>
  <c r="F27" i="2"/>
  <c r="D28" i="2"/>
  <c r="L28" i="2"/>
  <c r="J29" i="2"/>
  <c r="H30" i="2"/>
  <c r="F31" i="2"/>
  <c r="D32" i="2"/>
  <c r="L32" i="2"/>
  <c r="J33" i="2"/>
  <c r="H34" i="2"/>
  <c r="F35" i="2"/>
  <c r="D36" i="2"/>
  <c r="L36" i="2"/>
  <c r="J37" i="2"/>
  <c r="H38" i="2"/>
  <c r="F39" i="2"/>
  <c r="D40" i="2"/>
  <c r="L40" i="2"/>
  <c r="J41" i="2"/>
  <c r="H42" i="2"/>
  <c r="F43" i="2"/>
  <c r="D44" i="2"/>
  <c r="L44" i="2"/>
  <c r="D21" i="2"/>
  <c r="J22" i="2"/>
  <c r="F24" i="2"/>
  <c r="L25" i="2"/>
  <c r="F28" i="2"/>
  <c r="L29" i="2"/>
  <c r="H31" i="2"/>
  <c r="D33" i="2"/>
  <c r="J34" i="2"/>
  <c r="F36" i="2"/>
  <c r="L37" i="2"/>
  <c r="H39" i="2"/>
  <c r="F44" i="2"/>
  <c r="D46" i="2"/>
  <c r="L46" i="2"/>
  <c r="J47" i="2"/>
  <c r="H48" i="2"/>
  <c r="F49" i="2"/>
  <c r="D50" i="2"/>
  <c r="L50" i="2"/>
  <c r="J51" i="2"/>
  <c r="H52" i="2"/>
  <c r="F53" i="2"/>
  <c r="D54" i="2"/>
  <c r="L54" i="2"/>
  <c r="J55" i="2"/>
  <c r="H56" i="2"/>
  <c r="F57" i="2"/>
  <c r="H58" i="2"/>
  <c r="F59" i="2"/>
  <c r="J59" i="2"/>
  <c r="H60" i="2"/>
  <c r="F61" i="2"/>
  <c r="H62" i="2"/>
  <c r="L62" i="2"/>
  <c r="J63" i="2"/>
  <c r="H64" i="2"/>
  <c r="F65" i="2"/>
  <c r="D66" i="2"/>
  <c r="F67" i="2"/>
  <c r="H70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F16" i="2"/>
  <c r="J16" i="2"/>
  <c r="D17" i="2"/>
  <c r="H17" i="2"/>
  <c r="L17" i="2"/>
  <c r="F18" i="2"/>
  <c r="J18" i="2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M8" i="5"/>
  <c r="K10" i="5"/>
  <c r="N11" i="5"/>
  <c r="M11" i="5"/>
  <c r="K12" i="5"/>
  <c r="N13" i="5"/>
  <c r="M13" i="5"/>
  <c r="K14" i="5"/>
  <c r="N16" i="5"/>
  <c r="M16" i="5"/>
  <c r="K22" i="5"/>
  <c r="N24" i="5"/>
  <c r="M24" i="5"/>
  <c r="K25" i="5"/>
  <c r="N26" i="5"/>
  <c r="M26" i="5"/>
  <c r="K27" i="5"/>
  <c r="G29" i="5"/>
  <c r="F29" i="5"/>
  <c r="G38" i="5"/>
  <c r="F38" i="5"/>
  <c r="D41" i="5"/>
  <c r="G43" i="5"/>
  <c r="F43" i="5"/>
  <c r="D45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D27" i="7"/>
  <c r="L27" i="7"/>
  <c r="J28" i="7"/>
  <c r="H29" i="7"/>
  <c r="F30" i="7"/>
  <c r="L45" i="2"/>
  <c r="J46" i="2"/>
  <c r="H47" i="2"/>
  <c r="F48" i="2"/>
  <c r="D49" i="2"/>
  <c r="L49" i="2"/>
  <c r="F50" i="2"/>
  <c r="D51" i="2"/>
  <c r="F52" i="2"/>
  <c r="D53" i="2"/>
  <c r="L53" i="2"/>
  <c r="J54" i="2"/>
  <c r="H55" i="2"/>
  <c r="F56" i="2"/>
  <c r="D57" i="2"/>
  <c r="L57" i="2"/>
  <c r="J58" i="2"/>
  <c r="H59" i="2"/>
  <c r="J60" i="2"/>
  <c r="H61" i="2"/>
  <c r="F62" i="2"/>
  <c r="D63" i="2"/>
  <c r="L63" i="2"/>
  <c r="J64" i="2"/>
  <c r="H65" i="2"/>
  <c r="F66" i="2"/>
  <c r="D67" i="2"/>
  <c r="L67" i="2"/>
  <c r="F68" i="2"/>
  <c r="J68" i="2"/>
  <c r="D69" i="2"/>
  <c r="H69" i="2"/>
  <c r="L69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6" i="2"/>
  <c r="J96" i="2"/>
  <c r="D97" i="2"/>
  <c r="H97" i="2"/>
  <c r="L97" i="2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D11" i="5"/>
  <c r="G12" i="5"/>
  <c r="F12" i="5"/>
  <c r="D13" i="5"/>
  <c r="G14" i="5"/>
  <c r="F14" i="5"/>
  <c r="D16" i="5"/>
  <c r="G22" i="5"/>
  <c r="F22" i="5"/>
  <c r="D24" i="5"/>
  <c r="G25" i="5"/>
  <c r="F25" i="5"/>
  <c r="D26" i="5"/>
  <c r="G27" i="5"/>
  <c r="F27" i="5"/>
  <c r="K28" i="5"/>
  <c r="N30" i="5"/>
  <c r="M30" i="5"/>
  <c r="G40" i="5"/>
  <c r="F40" i="5"/>
  <c r="D42" i="5"/>
  <c r="G44" i="5"/>
  <c r="F44" i="5"/>
  <c r="D47" i="5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F27" i="7"/>
  <c r="D28" i="7"/>
  <c r="L28" i="7"/>
  <c r="J29" i="7"/>
  <c r="H30" i="7"/>
  <c r="H45" i="2"/>
  <c r="F46" i="2"/>
  <c r="D47" i="2"/>
  <c r="L47" i="2"/>
  <c r="J48" i="2"/>
  <c r="H49" i="2"/>
  <c r="J50" i="2"/>
  <c r="H51" i="2"/>
  <c r="L51" i="2"/>
  <c r="J52" i="2"/>
  <c r="H53" i="2"/>
  <c r="F54" i="2"/>
  <c r="D55" i="2"/>
  <c r="L55" i="2"/>
  <c r="J56" i="2"/>
  <c r="H57" i="2"/>
  <c r="F58" i="2"/>
  <c r="D59" i="2"/>
  <c r="L59" i="2"/>
  <c r="F60" i="2"/>
  <c r="D61" i="2"/>
  <c r="L61" i="2"/>
  <c r="J62" i="2"/>
  <c r="H63" i="2"/>
  <c r="F64" i="2"/>
  <c r="D65" i="2"/>
  <c r="L65" i="2"/>
  <c r="J66" i="2"/>
  <c r="H67" i="2"/>
  <c r="F70" i="2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F15" i="2"/>
  <c r="J15" i="2"/>
  <c r="D16" i="2"/>
  <c r="H16" i="2"/>
  <c r="L16" i="2"/>
  <c r="F17" i="2"/>
  <c r="J17" i="2"/>
  <c r="D18" i="2"/>
  <c r="H18" i="2"/>
  <c r="L18" i="2"/>
  <c r="D8" i="3"/>
  <c r="F10" i="3"/>
  <c r="G10" i="3"/>
  <c r="D13" i="3"/>
  <c r="F16" i="3"/>
  <c r="G16" i="3"/>
  <c r="D18" i="3"/>
  <c r="F21" i="3"/>
  <c r="G21" i="3"/>
  <c r="D24" i="3"/>
  <c r="F26" i="3"/>
  <c r="G26" i="3"/>
  <c r="K8" i="5"/>
  <c r="M10" i="5"/>
  <c r="N10" i="5"/>
  <c r="K11" i="5"/>
  <c r="M12" i="5"/>
  <c r="N12" i="5"/>
  <c r="K13" i="5"/>
  <c r="M14" i="5"/>
  <c r="N14" i="5"/>
  <c r="K16" i="5"/>
  <c r="M22" i="5"/>
  <c r="N22" i="5"/>
  <c r="K24" i="5"/>
  <c r="M25" i="5"/>
  <c r="N25" i="5"/>
  <c r="K26" i="5"/>
  <c r="M27" i="5"/>
  <c r="N27" i="5"/>
  <c r="D29" i="5"/>
  <c r="D38" i="5"/>
  <c r="F41" i="5"/>
  <c r="G41" i="5"/>
  <c r="D43" i="5"/>
  <c r="F45" i="5"/>
  <c r="G45" i="5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F14" i="7"/>
  <c r="J14" i="7"/>
  <c r="D15" i="7"/>
  <c r="H15" i="7"/>
  <c r="L15" i="7"/>
  <c r="F16" i="7"/>
  <c r="J16" i="7"/>
  <c r="D17" i="7"/>
  <c r="H17" i="7"/>
  <c r="L17" i="7"/>
  <c r="F18" i="7"/>
  <c r="J18" i="7"/>
  <c r="J26" i="7"/>
  <c r="H27" i="7"/>
  <c r="F28" i="7"/>
  <c r="D29" i="7"/>
  <c r="L29" i="7"/>
  <c r="J45" i="2"/>
  <c r="H46" i="2"/>
  <c r="F47" i="2"/>
  <c r="D48" i="2"/>
  <c r="L48" i="2"/>
  <c r="J49" i="2"/>
  <c r="H50" i="2"/>
  <c r="F51" i="2"/>
  <c r="D52" i="2"/>
  <c r="L52" i="2"/>
  <c r="J53" i="2"/>
  <c r="H54" i="2"/>
  <c r="F55" i="2"/>
  <c r="D56" i="2"/>
  <c r="L56" i="2"/>
  <c r="J57" i="2"/>
  <c r="D58" i="2"/>
  <c r="L58" i="2"/>
  <c r="D60" i="2"/>
  <c r="L60" i="2"/>
  <c r="J61" i="2"/>
  <c r="D62" i="2"/>
  <c r="F63" i="2"/>
  <c r="D64" i="2"/>
  <c r="L64" i="2"/>
  <c r="J65" i="2"/>
  <c r="H66" i="2"/>
  <c r="L66" i="2"/>
  <c r="J67" i="2"/>
  <c r="D68" i="2"/>
  <c r="H68" i="2"/>
  <c r="L68" i="2"/>
  <c r="F69" i="2"/>
  <c r="J69" i="2"/>
  <c r="D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F97" i="2"/>
  <c r="J97" i="2"/>
  <c r="D9" i="3"/>
  <c r="G12" i="3"/>
  <c r="F12" i="3"/>
  <c r="D14" i="3"/>
  <c r="G17" i="3"/>
  <c r="F17" i="3"/>
  <c r="D20" i="3"/>
  <c r="G22" i="3"/>
  <c r="F22" i="3"/>
  <c r="D25" i="3"/>
  <c r="G8" i="5"/>
  <c r="F8" i="5"/>
  <c r="D10" i="5"/>
  <c r="G11" i="5"/>
  <c r="F11" i="5"/>
  <c r="D12" i="5"/>
  <c r="G13" i="5"/>
  <c r="F13" i="5"/>
  <c r="D14" i="5"/>
  <c r="G16" i="5"/>
  <c r="F16" i="5"/>
  <c r="D22" i="5"/>
  <c r="G24" i="5"/>
  <c r="F24" i="5"/>
  <c r="D25" i="5"/>
  <c r="G26" i="5"/>
  <c r="F26" i="5"/>
  <c r="D27" i="5"/>
  <c r="N28" i="5"/>
  <c r="M28" i="5"/>
  <c r="K30" i="5"/>
  <c r="D40" i="5"/>
  <c r="G42" i="5"/>
  <c r="F42" i="5"/>
  <c r="D44" i="5"/>
  <c r="G47" i="5"/>
  <c r="F47" i="5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L26" i="7"/>
  <c r="J27" i="7"/>
  <c r="H28" i="7"/>
  <c r="F29" i="7"/>
  <c r="D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D63" i="7"/>
  <c r="L63" i="7"/>
  <c r="J64" i="7"/>
  <c r="H65" i="7"/>
  <c r="F66" i="7"/>
  <c r="D67" i="7"/>
  <c r="L67" i="7"/>
  <c r="J68" i="7"/>
  <c r="H69" i="7"/>
  <c r="F70" i="7"/>
  <c r="D71" i="7"/>
  <c r="L71" i="7"/>
  <c r="J72" i="7"/>
  <c r="H73" i="7"/>
  <c r="F74" i="7"/>
  <c r="D75" i="7"/>
  <c r="L75" i="7"/>
  <c r="J76" i="7"/>
  <c r="H77" i="7"/>
  <c r="F78" i="7"/>
  <c r="D79" i="7"/>
  <c r="L79" i="7"/>
  <c r="J80" i="7"/>
  <c r="H81" i="7"/>
  <c r="F82" i="7"/>
  <c r="D83" i="7"/>
  <c r="L83" i="7"/>
  <c r="J84" i="7"/>
  <c r="H85" i="7"/>
  <c r="F86" i="7"/>
  <c r="D87" i="7"/>
  <c r="L87" i="7"/>
  <c r="J88" i="7"/>
  <c r="H89" i="7"/>
  <c r="F90" i="7"/>
  <c r="D91" i="7"/>
  <c r="L91" i="7"/>
  <c r="J92" i="7"/>
  <c r="H93" i="7"/>
  <c r="F94" i="7"/>
  <c r="D95" i="7"/>
  <c r="L95" i="7"/>
  <c r="J96" i="7"/>
  <c r="H97" i="7"/>
  <c r="D9" i="8"/>
  <c r="F17" i="8"/>
  <c r="G17" i="8"/>
  <c r="D20" i="8"/>
  <c r="F8" i="10"/>
  <c r="G8" i="10"/>
  <c r="D10" i="10"/>
  <c r="F13" i="10"/>
  <c r="G13" i="10"/>
  <c r="D14" i="10"/>
  <c r="F24" i="10"/>
  <c r="G24" i="10"/>
  <c r="D25" i="10"/>
  <c r="M28" i="10"/>
  <c r="N28" i="10"/>
  <c r="K30" i="10"/>
  <c r="F40" i="10"/>
  <c r="G40" i="10"/>
  <c r="D42" i="10"/>
  <c r="F20" i="12"/>
  <c r="D21" i="12"/>
  <c r="D22" i="12"/>
  <c r="J23" i="12"/>
  <c r="F63" i="7"/>
  <c r="D64" i="7"/>
  <c r="L64" i="7"/>
  <c r="J65" i="7"/>
  <c r="H66" i="7"/>
  <c r="F67" i="7"/>
  <c r="D68" i="7"/>
  <c r="L68" i="7"/>
  <c r="J69" i="7"/>
  <c r="H70" i="7"/>
  <c r="F71" i="7"/>
  <c r="D72" i="7"/>
  <c r="L72" i="7"/>
  <c r="J73" i="7"/>
  <c r="H74" i="7"/>
  <c r="F75" i="7"/>
  <c r="D76" i="7"/>
  <c r="L76" i="7"/>
  <c r="J77" i="7"/>
  <c r="H78" i="7"/>
  <c r="F79" i="7"/>
  <c r="D80" i="7"/>
  <c r="L80" i="7"/>
  <c r="J81" i="7"/>
  <c r="H82" i="7"/>
  <c r="F83" i="7"/>
  <c r="D84" i="7"/>
  <c r="L84" i="7"/>
  <c r="J85" i="7"/>
  <c r="H86" i="7"/>
  <c r="F87" i="7"/>
  <c r="D88" i="7"/>
  <c r="L88" i="7"/>
  <c r="J89" i="7"/>
  <c r="H90" i="7"/>
  <c r="F91" i="7"/>
  <c r="D92" i="7"/>
  <c r="L92" i="7"/>
  <c r="J93" i="7"/>
  <c r="H94" i="7"/>
  <c r="F95" i="7"/>
  <c r="D96" i="7"/>
  <c r="L96" i="7"/>
  <c r="J97" i="7"/>
  <c r="F9" i="8"/>
  <c r="G9" i="8"/>
  <c r="D12" i="8"/>
  <c r="F20" i="8"/>
  <c r="G20" i="8"/>
  <c r="D22" i="8"/>
  <c r="F10" i="10"/>
  <c r="G10" i="10"/>
  <c r="D11" i="10"/>
  <c r="F14" i="10"/>
  <c r="G14" i="10"/>
  <c r="D16" i="10"/>
  <c r="F25" i="10"/>
  <c r="G25" i="10"/>
  <c r="D26" i="10"/>
  <c r="M30" i="10"/>
  <c r="N30" i="10"/>
  <c r="F42" i="10"/>
  <c r="G42" i="10"/>
  <c r="D44" i="10"/>
  <c r="H20" i="12"/>
  <c r="F21" i="12"/>
  <c r="H22" i="12"/>
  <c r="D24" i="12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H63" i="7"/>
  <c r="F64" i="7"/>
  <c r="D65" i="7"/>
  <c r="L65" i="7"/>
  <c r="J66" i="7"/>
  <c r="H67" i="7"/>
  <c r="F68" i="7"/>
  <c r="D69" i="7"/>
  <c r="L69" i="7"/>
  <c r="J70" i="7"/>
  <c r="H71" i="7"/>
  <c r="F72" i="7"/>
  <c r="D73" i="7"/>
  <c r="L73" i="7"/>
  <c r="J74" i="7"/>
  <c r="H75" i="7"/>
  <c r="F76" i="7"/>
  <c r="D77" i="7"/>
  <c r="L77" i="7"/>
  <c r="J78" i="7"/>
  <c r="H79" i="7"/>
  <c r="F80" i="7"/>
  <c r="D81" i="7"/>
  <c r="L81" i="7"/>
  <c r="J82" i="7"/>
  <c r="H83" i="7"/>
  <c r="F84" i="7"/>
  <c r="D85" i="7"/>
  <c r="L85" i="7"/>
  <c r="J86" i="7"/>
  <c r="H87" i="7"/>
  <c r="F88" i="7"/>
  <c r="D89" i="7"/>
  <c r="L89" i="7"/>
  <c r="J90" i="7"/>
  <c r="H91" i="7"/>
  <c r="F92" i="7"/>
  <c r="D93" i="7"/>
  <c r="L93" i="7"/>
  <c r="J94" i="7"/>
  <c r="H95" i="7"/>
  <c r="F96" i="7"/>
  <c r="D97" i="7"/>
  <c r="L97" i="7"/>
  <c r="F12" i="8"/>
  <c r="G12" i="8"/>
  <c r="D14" i="8"/>
  <c r="F22" i="8"/>
  <c r="G22" i="8"/>
  <c r="D25" i="8"/>
  <c r="F11" i="10"/>
  <c r="G11" i="10"/>
  <c r="D12" i="10"/>
  <c r="F16" i="10"/>
  <c r="G16" i="10"/>
  <c r="D22" i="10"/>
  <c r="F26" i="10"/>
  <c r="G26" i="10"/>
  <c r="D27" i="10"/>
  <c r="F44" i="10"/>
  <c r="G44" i="10"/>
  <c r="D47" i="10"/>
  <c r="J20" i="12"/>
  <c r="H21" i="12"/>
  <c r="L22" i="12"/>
  <c r="H24" i="12"/>
  <c r="L62" i="7"/>
  <c r="J63" i="7"/>
  <c r="H64" i="7"/>
  <c r="F65" i="7"/>
  <c r="D66" i="7"/>
  <c r="L66" i="7"/>
  <c r="J67" i="7"/>
  <c r="H68" i="7"/>
  <c r="F69" i="7"/>
  <c r="D70" i="7"/>
  <c r="L70" i="7"/>
  <c r="J71" i="7"/>
  <c r="H72" i="7"/>
  <c r="F73" i="7"/>
  <c r="D74" i="7"/>
  <c r="L74" i="7"/>
  <c r="J75" i="7"/>
  <c r="H76" i="7"/>
  <c r="F77" i="7"/>
  <c r="D78" i="7"/>
  <c r="L78" i="7"/>
  <c r="J79" i="7"/>
  <c r="H80" i="7"/>
  <c r="F81" i="7"/>
  <c r="D82" i="7"/>
  <c r="L82" i="7"/>
  <c r="J83" i="7"/>
  <c r="H84" i="7"/>
  <c r="F85" i="7"/>
  <c r="D86" i="7"/>
  <c r="L86" i="7"/>
  <c r="J87" i="7"/>
  <c r="H88" i="7"/>
  <c r="F89" i="7"/>
  <c r="D90" i="7"/>
  <c r="L90" i="7"/>
  <c r="J91" i="7"/>
  <c r="H92" i="7"/>
  <c r="F93" i="7"/>
  <c r="D94" i="7"/>
  <c r="L94" i="7"/>
  <c r="J95" i="7"/>
  <c r="H96" i="7"/>
  <c r="F97" i="7"/>
  <c r="F14" i="8"/>
  <c r="G14" i="8"/>
  <c r="D17" i="8"/>
  <c r="F25" i="8"/>
  <c r="G25" i="8"/>
  <c r="D8" i="10"/>
  <c r="F12" i="10"/>
  <c r="G12" i="10"/>
  <c r="D13" i="10"/>
  <c r="F22" i="10"/>
  <c r="G22" i="10"/>
  <c r="D24" i="10"/>
  <c r="F27" i="10"/>
  <c r="G27" i="10"/>
  <c r="K28" i="10"/>
  <c r="D40" i="10"/>
  <c r="F47" i="10"/>
  <c r="G47" i="10"/>
  <c r="D20" i="12"/>
  <c r="L20" i="12"/>
  <c r="J21" i="12"/>
  <c r="F23" i="12"/>
  <c r="L24" i="12"/>
  <c r="D8" i="8"/>
  <c r="G10" i="8"/>
  <c r="F10" i="8"/>
  <c r="D13" i="8"/>
  <c r="G16" i="8"/>
  <c r="F16" i="8"/>
  <c r="D18" i="8"/>
  <c r="G21" i="8"/>
  <c r="F21" i="8"/>
  <c r="D26" i="8"/>
  <c r="D24" i="8"/>
  <c r="N8" i="10"/>
  <c r="M8" i="10"/>
  <c r="K10" i="10"/>
  <c r="N11" i="10"/>
  <c r="M11" i="10"/>
  <c r="K12" i="10"/>
  <c r="N13" i="10"/>
  <c r="M13" i="10"/>
  <c r="K14" i="10"/>
  <c r="N16" i="10"/>
  <c r="M16" i="10"/>
  <c r="K22" i="10"/>
  <c r="N24" i="10"/>
  <c r="M24" i="10"/>
  <c r="K25" i="10"/>
  <c r="N26" i="10"/>
  <c r="M26" i="10"/>
  <c r="K27" i="10"/>
  <c r="G29" i="10"/>
  <c r="F29" i="10"/>
  <c r="G38" i="10"/>
  <c r="F38" i="10"/>
  <c r="D41" i="10"/>
  <c r="G43" i="10"/>
  <c r="F43" i="10"/>
  <c r="D45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D70" i="12"/>
  <c r="L70" i="12"/>
  <c r="J71" i="12"/>
  <c r="H72" i="12"/>
  <c r="F73" i="12"/>
  <c r="D74" i="12"/>
  <c r="L74" i="12"/>
  <c r="J75" i="12"/>
  <c r="H76" i="12"/>
  <c r="F77" i="12"/>
  <c r="D78" i="12"/>
  <c r="L78" i="12"/>
  <c r="J79" i="12"/>
  <c r="H80" i="12"/>
  <c r="F81" i="12"/>
  <c r="D82" i="12"/>
  <c r="L82" i="12"/>
  <c r="J83" i="12"/>
  <c r="H84" i="12"/>
  <c r="F85" i="12"/>
  <c r="D86" i="12"/>
  <c r="L86" i="12"/>
  <c r="J87" i="12"/>
  <c r="H88" i="12"/>
  <c r="F89" i="12"/>
  <c r="D90" i="12"/>
  <c r="L90" i="12"/>
  <c r="J91" i="12"/>
  <c r="H92" i="12"/>
  <c r="F93" i="12"/>
  <c r="D94" i="12"/>
  <c r="L94" i="12"/>
  <c r="J95" i="12"/>
  <c r="H96" i="12"/>
  <c r="F97" i="12"/>
  <c r="E16" i="13"/>
  <c r="E8" i="15"/>
  <c r="E13" i="15"/>
  <c r="E24" i="15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F70" i="12"/>
  <c r="D71" i="12"/>
  <c r="L71" i="12"/>
  <c r="J72" i="12"/>
  <c r="H73" i="12"/>
  <c r="F74" i="12"/>
  <c r="D75" i="12"/>
  <c r="L75" i="12"/>
  <c r="J76" i="12"/>
  <c r="H77" i="12"/>
  <c r="F78" i="12"/>
  <c r="D79" i="12"/>
  <c r="L79" i="12"/>
  <c r="J80" i="12"/>
  <c r="H81" i="12"/>
  <c r="F82" i="12"/>
  <c r="D83" i="12"/>
  <c r="L83" i="12"/>
  <c r="J84" i="12"/>
  <c r="H85" i="12"/>
  <c r="F86" i="12"/>
  <c r="D87" i="12"/>
  <c r="L87" i="12"/>
  <c r="J88" i="12"/>
  <c r="H89" i="12"/>
  <c r="F90" i="12"/>
  <c r="D91" i="12"/>
  <c r="L91" i="12"/>
  <c r="J92" i="12"/>
  <c r="H93" i="12"/>
  <c r="F94" i="12"/>
  <c r="D95" i="12"/>
  <c r="L95" i="12"/>
  <c r="J96" i="12"/>
  <c r="H97" i="12"/>
  <c r="E13" i="13"/>
  <c r="E24" i="13"/>
  <c r="E12" i="15"/>
  <c r="E22" i="15"/>
  <c r="E44" i="15"/>
  <c r="G8" i="8"/>
  <c r="F8" i="8"/>
  <c r="D10" i="8"/>
  <c r="G13" i="8"/>
  <c r="F13" i="8"/>
  <c r="D16" i="8"/>
  <c r="G18" i="8"/>
  <c r="F18" i="8"/>
  <c r="D21" i="8"/>
  <c r="G24" i="8"/>
  <c r="F26" i="8"/>
  <c r="F24" i="8"/>
  <c r="K8" i="10"/>
  <c r="N10" i="10"/>
  <c r="M10" i="10"/>
  <c r="K11" i="10"/>
  <c r="N12" i="10"/>
  <c r="M12" i="10"/>
  <c r="K13" i="10"/>
  <c r="N14" i="10"/>
  <c r="M14" i="10"/>
  <c r="K16" i="10"/>
  <c r="N22" i="10"/>
  <c r="M22" i="10"/>
  <c r="K24" i="10"/>
  <c r="N25" i="10"/>
  <c r="M25" i="10"/>
  <c r="K26" i="10"/>
  <c r="N27" i="10"/>
  <c r="M27" i="10"/>
  <c r="D29" i="10"/>
  <c r="D38" i="10"/>
  <c r="G41" i="10"/>
  <c r="F41" i="10"/>
  <c r="D43" i="10"/>
  <c r="G45" i="10"/>
  <c r="F45" i="10"/>
  <c r="F8" i="12"/>
  <c r="J8" i="12"/>
  <c r="D9" i="12"/>
  <c r="H9" i="12"/>
  <c r="L9" i="12"/>
  <c r="F10" i="12"/>
  <c r="J10" i="12"/>
  <c r="D11" i="12"/>
  <c r="H11" i="12"/>
  <c r="L11" i="12"/>
  <c r="F12" i="12"/>
  <c r="J12" i="12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F18" i="12"/>
  <c r="J18" i="12"/>
  <c r="H70" i="12"/>
  <c r="F71" i="12"/>
  <c r="D72" i="12"/>
  <c r="L72" i="12"/>
  <c r="J73" i="12"/>
  <c r="H74" i="12"/>
  <c r="F75" i="12"/>
  <c r="D76" i="12"/>
  <c r="L76" i="12"/>
  <c r="J77" i="12"/>
  <c r="H78" i="12"/>
  <c r="F79" i="12"/>
  <c r="D80" i="12"/>
  <c r="L80" i="12"/>
  <c r="J81" i="12"/>
  <c r="H82" i="12"/>
  <c r="F83" i="12"/>
  <c r="D84" i="12"/>
  <c r="L84" i="12"/>
  <c r="J85" i="12"/>
  <c r="H86" i="12"/>
  <c r="F87" i="12"/>
  <c r="D88" i="12"/>
  <c r="L88" i="12"/>
  <c r="J89" i="12"/>
  <c r="H90" i="12"/>
  <c r="F91" i="12"/>
  <c r="D92" i="12"/>
  <c r="L92" i="12"/>
  <c r="J93" i="12"/>
  <c r="H94" i="12"/>
  <c r="F95" i="12"/>
  <c r="D96" i="12"/>
  <c r="L96" i="12"/>
  <c r="J97" i="12"/>
  <c r="E10" i="13"/>
  <c r="E21" i="13"/>
  <c r="E11" i="15"/>
  <c r="E16" i="15"/>
  <c r="J30" i="15"/>
  <c r="E40" i="15"/>
  <c r="F8" i="17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J70" i="12"/>
  <c r="H71" i="12"/>
  <c r="F72" i="12"/>
  <c r="D73" i="12"/>
  <c r="L73" i="12"/>
  <c r="J74" i="12"/>
  <c r="H75" i="12"/>
  <c r="F76" i="12"/>
  <c r="D77" i="12"/>
  <c r="L77" i="12"/>
  <c r="J78" i="12"/>
  <c r="H79" i="12"/>
  <c r="F80" i="12"/>
  <c r="D81" i="12"/>
  <c r="L81" i="12"/>
  <c r="J82" i="12"/>
  <c r="H83" i="12"/>
  <c r="F84" i="12"/>
  <c r="D85" i="12"/>
  <c r="L85" i="12"/>
  <c r="J86" i="12"/>
  <c r="H87" i="12"/>
  <c r="F88" i="12"/>
  <c r="D89" i="12"/>
  <c r="L89" i="12"/>
  <c r="J90" i="12"/>
  <c r="H91" i="12"/>
  <c r="F92" i="12"/>
  <c r="D93" i="12"/>
  <c r="L93" i="12"/>
  <c r="J94" i="12"/>
  <c r="H95" i="12"/>
  <c r="F96" i="12"/>
  <c r="D97" i="12"/>
  <c r="L97" i="12"/>
  <c r="E8" i="13"/>
  <c r="E18" i="13"/>
  <c r="E10" i="15"/>
  <c r="E14" i="15"/>
  <c r="E25" i="15"/>
  <c r="E27" i="15"/>
  <c r="J8" i="17"/>
  <c r="E9" i="13"/>
  <c r="E14" i="13"/>
  <c r="E20" i="13"/>
  <c r="E25" i="13"/>
  <c r="J10" i="15"/>
  <c r="J12" i="15"/>
  <c r="J14" i="15"/>
  <c r="J22" i="15"/>
  <c r="J25" i="15"/>
  <c r="J27" i="15"/>
  <c r="E41" i="15"/>
  <c r="E45" i="15"/>
  <c r="D20" i="17"/>
  <c r="H20" i="17"/>
  <c r="L20" i="17"/>
  <c r="F21" i="17"/>
  <c r="J21" i="17"/>
  <c r="D22" i="17"/>
  <c r="H22" i="17"/>
  <c r="H23" i="17"/>
  <c r="D24" i="17"/>
  <c r="D25" i="17"/>
  <c r="J25" i="17"/>
  <c r="J26" i="17"/>
  <c r="F27" i="17"/>
  <c r="F28" i="17"/>
  <c r="L28" i="17"/>
  <c r="L29" i="17"/>
  <c r="H30" i="17"/>
  <c r="H31" i="17"/>
  <c r="D32" i="17"/>
  <c r="D33" i="17"/>
  <c r="J33" i="17"/>
  <c r="J34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14" i="17"/>
  <c r="J14" i="17"/>
  <c r="D15" i="17"/>
  <c r="H15" i="17"/>
  <c r="L15" i="17"/>
  <c r="F16" i="17"/>
  <c r="J16" i="17"/>
  <c r="D17" i="17"/>
  <c r="H17" i="17"/>
  <c r="L17" i="17"/>
  <c r="F18" i="17"/>
  <c r="J18" i="17"/>
  <c r="D23" i="17"/>
  <c r="J23" i="17"/>
  <c r="J24" i="17"/>
  <c r="F25" i="17"/>
  <c r="F26" i="17"/>
  <c r="L26" i="17"/>
  <c r="L27" i="17"/>
  <c r="H28" i="17"/>
  <c r="H29" i="17"/>
  <c r="D30" i="17"/>
  <c r="D31" i="17"/>
  <c r="J31" i="17"/>
  <c r="J32" i="17"/>
  <c r="F33" i="17"/>
  <c r="F34" i="17"/>
  <c r="L34" i="17"/>
  <c r="E12" i="13"/>
  <c r="E17" i="13"/>
  <c r="E22" i="13"/>
  <c r="J8" i="15"/>
  <c r="J11" i="15"/>
  <c r="J13" i="15"/>
  <c r="J16" i="15"/>
  <c r="J24" i="15"/>
  <c r="J26" i="15"/>
  <c r="E29" i="15"/>
  <c r="E38" i="15"/>
  <c r="E43" i="15"/>
  <c r="F20" i="17"/>
  <c r="J20" i="17"/>
  <c r="D21" i="17"/>
  <c r="H21" i="17"/>
  <c r="L21" i="17"/>
  <c r="F22" i="17"/>
  <c r="J22" i="17"/>
  <c r="F23" i="17"/>
  <c r="F24" i="17"/>
  <c r="L24" i="17"/>
  <c r="L25" i="17"/>
  <c r="H26" i="17"/>
  <c r="H27" i="17"/>
  <c r="D28" i="17"/>
  <c r="D29" i="17"/>
  <c r="J29" i="17"/>
  <c r="J30" i="17"/>
  <c r="F31" i="17"/>
  <c r="F32" i="17"/>
  <c r="L32" i="17"/>
  <c r="L33" i="17"/>
  <c r="H34" i="17"/>
  <c r="E26" i="15"/>
  <c r="J28" i="15"/>
  <c r="E42" i="15"/>
  <c r="E47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15" i="17"/>
  <c r="J15" i="17"/>
  <c r="D16" i="17"/>
  <c r="H16" i="17"/>
  <c r="L16" i="17"/>
  <c r="F17" i="17"/>
  <c r="J17" i="17"/>
  <c r="D18" i="17"/>
  <c r="H18" i="17"/>
  <c r="L18" i="17"/>
  <c r="L22" i="17"/>
  <c r="L23" i="17"/>
  <c r="H24" i="17"/>
  <c r="H25" i="17"/>
  <c r="D26" i="17"/>
  <c r="D27" i="17"/>
  <c r="J27" i="17"/>
  <c r="J28" i="17"/>
  <c r="F29" i="17"/>
  <c r="F30" i="17"/>
  <c r="L30" i="17"/>
  <c r="L31" i="17"/>
  <c r="H32" i="17"/>
  <c r="H33" i="17"/>
  <c r="D34" i="17"/>
  <c r="D35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H66" i="17"/>
  <c r="L66" i="17"/>
  <c r="F67" i="17"/>
  <c r="J67" i="17"/>
  <c r="D68" i="17"/>
  <c r="J68" i="17"/>
  <c r="J69" i="17"/>
  <c r="F70" i="17"/>
  <c r="F71" i="17"/>
  <c r="L71" i="17"/>
  <c r="L72" i="17"/>
  <c r="H73" i="17"/>
  <c r="H74" i="17"/>
  <c r="D75" i="17"/>
  <c r="D76" i="17"/>
  <c r="J76" i="17"/>
  <c r="J77" i="17"/>
  <c r="F78" i="17"/>
  <c r="F79" i="17"/>
  <c r="L79" i="17"/>
  <c r="L80" i="17"/>
  <c r="H81" i="17"/>
  <c r="H82" i="17"/>
  <c r="D83" i="17"/>
  <c r="D84" i="17"/>
  <c r="J84" i="17"/>
  <c r="J85" i="17"/>
  <c r="F86" i="17"/>
  <c r="F87" i="17"/>
  <c r="L87" i="17"/>
  <c r="L88" i="17"/>
  <c r="H89" i="17"/>
  <c r="H90" i="17"/>
  <c r="D91" i="17"/>
  <c r="D92" i="17"/>
  <c r="J92" i="17"/>
  <c r="J93" i="17"/>
  <c r="F94" i="17"/>
  <c r="F95" i="17"/>
  <c r="L95" i="17"/>
  <c r="L96" i="17"/>
  <c r="H97" i="17"/>
  <c r="E16" i="18"/>
  <c r="E8" i="20"/>
  <c r="F68" i="17"/>
  <c r="F69" i="17"/>
  <c r="L69" i="17"/>
  <c r="L70" i="17"/>
  <c r="H71" i="17"/>
  <c r="H72" i="17"/>
  <c r="D73" i="17"/>
  <c r="D74" i="17"/>
  <c r="J74" i="17"/>
  <c r="J75" i="17"/>
  <c r="F76" i="17"/>
  <c r="F77" i="17"/>
  <c r="L77" i="17"/>
  <c r="L78" i="17"/>
  <c r="H79" i="17"/>
  <c r="H80" i="17"/>
  <c r="D81" i="17"/>
  <c r="D82" i="17"/>
  <c r="J82" i="17"/>
  <c r="J83" i="17"/>
  <c r="F84" i="17"/>
  <c r="F85" i="17"/>
  <c r="L85" i="17"/>
  <c r="L86" i="17"/>
  <c r="H87" i="17"/>
  <c r="H88" i="17"/>
  <c r="D89" i="17"/>
  <c r="D90" i="17"/>
  <c r="J90" i="17"/>
  <c r="J91" i="17"/>
  <c r="F92" i="17"/>
  <c r="F93" i="17"/>
  <c r="L93" i="17"/>
  <c r="L94" i="17"/>
  <c r="H95" i="17"/>
  <c r="H96" i="17"/>
  <c r="D97" i="17"/>
  <c r="E13" i="18"/>
  <c r="E24" i="18"/>
  <c r="E16" i="20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D55" i="17"/>
  <c r="H55" i="17"/>
  <c r="L55" i="17"/>
  <c r="F56" i="17"/>
  <c r="J56" i="17"/>
  <c r="D57" i="17"/>
  <c r="H57" i="17"/>
  <c r="L57" i="17"/>
  <c r="F58" i="17"/>
  <c r="J58" i="17"/>
  <c r="D59" i="17"/>
  <c r="H59" i="17"/>
  <c r="L59" i="17"/>
  <c r="F60" i="17"/>
  <c r="J60" i="17"/>
  <c r="D61" i="17"/>
  <c r="H61" i="17"/>
  <c r="L61" i="17"/>
  <c r="F62" i="17"/>
  <c r="J62" i="17"/>
  <c r="D63" i="17"/>
  <c r="H63" i="17"/>
  <c r="L63" i="17"/>
  <c r="F64" i="17"/>
  <c r="J64" i="17"/>
  <c r="D65" i="17"/>
  <c r="H65" i="17"/>
  <c r="L65" i="17"/>
  <c r="F66" i="17"/>
  <c r="J66" i="17"/>
  <c r="D67" i="17"/>
  <c r="H67" i="17"/>
  <c r="L67" i="17"/>
  <c r="L68" i="17"/>
  <c r="H69" i="17"/>
  <c r="H70" i="17"/>
  <c r="D71" i="17"/>
  <c r="D72" i="17"/>
  <c r="J72" i="17"/>
  <c r="J73" i="17"/>
  <c r="F74" i="17"/>
  <c r="F75" i="17"/>
  <c r="L75" i="17"/>
  <c r="L76" i="17"/>
  <c r="H77" i="17"/>
  <c r="H78" i="17"/>
  <c r="D79" i="17"/>
  <c r="D80" i="17"/>
  <c r="J80" i="17"/>
  <c r="J81" i="17"/>
  <c r="F82" i="17"/>
  <c r="F83" i="17"/>
  <c r="L83" i="17"/>
  <c r="L84" i="17"/>
  <c r="H85" i="17"/>
  <c r="H86" i="17"/>
  <c r="D87" i="17"/>
  <c r="D88" i="17"/>
  <c r="J88" i="17"/>
  <c r="J89" i="17"/>
  <c r="F90" i="17"/>
  <c r="F91" i="17"/>
  <c r="L91" i="17"/>
  <c r="L92" i="17"/>
  <c r="H93" i="17"/>
  <c r="H94" i="17"/>
  <c r="D95" i="17"/>
  <c r="D96" i="17"/>
  <c r="J96" i="17"/>
  <c r="J97" i="17"/>
  <c r="E10" i="18"/>
  <c r="E21" i="18"/>
  <c r="E13" i="20"/>
  <c r="H68" i="17"/>
  <c r="D69" i="17"/>
  <c r="D70" i="17"/>
  <c r="J70" i="17"/>
  <c r="J71" i="17"/>
  <c r="F72" i="17"/>
  <c r="F73" i="17"/>
  <c r="L73" i="17"/>
  <c r="L74" i="17"/>
  <c r="H75" i="17"/>
  <c r="H76" i="17"/>
  <c r="D77" i="17"/>
  <c r="D78" i="17"/>
  <c r="J78" i="17"/>
  <c r="J79" i="17"/>
  <c r="F80" i="17"/>
  <c r="F81" i="17"/>
  <c r="L81" i="17"/>
  <c r="L82" i="17"/>
  <c r="H83" i="17"/>
  <c r="H84" i="17"/>
  <c r="D85" i="17"/>
  <c r="D86" i="17"/>
  <c r="J86" i="17"/>
  <c r="J87" i="17"/>
  <c r="F88" i="17"/>
  <c r="F89" i="17"/>
  <c r="L89" i="17"/>
  <c r="L90" i="17"/>
  <c r="H91" i="17"/>
  <c r="H92" i="17"/>
  <c r="D93" i="17"/>
  <c r="D94" i="17"/>
  <c r="J94" i="17"/>
  <c r="J95" i="17"/>
  <c r="F96" i="17"/>
  <c r="F97" i="17"/>
  <c r="L97" i="17"/>
  <c r="E8" i="18"/>
  <c r="E18" i="18"/>
  <c r="E11" i="20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K12" i="25"/>
  <c r="N17" i="25"/>
  <c r="M17" i="25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N8" i="25"/>
  <c r="M8" i="25"/>
  <c r="K16" i="25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N10" i="25"/>
  <c r="M10" i="25"/>
  <c r="K18" i="25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K9" i="25"/>
  <c r="N13" i="25"/>
  <c r="M13" i="25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D11" i="27"/>
  <c r="G12" i="27"/>
  <c r="F12" i="27"/>
  <c r="D13" i="27"/>
  <c r="G20" i="27"/>
  <c r="F20" i="27"/>
  <c r="D21" i="27"/>
  <c r="G22" i="27"/>
  <c r="F22" i="27"/>
  <c r="D23" i="27"/>
  <c r="G24" i="27"/>
  <c r="F24" i="27"/>
  <c r="D25" i="27"/>
  <c r="G26" i="27"/>
  <c r="F26" i="27"/>
  <c r="D32" i="27"/>
  <c r="F34" i="27"/>
  <c r="G34" i="27"/>
  <c r="D35" i="27"/>
  <c r="F43" i="27"/>
  <c r="G43" i="27"/>
  <c r="D44" i="27"/>
  <c r="D46" i="27"/>
  <c r="F49" i="27"/>
  <c r="D56" i="27"/>
  <c r="G59" i="27"/>
  <c r="F59" i="27"/>
  <c r="N20" i="25"/>
  <c r="M20" i="25"/>
  <c r="K21" i="25"/>
  <c r="N22" i="25"/>
  <c r="M22" i="25"/>
  <c r="K24" i="25"/>
  <c r="N25" i="25"/>
  <c r="M25" i="25"/>
  <c r="K26" i="25"/>
  <c r="N28" i="25"/>
  <c r="M28" i="25"/>
  <c r="K29" i="25"/>
  <c r="N30" i="25"/>
  <c r="M30" i="25"/>
  <c r="K32" i="25"/>
  <c r="N33" i="25"/>
  <c r="M33" i="25"/>
  <c r="K34" i="25"/>
  <c r="N36" i="25"/>
  <c r="M36" i="25"/>
  <c r="K37" i="25"/>
  <c r="N38" i="25"/>
  <c r="M38" i="25"/>
  <c r="K7" i="27"/>
  <c r="N8" i="27"/>
  <c r="M8" i="27"/>
  <c r="K9" i="27"/>
  <c r="N10" i="27"/>
  <c r="M10" i="27"/>
  <c r="K11" i="27"/>
  <c r="N12" i="27"/>
  <c r="M12" i="27"/>
  <c r="K13" i="27"/>
  <c r="N20" i="27"/>
  <c r="M20" i="27"/>
  <c r="K21" i="27"/>
  <c r="N22" i="27"/>
  <c r="M22" i="27"/>
  <c r="K23" i="27"/>
  <c r="N24" i="27"/>
  <c r="M24" i="27"/>
  <c r="K25" i="27"/>
  <c r="N26" i="27"/>
  <c r="M26" i="27"/>
  <c r="G32" i="27"/>
  <c r="F32" i="27"/>
  <c r="F35" i="27"/>
  <c r="G35" i="27"/>
  <c r="D36" i="27"/>
  <c r="F44" i="27"/>
  <c r="G44" i="27"/>
  <c r="D45" i="27"/>
  <c r="D48" i="27"/>
  <c r="M49" i="27"/>
  <c r="D58" i="27"/>
  <c r="G61" i="27"/>
  <c r="F61" i="27"/>
  <c r="D8" i="25"/>
  <c r="F9" i="25"/>
  <c r="G9" i="25"/>
  <c r="D10" i="25"/>
  <c r="F12" i="25"/>
  <c r="G12" i="25"/>
  <c r="D13" i="25"/>
  <c r="F16" i="25"/>
  <c r="G16" i="25"/>
  <c r="D17" i="25"/>
  <c r="F18" i="25"/>
  <c r="G18" i="25"/>
  <c r="D20" i="25"/>
  <c r="F21" i="25"/>
  <c r="G21" i="25"/>
  <c r="D22" i="25"/>
  <c r="F24" i="25"/>
  <c r="G24" i="25"/>
  <c r="D25" i="25"/>
  <c r="F26" i="25"/>
  <c r="G26" i="25"/>
  <c r="D28" i="25"/>
  <c r="F29" i="25"/>
  <c r="G29" i="25"/>
  <c r="D30" i="25"/>
  <c r="F32" i="25"/>
  <c r="G32" i="25"/>
  <c r="D33" i="25"/>
  <c r="F34" i="25"/>
  <c r="G34" i="25"/>
  <c r="D36" i="25"/>
  <c r="F37" i="25"/>
  <c r="G37" i="25"/>
  <c r="D38" i="25"/>
  <c r="F7" i="27"/>
  <c r="G7" i="27"/>
  <c r="D8" i="27"/>
  <c r="F9" i="27"/>
  <c r="G9" i="27"/>
  <c r="D10" i="27"/>
  <c r="F11" i="27"/>
  <c r="G11" i="27"/>
  <c r="D12" i="27"/>
  <c r="F13" i="27"/>
  <c r="G13" i="27"/>
  <c r="D20" i="27"/>
  <c r="F21" i="27"/>
  <c r="G21" i="27"/>
  <c r="D22" i="27"/>
  <c r="F23" i="27"/>
  <c r="G23" i="27"/>
  <c r="D24" i="27"/>
  <c r="F25" i="27"/>
  <c r="G25" i="27"/>
  <c r="D26" i="27"/>
  <c r="D33" i="27"/>
  <c r="F36" i="27"/>
  <c r="G36" i="27"/>
  <c r="D37" i="27"/>
  <c r="G45" i="27"/>
  <c r="F45" i="27"/>
  <c r="G55" i="27"/>
  <c r="F55" i="27"/>
  <c r="D60" i="27"/>
  <c r="K8" i="25"/>
  <c r="M9" i="25"/>
  <c r="N9" i="25"/>
  <c r="K10" i="25"/>
  <c r="M12" i="25"/>
  <c r="N12" i="25"/>
  <c r="K13" i="25"/>
  <c r="M16" i="25"/>
  <c r="N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K33" i="25"/>
  <c r="N34" i="25"/>
  <c r="M34" i="25"/>
  <c r="K36" i="25"/>
  <c r="N37" i="25"/>
  <c r="M37" i="25"/>
  <c r="K38" i="25"/>
  <c r="N7" i="27"/>
  <c r="M7" i="27"/>
  <c r="K8" i="27"/>
  <c r="N9" i="27"/>
  <c r="M9" i="27"/>
  <c r="K10" i="27"/>
  <c r="N11" i="27"/>
  <c r="M11" i="27"/>
  <c r="K12" i="27"/>
  <c r="N13" i="27"/>
  <c r="M13" i="27"/>
  <c r="K20" i="27"/>
  <c r="N21" i="27"/>
  <c r="M21" i="27"/>
  <c r="K22" i="27"/>
  <c r="N23" i="27"/>
  <c r="M23" i="27"/>
  <c r="K24" i="27"/>
  <c r="N25" i="27"/>
  <c r="M25" i="27"/>
  <c r="K26" i="27"/>
  <c r="F33" i="27"/>
  <c r="G33" i="27"/>
  <c r="D34" i="27"/>
  <c r="F37" i="27"/>
  <c r="G37" i="27"/>
  <c r="D43" i="27"/>
  <c r="G47" i="27"/>
  <c r="F47" i="27"/>
  <c r="G57" i="27"/>
  <c r="F57" i="27"/>
  <c r="D62" i="27"/>
  <c r="K32" i="27"/>
  <c r="N33" i="27"/>
  <c r="M33" i="27"/>
  <c r="K34" i="27"/>
  <c r="N35" i="27"/>
  <c r="M35" i="27"/>
  <c r="K36" i="27"/>
  <c r="N37" i="27"/>
  <c r="M37" i="27"/>
  <c r="K43" i="27"/>
  <c r="N44" i="27"/>
  <c r="M44" i="27"/>
  <c r="K45" i="27"/>
  <c r="N46" i="27"/>
  <c r="M46" i="27"/>
  <c r="K47" i="27"/>
  <c r="N48" i="27"/>
  <c r="M48" i="27"/>
  <c r="K55" i="27"/>
  <c r="N56" i="27"/>
  <c r="M56" i="27"/>
  <c r="K57" i="27"/>
  <c r="N58" i="27"/>
  <c r="M58" i="27"/>
  <c r="K59" i="27"/>
  <c r="N60" i="27"/>
  <c r="M60" i="27"/>
  <c r="K61" i="27"/>
  <c r="N62" i="27"/>
  <c r="M62" i="27"/>
  <c r="N32" i="27"/>
  <c r="M32" i="27"/>
  <c r="K33" i="27"/>
  <c r="N34" i="27"/>
  <c r="M34" i="27"/>
  <c r="K35" i="27"/>
  <c r="N36" i="27"/>
  <c r="M36" i="27"/>
  <c r="K37" i="27"/>
  <c r="N43" i="27"/>
  <c r="M43" i="27"/>
  <c r="K44" i="27"/>
  <c r="M45" i="27"/>
  <c r="N45" i="27"/>
  <c r="K46" i="27"/>
  <c r="M47" i="27"/>
  <c r="N47" i="27"/>
  <c r="K48" i="27"/>
  <c r="M55" i="27"/>
  <c r="N55" i="27"/>
  <c r="K56" i="27"/>
  <c r="M57" i="27"/>
  <c r="N57" i="27"/>
  <c r="K58" i="27"/>
  <c r="M59" i="27"/>
  <c r="N59" i="27"/>
  <c r="K60" i="27"/>
  <c r="M61" i="27"/>
  <c r="N61" i="27"/>
  <c r="K62" i="27"/>
  <c r="F46" i="27"/>
  <c r="G46" i="27"/>
  <c r="D47" i="27"/>
  <c r="F48" i="27"/>
  <c r="G48" i="27"/>
  <c r="D49" i="27"/>
  <c r="K49" i="27"/>
  <c r="D55" i="27"/>
  <c r="F56" i="27"/>
  <c r="G56" i="27"/>
  <c r="D57" i="27"/>
  <c r="F58" i="27"/>
  <c r="G58" i="27"/>
  <c r="D59" i="27"/>
  <c r="F60" i="27"/>
  <c r="G60" i="27"/>
  <c r="D61" i="27"/>
  <c r="F62" i="27"/>
  <c r="G62" i="27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<sst xmlns="http://schemas.openxmlformats.org/spreadsheetml/2006/main" count="1298" uniqueCount="212">
  <si>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</si>
  <si>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</si>
  <si>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</si>
  <si>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</si>
  <si>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</si>
  <si>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</si>
  <si>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</si>
  <si>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</si>
  <si>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</si>
  <si>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</si>
  <si>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</si>
  <si>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</si>
  <si>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</si>
  <si>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</si>
  <si>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</si>
  <si>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</si>
  <si>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</si>
  <si>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</si>
  <si>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</si>
  <si>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</si>
  <si>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</si>
  <si>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</si>
  <si>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</si>
  <si>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</si>
  <si>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</si>
  <si>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</si>
  <si>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</si>
  <si>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</si>
  <si>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</si>
  <si>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</si>
  <si>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</si>
  <si>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</si>
  <si>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</si>
  <si>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</si>
  <si>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</si>
  <si>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</si>
  <si>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</si>
  <si>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</si>
  <si>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</si>
  <si>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</si>
  <si>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</si>
  <si>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</si>
  <si>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</si>
  <si>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</si>
  <si>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</si>
  <si>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</si>
  <si>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</si>
  <si>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</si>
  <si>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</si>
  <si>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</si>
  <si>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</si>
  <si>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</si>
  <si>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</si>
  <si>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</si>
  <si>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</si>
  <si>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</si>
  <si>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</si>
  <si>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</si>
  <si>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</si>
  <si>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</si>
  <si>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</si>
  <si>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</si>
  <si>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</si>
  <si>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</si>
  <si>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</si>
  <si>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</si>
  <si>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</si>
  <si>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</si>
  <si>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</si>
  <si>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</si>
  <si>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</si>
  <si>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</si>
  <si>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</si>
  <si>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</si>
  <si>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</si>
  <si>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</si>
  <si>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</si>
  <si>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</si>
  <si>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</si>
  <si>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</si>
  <si>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</si>
  <si>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</si>
  <si>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</si>
  <si>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</si>
  <si>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</si>
  <si>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</si>
  <si>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</si>
  <si>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</si>
  <si>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</si>
  <si>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</si>
  <si>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</si>
  <si>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</si>
  <si>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</si>
  <si>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</si>
  <si>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</si>
  <si>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</si>
  <si>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</si>
  <si>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</si>
  <si>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</si>
  <si>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</si>
  <si>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</si>
  <si>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</si>
  <si>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</si>
  <si>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</si>
  <si>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</si>
  <si>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</si>
  <si>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</si>
  <si>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</si>
  <si>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</si>
  <si>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</si>
  <si>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</si>
  <si>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</si>
  <si>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</si>
  <si>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</si>
  <si>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</si>
  <si>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</si>
  <si>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</si>
  <si>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</si>
  <si>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</si>
  <si>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</si>
  <si>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</si>
  <si>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</si>
  <si>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</si>
  <si>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</si>
  <si>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</si>
  <si>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</si>
  <si>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</si>
  <si>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</si>
  <si>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</si>
  <si>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</si>
  <si>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</si>
  <si>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</si>
  <si>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Francia</t>
  </si>
  <si>
    <t>Holanda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</si>
  <si>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</si>
  <si>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</si>
  <si>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</si>
  <si>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</si>
  <si>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</si>
  <si>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</si>
  <si>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</si>
  <si>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</si>
  <si>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</si>
  <si>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</si>
  <si>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</si>
  <si>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</si>
  <si>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</si>
  <si>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</si>
  <si>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</si>
  <si>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</si>
  <si>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</si>
  <si>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</si>
  <si>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</si>
  <si>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</si>
  <si>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</si>
  <si>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</si>
  <si>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</si>
  <si>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</si>
  <si>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</si>
  <si>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</si>
  <si>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</si>
  <si>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</si>
  <si>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</si>
  <si>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</si>
  <si>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</si>
  <si>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</si>
  <si>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</si>
  <si>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</si>
  <si>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</si>
  <si>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</si>
  <si>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</si>
  <si>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</si>
  <si>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</si>
  <si>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</si>
  <si>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</si>
  <si>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</si>
  <si>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</si>
  <si>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</si>
  <si>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</si>
  <si>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Total Plazas</t>
  </si>
  <si>
    <t>Hoteles Rurales</t>
  </si>
  <si>
    <t>Casas Rurales</t>
  </si>
  <si>
    <t>Hoteleros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</si>
  <si>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</si>
  <si>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</si>
  <si>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</si>
  <si>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</si>
  <si>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</si>
  <si>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</si>
  <si>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</si>
  <si>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</si>
  <si>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</si>
  <si>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</si>
  <si>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</si>
  <si>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</si>
  <si>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</si>
  <si>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</si>
  <si>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</si>
  <si>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nov. 2013</t>
  </si>
  <si>
    <t>acum. nov. 2012</t>
  </si>
  <si>
    <t>I semestre 2012</t>
  </si>
  <si>
    <t>I semestre 2013</t>
  </si>
  <si>
    <t>II semestre 2012</t>
  </si>
  <si>
    <t>II semestre 2013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</si>
  <si>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</si>
  <si>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</si>
  <si>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</si>
  <si>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</si>
  <si>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</si>
  <si>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</si>
  <si>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noviembre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</si>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</sst>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5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1" fontId="35" fillId="0" borderId="0">
      <protection locked="0"/>
    </xf>
    <xf numFmtId="1" fontId="35" fillId="0" borderId="0">
      <protection locked="0"/>
    </xf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1" fillId="0" borderId="0">
      <protection locked="0"/>
    </xf>
    <xf numFmtId="170" fontId="41" fillId="0" borderId="0">
      <protection locked="0"/>
    </xf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1" fillId="0" borderId="0">
      <protection locked="0"/>
    </xf>
    <xf numFmtId="173" fontId="41" fillId="0" borderId="0">
      <protection locked="0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1" fillId="0" borderId="0">
      <protection locked="0"/>
    </xf>
    <xf numFmtId="175" fontId="41" fillId="0" borderId="0">
      <protection locked="0"/>
    </xf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</cellStyleXfs>
  <cellXfs count="193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1" fontId="26" fillId="13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3" borderId="5" xfId="2" applyFont="1" applyFill="1" applyBorder="1" applyAlignment="1">
      <alignment vertical="center"/>
    </xf>
    <xf numFmtId="1" fontId="26" fillId="13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26" fillId="13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27" fillId="13" borderId="10" xfId="2" applyNumberFormat="1" applyFont="1" applyFill="1" applyBorder="1" applyAlignment="1">
      <alignment horizontal="center" vertical="center" wrapText="1"/>
    </xf>
    <xf numFmtId="1" fontId="26" fillId="13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6" fillId="13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29" fillId="13" borderId="11" xfId="2" applyNumberFormat="1" applyFont="1" applyFill="1" applyBorder="1" applyAlignment="1" applyProtection="1">
      <alignment horizontal="center" vertical="center" wrapText="1"/>
      <protection hidden="1"/>
    </xf>
    <xf numFmtId="1" fontId="30" fillId="14" borderId="10" xfId="2" applyFont="1" applyFill="1" applyBorder="1" applyAlignment="1">
      <alignment horizontal="center" vertical="center" wrapText="1"/>
    </xf>
    <xf numFmtId="1" fontId="30" fillId="14" borderId="12" xfId="2" applyFont="1" applyFill="1" applyBorder="1" applyAlignment="1">
      <alignment horizontal="center" vertical="center" wrapText="1"/>
    </xf>
    <xf numFmtId="1" fontId="30" fillId="14" borderId="13" xfId="2" applyFont="1" applyFill="1" applyBorder="1" applyAlignment="1">
      <alignment horizontal="center" vertical="center" wrapText="1"/>
    </xf>
    <xf numFmtId="0" fontId="26" fillId="13" borderId="14" xfId="2" applyNumberFormat="1" applyFont="1" applyFill="1" applyBorder="1" applyAlignment="1" applyProtection="1">
      <alignment horizontal="center" vertical="center"/>
      <protection hidden="1"/>
    </xf>
    <xf numFmtId="1" fontId="26" fillId="13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5" borderId="0" xfId="2" applyNumberFormat="1" applyFont="1" applyFill="1">
      <alignment vertical="center"/>
    </xf>
  </cellXfs>
  <cellStyles count="185">
    <cellStyle name="20% - Énfasis1 2" xfId="6"/>
    <cellStyle name="20% - Énfasis1 3" xfId="7"/>
    <cellStyle name="20% - Énfasis1 4" xfId="8"/>
    <cellStyle name="20% - Énfasis1 5" xfId="9"/>
    <cellStyle name="20% - Énfasis2 2" xfId="10"/>
    <cellStyle name="20% - Énfasis2 3" xfId="11"/>
    <cellStyle name="20% - Énfasis2 4" xfId="12"/>
    <cellStyle name="20% - Énfasis2 5" xfId="13"/>
    <cellStyle name="20% - Énfasis3 2" xfId="14"/>
    <cellStyle name="20% - Énfasis3 3" xfId="15"/>
    <cellStyle name="20% - Énfasis3 4" xfId="16"/>
    <cellStyle name="20% - Énfasis3 5" xfId="17"/>
    <cellStyle name="20% - Énfasis4 2" xfId="18"/>
    <cellStyle name="20% - Énfasis4 3" xfId="19"/>
    <cellStyle name="20% - Énfasis4 4" xfId="20"/>
    <cellStyle name="20% - Énfasis4 5" xfId="21"/>
    <cellStyle name="20% - Énfasis5 2" xfId="22"/>
    <cellStyle name="20% - Énfasis5 3" xfId="23"/>
    <cellStyle name="20% - Énfasis5 4" xfId="24"/>
    <cellStyle name="20% - Énfasis5 5" xfId="25"/>
    <cellStyle name="20% - Énfasis6 2" xfId="26"/>
    <cellStyle name="20% - Énfasis6 3" xfId="27"/>
    <cellStyle name="20% - Énfasis6 4" xfId="28"/>
    <cellStyle name="20% - Énfasis6 5" xfId="29"/>
    <cellStyle name="40% - Énfasis1 2" xfId="30"/>
    <cellStyle name="40% - Énfasis1 3" xfId="31"/>
    <cellStyle name="40% - Énfasis1 4" xfId="32"/>
    <cellStyle name="40% - Énfasis1 5" xfId="33"/>
    <cellStyle name="40% - Énfasis2 2" xfId="34"/>
    <cellStyle name="40% - Énfasis2 3" xfId="35"/>
    <cellStyle name="40% - Énfasis2 4" xfId="36"/>
    <cellStyle name="40% - Énfasis2 5" xfId="37"/>
    <cellStyle name="40% - Énfasis3 2" xfId="38"/>
    <cellStyle name="40% - Énfasis3 3" xfId="39"/>
    <cellStyle name="40% - Énfasis3 4" xfId="40"/>
    <cellStyle name="40% - Énfasis3 5" xfId="41"/>
    <cellStyle name="40% - Énfasis4 2" xfId="42"/>
    <cellStyle name="40% - Énfasis4 3" xfId="43"/>
    <cellStyle name="40% - Énfasis4 4" xfId="44"/>
    <cellStyle name="40% - Énfasis4 5" xfId="45"/>
    <cellStyle name="40% - Énfasis5 2" xfId="46"/>
    <cellStyle name="40% - Énfasis5 3" xfId="47"/>
    <cellStyle name="40% - Énfasis5 4" xfId="48"/>
    <cellStyle name="40% - Énfasis5 5" xfId="49"/>
    <cellStyle name="40% - Énfasis6 2" xfId="50"/>
    <cellStyle name="40% - Énfasis6 3" xfId="51"/>
    <cellStyle name="40% - Énfasis6 4" xfId="52"/>
    <cellStyle name="40% - Énfasis6 5" xfId="53"/>
    <cellStyle name="60% - Énfasis1 2" xfId="54"/>
    <cellStyle name="60% - Énfasis1 3" xfId="55"/>
    <cellStyle name="60% - Énfasis1 4" xfId="56"/>
    <cellStyle name="60% - Énfasis1 5" xfId="57"/>
    <cellStyle name="60% - Énfasis2 2" xfId="58"/>
    <cellStyle name="60% - Énfasis2 3" xfId="59"/>
    <cellStyle name="60% - Énfasis2 4" xfId="60"/>
    <cellStyle name="60% - Énfasis2 5" xfId="61"/>
    <cellStyle name="60% - Énfasis3 2" xfId="62"/>
    <cellStyle name="60% - Énfasis3 3" xfId="63"/>
    <cellStyle name="60% - Énfasis3 4" xfId="64"/>
    <cellStyle name="60% - Énfasis3 5" xfId="65"/>
    <cellStyle name="60% - Énfasis4 2" xfId="66"/>
    <cellStyle name="60% - Énfasis4 3" xfId="67"/>
    <cellStyle name="60% - Énfasis4 4" xfId="68"/>
    <cellStyle name="60% - Énfasis4 5" xfId="69"/>
    <cellStyle name="60% - Énfasis5 2" xfId="70"/>
    <cellStyle name="60% - Énfasis5 3" xfId="71"/>
    <cellStyle name="60% - Énfasis5 4" xfId="72"/>
    <cellStyle name="60% - Énfasis5 5" xfId="73"/>
    <cellStyle name="60% - Énfasis6 2" xfId="74"/>
    <cellStyle name="60% - Énfasis6 3" xfId="75"/>
    <cellStyle name="60% - Énfasis6 4" xfId="76"/>
    <cellStyle name="60% - Énfasis6 5" xfId="77"/>
    <cellStyle name="Buena 2" xfId="78"/>
    <cellStyle name="Buena 3" xfId="79"/>
    <cellStyle name="Buena 4" xfId="80"/>
    <cellStyle name="Buena 5" xfId="81"/>
    <cellStyle name="Cabecera 1" xfId="82"/>
    <cellStyle name="Cabecera 2" xfId="83"/>
    <cellStyle name="Cálculo 2" xfId="84"/>
    <cellStyle name="Cálculo 3" xfId="85"/>
    <cellStyle name="Cálculo 4" xfId="86"/>
    <cellStyle name="Cálculo 5" xfId="87"/>
    <cellStyle name="Celda de comprobación 2" xfId="88"/>
    <cellStyle name="Celda de comprobación 3" xfId="89"/>
    <cellStyle name="Celda de comprobación 4" xfId="90"/>
    <cellStyle name="Celda de comprobación 5" xfId="91"/>
    <cellStyle name="Celda vinculada 2" xfId="92"/>
    <cellStyle name="Celda vinculada 3" xfId="93"/>
    <cellStyle name="Celda vinculada 4" xfId="94"/>
    <cellStyle name="Celda vinculada 5" xfId="95"/>
    <cellStyle name="Encabezado 4 2" xfId="96"/>
    <cellStyle name="Encabezado 4 3" xfId="97"/>
    <cellStyle name="Encabezado 4 4" xfId="98"/>
    <cellStyle name="Encabezado 4 5" xfId="99"/>
    <cellStyle name="Énfasis1 2" xfId="100"/>
    <cellStyle name="Énfasis1 3" xfId="101"/>
    <cellStyle name="Énfasis1 4" xfId="102"/>
    <cellStyle name="Énfasis1 5" xfId="103"/>
    <cellStyle name="Énfasis2 2" xfId="104"/>
    <cellStyle name="Énfasis2 3" xfId="105"/>
    <cellStyle name="Énfasis2 4" xfId="106"/>
    <cellStyle name="Énfasis2 5" xfId="107"/>
    <cellStyle name="Énfasis3 2" xfId="108"/>
    <cellStyle name="Énfasis3 3" xfId="109"/>
    <cellStyle name="Énfasis3 4" xfId="110"/>
    <cellStyle name="Énfasis3 5" xfId="111"/>
    <cellStyle name="Énfasis4 2" xfId="112"/>
    <cellStyle name="Énfasis4 3" xfId="113"/>
    <cellStyle name="Énfasis4 4" xfId="114"/>
    <cellStyle name="Énfasis4 5" xfId="115"/>
    <cellStyle name="Énfasis5 2" xfId="116"/>
    <cellStyle name="Énfasis5 3" xfId="117"/>
    <cellStyle name="Énfasis5 4" xfId="118"/>
    <cellStyle name="Énfasis5 5" xfId="119"/>
    <cellStyle name="Énfasis6 2" xfId="120"/>
    <cellStyle name="Énfasis6 3" xfId="121"/>
    <cellStyle name="Énfasis6 4" xfId="122"/>
    <cellStyle name="Énfasis6 5" xfId="123"/>
    <cellStyle name="Entrada 2" xfId="124"/>
    <cellStyle name="Entrada 3" xfId="125"/>
    <cellStyle name="Entrada 4" xfId="126"/>
    <cellStyle name="Entrada 5" xfId="127"/>
    <cellStyle name="Estilo 1" xfId="128"/>
    <cellStyle name="Euro" xfId="129"/>
    <cellStyle name="Fecha" xfId="130"/>
    <cellStyle name="Fijo" xfId="131"/>
    <cellStyle name="Hipervínculo 2" xfId="4"/>
    <cellStyle name="Incorrecto 2" xfId="132"/>
    <cellStyle name="Incorrecto 3" xfId="133"/>
    <cellStyle name="Incorrecto 4" xfId="134"/>
    <cellStyle name="Incorrecto 5" xfId="135"/>
    <cellStyle name="Millares [0] 2" xfId="136"/>
    <cellStyle name="Monetario" xfId="137"/>
    <cellStyle name="Monetario0" xfId="138"/>
    <cellStyle name="Neutral 2" xfId="139"/>
    <cellStyle name="Neutral 3" xfId="140"/>
    <cellStyle name="Neutral 4" xfId="141"/>
    <cellStyle name="Neutral 5" xfId="142"/>
    <cellStyle name="Normal" xfId="0" builtinId="0"/>
    <cellStyle name="Normal 2" xfId="143"/>
    <cellStyle name="Normal 2 2" xfId="2"/>
    <cellStyle name="Normal 3" xfId="144"/>
    <cellStyle name="Normal 3 2" xfId="145"/>
    <cellStyle name="Normal_Series anuales Estadísticas de Turismo" xfId="3"/>
    <cellStyle name="Notas 2" xfId="146"/>
    <cellStyle name="Notas 3" xfId="147"/>
    <cellStyle name="Notas 4" xfId="148"/>
    <cellStyle name="Notas 5" xfId="149"/>
    <cellStyle name="Porcentaje" xfId="1" builtinId="5"/>
    <cellStyle name="Porcentual 2" xfId="150"/>
    <cellStyle name="Porcentual 2 2" xfId="5"/>
    <cellStyle name="Punto" xfId="151"/>
    <cellStyle name="Punto0" xfId="152"/>
    <cellStyle name="Salida 2" xfId="153"/>
    <cellStyle name="Salida 3" xfId="154"/>
    <cellStyle name="Salida 4" xfId="155"/>
    <cellStyle name="Salida 5" xfId="156"/>
    <cellStyle name="Texto de advertencia 2" xfId="157"/>
    <cellStyle name="Texto de advertencia 3" xfId="158"/>
    <cellStyle name="Texto de advertencia 4" xfId="159"/>
    <cellStyle name="Texto de advertencia 5" xfId="160"/>
    <cellStyle name="Texto explicativo 2" xfId="161"/>
    <cellStyle name="Texto explicativo 3" xfId="162"/>
    <cellStyle name="Texto explicativo 4" xfId="163"/>
    <cellStyle name="Texto explicativo 5" xfId="164"/>
    <cellStyle name="Título 1 2" xfId="165"/>
    <cellStyle name="Título 1 3" xfId="166"/>
    <cellStyle name="Título 1 4" xfId="167"/>
    <cellStyle name="Título 1 5" xfId="168"/>
    <cellStyle name="Título 2 2" xfId="169"/>
    <cellStyle name="Título 2 3" xfId="170"/>
    <cellStyle name="Título 2 4" xfId="171"/>
    <cellStyle name="Título 2 5" xfId="172"/>
    <cellStyle name="Título 3 2" xfId="173"/>
    <cellStyle name="Título 3 3" xfId="174"/>
    <cellStyle name="Título 3 4" xfId="175"/>
    <cellStyle name="Título 3 5" xfId="176"/>
    <cellStyle name="Título 4" xfId="177"/>
    <cellStyle name="Título 5" xfId="178"/>
    <cellStyle name="Título 6" xfId="179"/>
    <cellStyle name="Título 7" xfId="180"/>
    <cellStyle name="Total 2" xfId="181"/>
    <cellStyle name="Total 3" xfId="182"/>
    <cellStyle name="Total 4" xfId="183"/>
    <cellStyle name="Total 5" xfId="184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nov. 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4547652</c:v>
                </c:pt>
                <c:pt idx="1">
                  <c:v>2944928</c:v>
                </c:pt>
                <c:pt idx="2">
                  <c:v>1602724</c:v>
                </c:pt>
                <c:pt idx="3">
                  <c:v>1609651</c:v>
                </c:pt>
                <c:pt idx="4">
                  <c:v>1125884</c:v>
                </c:pt>
                <c:pt idx="5">
                  <c:v>483767</c:v>
                </c:pt>
                <c:pt idx="6">
                  <c:v>1297954</c:v>
                </c:pt>
                <c:pt idx="7">
                  <c:v>640120</c:v>
                </c:pt>
                <c:pt idx="8">
                  <c:v>657834</c:v>
                </c:pt>
                <c:pt idx="9">
                  <c:v>686911</c:v>
                </c:pt>
                <c:pt idx="10">
                  <c:v>505062</c:v>
                </c:pt>
                <c:pt idx="11">
                  <c:v>181849</c:v>
                </c:pt>
                <c:pt idx="12">
                  <c:v>162033</c:v>
                </c:pt>
                <c:pt idx="13">
                  <c:v>162033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30663168"/>
        <c:axId val="920236544"/>
      </c:barChart>
      <c:catAx>
        <c:axId val="23066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92023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23654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3066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38E-2"/>
          <c:y val="0.41107469674398806"/>
          <c:w val="0.97660313262075515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4989537</c:v>
                </c:pt>
                <c:pt idx="1">
                  <c:v>3634753</c:v>
                </c:pt>
                <c:pt idx="2">
                  <c:v>3156151</c:v>
                </c:pt>
                <c:pt idx="3">
                  <c:v>447475</c:v>
                </c:pt>
                <c:pt idx="4">
                  <c:v>31127</c:v>
                </c:pt>
                <c:pt idx="5">
                  <c:v>1354784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4732714</c:v>
                </c:pt>
                <c:pt idx="1">
                  <c:v>3529621</c:v>
                </c:pt>
                <c:pt idx="2">
                  <c:v>3051527</c:v>
                </c:pt>
                <c:pt idx="3">
                  <c:v>448319</c:v>
                </c:pt>
                <c:pt idx="4">
                  <c:v>29775</c:v>
                </c:pt>
                <c:pt idx="5">
                  <c:v>1203093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2814080"/>
        <c:axId val="1519568576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797107603458E-2"/>
                  <c:y val="-0.407846513988246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33E-2"/>
                  <c:y val="-0.356306579141224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579765356755E-2"/>
                  <c:y val="-0.30709283480937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78E-2"/>
                  <c:y val="-0.20094881071259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214786124707384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913280678127868E-2"/>
                  <c:y val="2.3206901632098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5.4265480652327606E-2</c:v>
                </c:pt>
                <c:pt idx="1">
                  <c:v>2.9785634208318684E-2</c:v>
                </c:pt>
                <c:pt idx="2">
                  <c:v>3.4285785444467635E-2</c:v>
                </c:pt>
                <c:pt idx="3">
                  <c:v>-1.8825880678713148E-3</c:v>
                </c:pt>
                <c:pt idx="4">
                  <c:v>4.5407220822837949E-2</c:v>
                </c:pt>
                <c:pt idx="5">
                  <c:v>0.12608418468065227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814592"/>
        <c:axId val="1519569152"/>
      </c:lineChart>
      <c:catAx>
        <c:axId val="2328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1956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95685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2814080"/>
        <c:crosses val="autoZero"/>
        <c:crossBetween val="between"/>
      </c:valAx>
      <c:catAx>
        <c:axId val="232814592"/>
        <c:scaling>
          <c:orientation val="minMax"/>
        </c:scaling>
        <c:delete val="1"/>
        <c:axPos val="b"/>
        <c:majorTickMark val="out"/>
        <c:minorTickMark val="none"/>
        <c:tickLblPos val="none"/>
        <c:crossAx val="1519569152"/>
        <c:crosses val="autoZero"/>
        <c:auto val="1"/>
        <c:lblAlgn val="ctr"/>
        <c:lblOffset val="100"/>
        <c:noMultiLvlLbl val="0"/>
      </c:catAx>
      <c:valAx>
        <c:axId val="15195691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8145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359967</c:v>
                </c:pt>
                <c:pt idx="1">
                  <c:v>359967</c:v>
                </c:pt>
                <c:pt idx="2">
                  <c:v>145089</c:v>
                </c:pt>
                <c:pt idx="3">
                  <c:v>125790</c:v>
                </c:pt>
                <c:pt idx="4">
                  <c:v>59608</c:v>
                </c:pt>
                <c:pt idx="5">
                  <c:v>29480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341125</c:v>
                </c:pt>
                <c:pt idx="1">
                  <c:v>341125</c:v>
                </c:pt>
                <c:pt idx="2">
                  <c:v>115804</c:v>
                </c:pt>
                <c:pt idx="3">
                  <c:v>120403</c:v>
                </c:pt>
                <c:pt idx="4">
                  <c:v>79979</c:v>
                </c:pt>
                <c:pt idx="5">
                  <c:v>24939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2816128"/>
        <c:axId val="1519573184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5601846546728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33546220963543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6.115212729385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-0.15086581433038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64287982713179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6.4111185685988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5.5234884573103701E-2</c:v>
                </c:pt>
                <c:pt idx="1">
                  <c:v>5.5234884573103701E-2</c:v>
                </c:pt>
                <c:pt idx="2">
                  <c:v>0.25288418362060033</c:v>
                </c:pt>
                <c:pt idx="3">
                  <c:v>4.4741410097755042E-2</c:v>
                </c:pt>
                <c:pt idx="4">
                  <c:v>-0.25470435989447232</c:v>
                </c:pt>
                <c:pt idx="5">
                  <c:v>0.18208428565700308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955904"/>
        <c:axId val="1540522560"/>
      </c:lineChart>
      <c:catAx>
        <c:axId val="23281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1957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95731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2816128"/>
        <c:crosses val="autoZero"/>
        <c:crossBetween val="between"/>
      </c:valAx>
      <c:catAx>
        <c:axId val="232955904"/>
        <c:scaling>
          <c:orientation val="minMax"/>
        </c:scaling>
        <c:delete val="1"/>
        <c:axPos val="b"/>
        <c:majorTickMark val="out"/>
        <c:minorTickMark val="none"/>
        <c:tickLblPos val="none"/>
        <c:crossAx val="1540522560"/>
        <c:crosses val="autoZero"/>
        <c:auto val="1"/>
        <c:lblAlgn val="ctr"/>
        <c:lblOffset val="100"/>
        <c:noMultiLvlLbl val="0"/>
      </c:catAx>
      <c:valAx>
        <c:axId val="1540522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955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35234505</c:v>
                </c:pt>
                <c:pt idx="1">
                  <c:v>21697492</c:v>
                </c:pt>
                <c:pt idx="2">
                  <c:v>3280025</c:v>
                </c:pt>
                <c:pt idx="3">
                  <c:v>14040975</c:v>
                </c:pt>
                <c:pt idx="4">
                  <c:v>3862631</c:v>
                </c:pt>
                <c:pt idx="5">
                  <c:v>338163</c:v>
                </c:pt>
                <c:pt idx="6">
                  <c:v>175698</c:v>
                </c:pt>
                <c:pt idx="7">
                  <c:v>13537013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35115809</c:v>
                </c:pt>
                <c:pt idx="1">
                  <c:v>21553031</c:v>
                </c:pt>
                <c:pt idx="2">
                  <c:v>3125480</c:v>
                </c:pt>
                <c:pt idx="3">
                  <c:v>13931980</c:v>
                </c:pt>
                <c:pt idx="4">
                  <c:v>3976793</c:v>
                </c:pt>
                <c:pt idx="5">
                  <c:v>326434</c:v>
                </c:pt>
                <c:pt idx="6">
                  <c:v>192344</c:v>
                </c:pt>
                <c:pt idx="7">
                  <c:v>13562778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2957952"/>
        <c:axId val="1519572032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3939080328056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249406584052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694300539092E-2"/>
                  <c:y val="4.279797665624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350682859557885E-2"/>
                  <c:y val="-0.156370422512154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5671515636895E-2"/>
                  <c:y val="7.826673432972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792472974776456E-2"/>
                  <c:y val="-0.23629839409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16961644867156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3.380130014945637E-3</c:v>
                </c:pt>
                <c:pt idx="1">
                  <c:v>6.7025839660324049E-3</c:v>
                </c:pt>
                <c:pt idx="2">
                  <c:v>4.9446804970756597E-2</c:v>
                </c:pt>
                <c:pt idx="3">
                  <c:v>7.8233675328274188E-3</c:v>
                </c:pt>
                <c:pt idx="4">
                  <c:v>-2.870705113391625E-2</c:v>
                </c:pt>
                <c:pt idx="5">
                  <c:v>3.5930693493937627E-2</c:v>
                </c:pt>
                <c:pt idx="6">
                  <c:v>-8.6542860707898295E-2</c:v>
                </c:pt>
                <c:pt idx="7">
                  <c:v>-1.8996845631477077E-3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958464"/>
        <c:axId val="1519572608"/>
      </c:lineChart>
      <c:catAx>
        <c:axId val="23295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1957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95720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2957952"/>
        <c:crosses val="autoZero"/>
        <c:crossBetween val="between"/>
      </c:valAx>
      <c:catAx>
        <c:axId val="232958464"/>
        <c:scaling>
          <c:orientation val="minMax"/>
        </c:scaling>
        <c:delete val="1"/>
        <c:axPos val="b"/>
        <c:majorTickMark val="out"/>
        <c:minorTickMark val="none"/>
        <c:tickLblPos val="none"/>
        <c:crossAx val="1519572608"/>
        <c:crosses val="autoZero"/>
        <c:auto val="1"/>
        <c:lblAlgn val="ctr"/>
        <c:lblOffset val="100"/>
        <c:noMultiLvlLbl val="0"/>
      </c:catAx>
      <c:valAx>
        <c:axId val="15195726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958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64.334935134739254</c:v>
                </c:pt>
                <c:pt idx="1">
                  <c:v>73.286400521616301</c:v>
                </c:pt>
                <c:pt idx="2">
                  <c:v>53.801869252481829</c:v>
                </c:pt>
                <c:pt idx="3">
                  <c:v>66.967724479134858</c:v>
                </c:pt>
                <c:pt idx="4">
                  <c:v>78.917800808976168</c:v>
                </c:pt>
                <c:pt idx="5">
                  <c:v>50.767868664250337</c:v>
                </c:pt>
                <c:pt idx="6">
                  <c:v>68.974705232784359</c:v>
                </c:pt>
                <c:pt idx="7">
                  <c:v>80.883954169948808</c:v>
                </c:pt>
                <c:pt idx="8">
                  <c:v>60.391749697252706</c:v>
                </c:pt>
                <c:pt idx="9">
                  <c:v>60.255727784042755</c:v>
                </c:pt>
                <c:pt idx="10">
                  <c:v>65.529559896284994</c:v>
                </c:pt>
                <c:pt idx="11">
                  <c:v>49.555647245071448</c:v>
                </c:pt>
                <c:pt idx="12">
                  <c:v>41.199260989427337</c:v>
                </c:pt>
                <c:pt idx="13">
                  <c:v>41.199260989427337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31086080"/>
        <c:axId val="1341753600"/>
      </c:barChart>
      <c:catAx>
        <c:axId val="23108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134175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1753600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31086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66.967724479134858</c:v>
                </c:pt>
                <c:pt idx="1">
                  <c:v>78.917800808976168</c:v>
                </c:pt>
                <c:pt idx="2">
                  <c:v>79.450668875405455</c:v>
                </c:pt>
                <c:pt idx="3">
                  <c:v>83.949317066713562</c:v>
                </c:pt>
                <c:pt idx="4">
                  <c:v>62.744985489144412</c:v>
                </c:pt>
                <c:pt idx="5">
                  <c:v>75.686382337366084</c:v>
                </c:pt>
                <c:pt idx="6">
                  <c:v>50.767868664250337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66.615424799356489</c:v>
                </c:pt>
                <c:pt idx="1">
                  <c:v>79.154160914902576</c:v>
                </c:pt>
                <c:pt idx="2">
                  <c:v>76.051137887311256</c:v>
                </c:pt>
                <c:pt idx="3">
                  <c:v>84.231123146305833</c:v>
                </c:pt>
                <c:pt idx="4">
                  <c:v>65.287343323316165</c:v>
                </c:pt>
                <c:pt idx="5">
                  <c:v>81.168278398256604</c:v>
                </c:pt>
                <c:pt idx="6">
                  <c:v>50.540379321878746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3564672"/>
        <c:axId val="1664899840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0.192838738193068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9319119475431E-2"/>
                  <c:y val="0.16765662088496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30475191120860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414E-2"/>
                  <c:y val="0.174192217656784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2.5370700803771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2.41622603827328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0.190874981583642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5.2885601321237541E-3</c:v>
                </c:pt>
                <c:pt idx="1">
                  <c:v>-2.9860730401843893E-3</c:v>
                </c:pt>
                <c:pt idx="2">
                  <c:v>4.4700593344592088E-2</c:v>
                </c:pt>
                <c:pt idx="3">
                  <c:v>-3.3456288966109415E-3</c:v>
                </c:pt>
                <c:pt idx="4">
                  <c:v>-3.8941052044061286E-2</c:v>
                </c:pt>
                <c:pt idx="5">
                  <c:v>-6.7537419409012145E-2</c:v>
                </c:pt>
                <c:pt idx="6">
                  <c:v>4.5011403836676678E-3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3838976"/>
        <c:axId val="1664900416"/>
      </c:lineChart>
      <c:catAx>
        <c:axId val="23356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66489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8998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3564672"/>
        <c:crosses val="autoZero"/>
        <c:crossBetween val="between"/>
      </c:valAx>
      <c:catAx>
        <c:axId val="403838976"/>
        <c:scaling>
          <c:orientation val="minMax"/>
        </c:scaling>
        <c:delete val="1"/>
        <c:axPos val="b"/>
        <c:majorTickMark val="out"/>
        <c:minorTickMark val="none"/>
        <c:tickLblPos val="none"/>
        <c:crossAx val="1664900416"/>
        <c:crosses val="autoZero"/>
        <c:auto val="1"/>
        <c:lblAlgn val="ctr"/>
        <c:lblOffset val="100"/>
        <c:noMultiLvlLbl val="0"/>
      </c:catAx>
      <c:valAx>
        <c:axId val="1664900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03838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68.974705232784359</c:v>
                </c:pt>
                <c:pt idx="1">
                  <c:v>80.883954169948808</c:v>
                </c:pt>
                <c:pt idx="2">
                  <c:v>73.541849815271291</c:v>
                </c:pt>
                <c:pt idx="3">
                  <c:v>88.692859928231243</c:v>
                </c:pt>
                <c:pt idx="4">
                  <c:v>72.546630539117658</c:v>
                </c:pt>
                <c:pt idx="5">
                  <c:v>48.294491634227256</c:v>
                </c:pt>
                <c:pt idx="6">
                  <c:v>60.391749697252706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67.891363030077656</c:v>
                </c:pt>
                <c:pt idx="1">
                  <c:v>79.953137872277424</c:v>
                </c:pt>
                <c:pt idx="2">
                  <c:v>75.118001287396154</c:v>
                </c:pt>
                <c:pt idx="3">
                  <c:v>87.826631892747258</c:v>
                </c:pt>
                <c:pt idx="4">
                  <c:v>70.665069223871242</c:v>
                </c:pt>
                <c:pt idx="5">
                  <c:v>51.299802596824868</c:v>
                </c:pt>
                <c:pt idx="6">
                  <c:v>59.358704757542988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3529856"/>
        <c:axId val="1664969536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0.251050141601322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54975035604956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135703177435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5735131861116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401E-2"/>
                  <c:y val="0.330305957077610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45E-2"/>
                  <c:y val="1.50627793147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0.240771031479693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1.5956995917532968E-2</c:v>
                </c:pt>
                <c:pt idx="1">
                  <c:v>1.1642023345704411E-2</c:v>
                </c:pt>
                <c:pt idx="2">
                  <c:v>-2.0982340385956477E-2</c:v>
                </c:pt>
                <c:pt idx="3">
                  <c:v>9.8629312865123886E-3</c:v>
                </c:pt>
                <c:pt idx="4">
                  <c:v>2.6626469568514999E-2</c:v>
                </c:pt>
                <c:pt idx="5">
                  <c:v>-5.8583285129124918E-2</c:v>
                </c:pt>
                <c:pt idx="6">
                  <c:v>1.7403427920627657E-2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3530368"/>
        <c:axId val="1664970112"/>
      </c:lineChart>
      <c:catAx>
        <c:axId val="23352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6649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96953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3529856"/>
        <c:crosses val="autoZero"/>
        <c:crossBetween val="between"/>
      </c:valAx>
      <c:catAx>
        <c:axId val="233530368"/>
        <c:scaling>
          <c:orientation val="minMax"/>
        </c:scaling>
        <c:delete val="1"/>
        <c:axPos val="b"/>
        <c:majorTickMark val="out"/>
        <c:minorTickMark val="none"/>
        <c:tickLblPos val="none"/>
        <c:crossAx val="1664970112"/>
        <c:crosses val="autoZero"/>
        <c:auto val="1"/>
        <c:lblAlgn val="ctr"/>
        <c:lblOffset val="100"/>
        <c:noMultiLvlLbl val="0"/>
      </c:catAx>
      <c:valAx>
        <c:axId val="16649701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3530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839254611425868E-2"/>
          <c:y val="0.36117864684793821"/>
          <c:w val="0.95016074538857465"/>
          <c:h val="0.453017499631672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60.255727784042755</c:v>
                </c:pt>
                <c:pt idx="1">
                  <c:v>65.529559896284994</c:v>
                </c:pt>
                <c:pt idx="2">
                  <c:v>69.126217207136563</c:v>
                </c:pt>
                <c:pt idx="3">
                  <c:v>52.069394052935714</c:v>
                </c:pt>
                <c:pt idx="4">
                  <c:v>25.602915049022833</c:v>
                </c:pt>
                <c:pt idx="5">
                  <c:v>49.555647245071448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57.741536290973436</c:v>
                </c:pt>
                <c:pt idx="1">
                  <c:v>64.324874402675761</c:v>
                </c:pt>
                <c:pt idx="2">
                  <c:v>66.850431615779144</c:v>
                </c:pt>
                <c:pt idx="3">
                  <c:v>56.002703205747189</c:v>
                </c:pt>
                <c:pt idx="4">
                  <c:v>24.417746432671805</c:v>
                </c:pt>
                <c:pt idx="5">
                  <c:v>44.407717708340257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3532416"/>
        <c:axId val="1664972992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645452479445282E-2"/>
                  <c:y val="0.259387431040974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716361535581E-2"/>
                  <c:y val="0.22602976083291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14E-2"/>
                  <c:y val="0.25431793998723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3.592319151374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338188517756E-2"/>
                  <c:y val="0.126309362057393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4602120057571E-2"/>
                  <c:y val="0.378480527771866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4.354216487070417E-2</c:v>
                </c:pt>
                <c:pt idx="1">
                  <c:v>1.8728143735934344E-2</c:v>
                </c:pt>
                <c:pt idx="2">
                  <c:v>3.4042945368512045E-2</c:v>
                </c:pt>
                <c:pt idx="3">
                  <c:v>-7.0234273127155467E-2</c:v>
                </c:pt>
                <c:pt idx="4">
                  <c:v>4.8537182561828596E-2</c:v>
                </c:pt>
                <c:pt idx="5">
                  <c:v>0.11592420872744724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3532928"/>
        <c:axId val="1664973568"/>
      </c:lineChart>
      <c:catAx>
        <c:axId val="23353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6649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97299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3532416"/>
        <c:crosses val="autoZero"/>
        <c:crossBetween val="between"/>
      </c:valAx>
      <c:catAx>
        <c:axId val="233532928"/>
        <c:scaling>
          <c:orientation val="minMax"/>
        </c:scaling>
        <c:delete val="1"/>
        <c:axPos val="b"/>
        <c:majorTickMark val="out"/>
        <c:minorTickMark val="none"/>
        <c:tickLblPos val="none"/>
        <c:crossAx val="1664973568"/>
        <c:crosses val="autoZero"/>
        <c:auto val="1"/>
        <c:lblAlgn val="ctr"/>
        <c:lblOffset val="100"/>
        <c:noMultiLvlLbl val="0"/>
      </c:catAx>
      <c:valAx>
        <c:axId val="1664973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3532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41.199260989427337</c:v>
                </c:pt>
                <c:pt idx="1">
                  <c:v>41.199260989427337</c:v>
                </c:pt>
                <c:pt idx="2">
                  <c:v>39.543065191403883</c:v>
                </c:pt>
                <c:pt idx="3">
                  <c:v>46.088371884659608</c:v>
                </c:pt>
                <c:pt idx="4">
                  <c:v>35.683066855978765</c:v>
                </c:pt>
                <c:pt idx="5">
                  <c:v>43.998649898008601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40.35396743527987</c:v>
                </c:pt>
                <c:pt idx="1">
                  <c:v>40.35396743527987</c:v>
                </c:pt>
                <c:pt idx="2">
                  <c:v>32.295434453408895</c:v>
                </c:pt>
                <c:pt idx="3">
                  <c:v>44.814456396322626</c:v>
                </c:pt>
                <c:pt idx="4">
                  <c:v>49.225419295276197</c:v>
                </c:pt>
                <c:pt idx="5">
                  <c:v>44.846250674339146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4727424"/>
        <c:axId val="1665617280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0016542762593E-2"/>
                  <c:y val="0.17451961955898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17451961955898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30475158380670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0.178350221814788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-5.3068574328416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0.16314076644785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2.0946975176682647E-2</c:v>
                </c:pt>
                <c:pt idx="1">
                  <c:v>2.0946975176682647E-2</c:v>
                </c:pt>
                <c:pt idx="2">
                  <c:v>0.2244165734463428</c:v>
                </c:pt>
                <c:pt idx="3">
                  <c:v>2.8426440724192759E-2</c:v>
                </c:pt>
                <c:pt idx="4">
                  <c:v>-0.27510893016602489</c:v>
                </c:pt>
                <c:pt idx="5">
                  <c:v>-1.8900148029889596E-2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4727936"/>
        <c:axId val="1665614400"/>
      </c:lineChart>
      <c:catAx>
        <c:axId val="23472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6656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56172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4727424"/>
        <c:crosses val="autoZero"/>
        <c:crossBetween val="between"/>
      </c:valAx>
      <c:catAx>
        <c:axId val="234727936"/>
        <c:scaling>
          <c:orientation val="minMax"/>
        </c:scaling>
        <c:delete val="1"/>
        <c:axPos val="b"/>
        <c:majorTickMark val="out"/>
        <c:minorTickMark val="none"/>
        <c:tickLblPos val="none"/>
        <c:crossAx val="1665614400"/>
        <c:crosses val="autoZero"/>
        <c:auto val="1"/>
        <c:lblAlgn val="ctr"/>
        <c:lblOffset val="100"/>
        <c:noMultiLvlLbl val="0"/>
      </c:catAx>
      <c:valAx>
        <c:axId val="1665614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4727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64.334935134739254</c:v>
                </c:pt>
                <c:pt idx="1">
                  <c:v>73.286400521616301</c:v>
                </c:pt>
                <c:pt idx="2">
                  <c:v>71.23758727080893</c:v>
                </c:pt>
                <c:pt idx="3">
                  <c:v>78.426273837152891</c:v>
                </c:pt>
                <c:pt idx="4">
                  <c:v>64.375380822670294</c:v>
                </c:pt>
                <c:pt idx="5">
                  <c:v>46.658424891999175</c:v>
                </c:pt>
                <c:pt idx="6">
                  <c:v>47.009120997022094</c:v>
                </c:pt>
                <c:pt idx="7">
                  <c:v>53.801869252481829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63.270357640182276</c:v>
                </c:pt>
                <c:pt idx="1">
                  <c:v>72.450876893689511</c:v>
                </c:pt>
                <c:pt idx="2">
                  <c:v>68.507470112863246</c:v>
                </c:pt>
                <c:pt idx="3">
                  <c:v>77.911573145522112</c:v>
                </c:pt>
                <c:pt idx="4">
                  <c:v>63.348141884922754</c:v>
                </c:pt>
                <c:pt idx="5">
                  <c:v>46.928879387802922</c:v>
                </c:pt>
                <c:pt idx="6">
                  <c:v>58.079964731211369</c:v>
                </c:pt>
                <c:pt idx="7">
                  <c:v>52.665405104476896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4726912"/>
        <c:axId val="1665619008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62485968414132E-2"/>
                  <c:y val="0.36394438208231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782654306625359E-2"/>
                  <c:y val="0.355517136840725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94E-2"/>
                  <c:y val="0.40755020606815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69E-2"/>
                  <c:y val="0.349495194474259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276635521648441E-2"/>
                  <c:y val="0.355389972715429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62152067694496E-2"/>
                  <c:y val="0.302373020229911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2.03855891582750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31545045983E-2"/>
                  <c:y val="0.37569231525559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1.6825849169546547E-2</c:v>
                </c:pt>
                <c:pt idx="1">
                  <c:v>1.1532277644517475E-2</c:v>
                </c:pt>
                <c:pt idx="2">
                  <c:v>3.985137903133662E-2</c:v>
                </c:pt>
                <c:pt idx="3">
                  <c:v>6.6062161351745363E-3</c:v>
                </c:pt>
                <c:pt idx="4">
                  <c:v>1.6215770615870762E-2</c:v>
                </c:pt>
                <c:pt idx="5">
                  <c:v>-5.7630716806342797E-3</c:v>
                </c:pt>
                <c:pt idx="6">
                  <c:v>-0.19061381640681263</c:v>
                </c:pt>
                <c:pt idx="7">
                  <c:v>2.1578950085932691E-2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4728448"/>
        <c:axId val="1665619584"/>
      </c:lineChart>
      <c:catAx>
        <c:axId val="23472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66561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561900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4726912"/>
        <c:crosses val="autoZero"/>
        <c:crossBetween val="between"/>
      </c:valAx>
      <c:catAx>
        <c:axId val="234728448"/>
        <c:scaling>
          <c:orientation val="minMax"/>
        </c:scaling>
        <c:delete val="1"/>
        <c:axPos val="b"/>
        <c:majorTickMark val="out"/>
        <c:minorTickMark val="none"/>
        <c:tickLblPos val="none"/>
        <c:crossAx val="1665619584"/>
        <c:crosses val="autoZero"/>
        <c:auto val="1"/>
        <c:lblAlgn val="ctr"/>
        <c:lblOffset val="100"/>
        <c:noMultiLvlLbl val="0"/>
      </c:catAx>
      <c:valAx>
        <c:axId val="16656195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4728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nov. 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7.7478454815803852</c:v>
                </c:pt>
                <c:pt idx="1">
                  <c:v>7.3677495680709342</c:v>
                </c:pt>
                <c:pt idx="2">
                  <c:v>8.4462533786228953</c:v>
                </c:pt>
                <c:pt idx="3">
                  <c:v>8.2631638783810892</c:v>
                </c:pt>
                <c:pt idx="4">
                  <c:v>8.0117552074636471</c:v>
                </c:pt>
                <c:pt idx="5">
                  <c:v>8.8482740658209433</c:v>
                </c:pt>
                <c:pt idx="6">
                  <c:v>8.3595219861412655</c:v>
                </c:pt>
                <c:pt idx="7">
                  <c:v>8.3253030681747173</c:v>
                </c:pt>
                <c:pt idx="8">
                  <c:v>8.3928194650930177</c:v>
                </c:pt>
                <c:pt idx="9">
                  <c:v>7.2637314004288767</c:v>
                </c:pt>
                <c:pt idx="10">
                  <c:v>7.1966471443109956</c:v>
                </c:pt>
                <c:pt idx="11">
                  <c:v>7.4500492166577761</c:v>
                </c:pt>
                <c:pt idx="12">
                  <c:v>2.2326389106570788</c:v>
                </c:pt>
                <c:pt idx="13">
                  <c:v>2.2326389106570788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31084544"/>
        <c:axId val="1540525440"/>
      </c:barChart>
      <c:catAx>
        <c:axId val="23108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4052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0525440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31084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28626385319299"/>
          <c:w val="0.90468819022231306"/>
          <c:h val="0.48860084797092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1609651</c:v>
                </c:pt>
                <c:pt idx="1">
                  <c:v>1125884</c:v>
                </c:pt>
                <c:pt idx="2">
                  <c:v>225153</c:v>
                </c:pt>
                <c:pt idx="3">
                  <c:v>717916</c:v>
                </c:pt>
                <c:pt idx="4">
                  <c:v>163208</c:v>
                </c:pt>
                <c:pt idx="5">
                  <c:v>19607</c:v>
                </c:pt>
                <c:pt idx="6">
                  <c:v>483767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1620674</c:v>
                </c:pt>
                <c:pt idx="1">
                  <c:v>1129603</c:v>
                </c:pt>
                <c:pt idx="2">
                  <c:v>199093</c:v>
                </c:pt>
                <c:pt idx="3">
                  <c:v>742537</c:v>
                </c:pt>
                <c:pt idx="4">
                  <c:v>169426</c:v>
                </c:pt>
                <c:pt idx="5">
                  <c:v>18547</c:v>
                </c:pt>
                <c:pt idx="6">
                  <c:v>491071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1444480"/>
        <c:axId val="134172428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57223468168350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40614762551770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1372026781475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798412060286E-2"/>
                  <c:y val="-0.31229459623160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-0.232474012474012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6.0627956848429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-6.8014912314259372E-3</c:v>
                </c:pt>
                <c:pt idx="1">
                  <c:v>-3.2923071202891636E-3</c:v>
                </c:pt>
                <c:pt idx="2">
                  <c:v>0.13089360248727983</c:v>
                </c:pt>
                <c:pt idx="3">
                  <c:v>-3.3157943644559124E-2</c:v>
                </c:pt>
                <c:pt idx="4">
                  <c:v>-3.6700388370143895E-2</c:v>
                </c:pt>
                <c:pt idx="5">
                  <c:v>5.71521000700922E-2</c:v>
                </c:pt>
                <c:pt idx="6">
                  <c:v>-1.4873612980607692E-2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1444992"/>
        <c:axId val="1341724864"/>
      </c:lineChart>
      <c:catAx>
        <c:axId val="23144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4172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1724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1444480"/>
        <c:crosses val="autoZero"/>
        <c:crossBetween val="between"/>
      </c:valAx>
      <c:catAx>
        <c:axId val="231444992"/>
        <c:scaling>
          <c:orientation val="minMax"/>
        </c:scaling>
        <c:delete val="1"/>
        <c:axPos val="b"/>
        <c:majorTickMark val="out"/>
        <c:minorTickMark val="none"/>
        <c:tickLblPos val="none"/>
        <c:crossAx val="1341724864"/>
        <c:crosses val="autoZero"/>
        <c:auto val="1"/>
        <c:lblAlgn val="ctr"/>
        <c:lblOffset val="100"/>
        <c:noMultiLvlLbl val="0"/>
      </c:catAx>
      <c:valAx>
        <c:axId val="1341724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14449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8.2631638783810892</c:v>
                </c:pt>
                <c:pt idx="1">
                  <c:v>8.0117552074636471</c:v>
                </c:pt>
                <c:pt idx="2">
                  <c:v>7.6174867756592182</c:v>
                </c:pt>
                <c:pt idx="3">
                  <c:v>8.065261116899471</c:v>
                </c:pt>
                <c:pt idx="4">
                  <c:v>8.3720467133964025</c:v>
                </c:pt>
                <c:pt idx="5">
                  <c:v>7.5810679859233945</c:v>
                </c:pt>
                <c:pt idx="6">
                  <c:v>8.8482740658209433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8.2979476440049016</c:v>
                </c:pt>
                <c:pt idx="1">
                  <c:v>7.947241641532468</c:v>
                </c:pt>
                <c:pt idx="2">
                  <c:v>7.5495421737579926</c:v>
                </c:pt>
                <c:pt idx="3">
                  <c:v>7.9760119697738965</c:v>
                </c:pt>
                <c:pt idx="4">
                  <c:v>8.3142965070296171</c:v>
                </c:pt>
                <c:pt idx="5">
                  <c:v>7.71148972879711</c:v>
                </c:pt>
                <c:pt idx="6">
                  <c:v>9.1046712186221548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5543040"/>
        <c:axId val="1666289024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19677771047849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43870178963867E-2"/>
                  <c:y val="0.29656981027059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798670648698336E-2"/>
                  <c:y val="0.321517835218622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299E-2"/>
                  <c:y val="0.325675184572822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88052525857276E-2"/>
                  <c:y val="8.4511598212385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-4.0228526527739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-3.4783765623812357E-2</c:v>
                </c:pt>
                <c:pt idx="1">
                  <c:v>6.4513565931179073E-2</c:v>
                </c:pt>
                <c:pt idx="2">
                  <c:v>6.7944601901225532E-2</c:v>
                </c:pt>
                <c:pt idx="3">
                  <c:v>8.9249147125574524E-2</c:v>
                </c:pt>
                <c:pt idx="4">
                  <c:v>5.7750206366785406E-2</c:v>
                </c:pt>
                <c:pt idx="5">
                  <c:v>-0.13042174287371555</c:v>
                </c:pt>
                <c:pt idx="6">
                  <c:v>-0.25639715280121145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5717120"/>
        <c:axId val="1666289600"/>
      </c:lineChart>
      <c:catAx>
        <c:axId val="23554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66628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2890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543040"/>
        <c:crosses val="autoZero"/>
        <c:crossBetween val="between"/>
      </c:valAx>
      <c:catAx>
        <c:axId val="235717120"/>
        <c:scaling>
          <c:orientation val="minMax"/>
        </c:scaling>
        <c:delete val="1"/>
        <c:axPos val="b"/>
        <c:majorTickMark val="out"/>
        <c:minorTickMark val="none"/>
        <c:tickLblPos val="none"/>
        <c:crossAx val="1666289600"/>
        <c:crosses val="autoZero"/>
        <c:auto val="1"/>
        <c:lblAlgn val="ctr"/>
        <c:lblOffset val="100"/>
        <c:noMultiLvlLbl val="0"/>
      </c:catAx>
      <c:valAx>
        <c:axId val="166628960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71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8.3595219861412655</c:v>
                </c:pt>
                <c:pt idx="1">
                  <c:v>8.3253030681747173</c:v>
                </c:pt>
                <c:pt idx="2">
                  <c:v>7.5734615384615385</c:v>
                </c:pt>
                <c:pt idx="3">
                  <c:v>8.6505611555370372</c:v>
                </c:pt>
                <c:pt idx="4">
                  <c:v>8.1632972931354963</c:v>
                </c:pt>
                <c:pt idx="5">
                  <c:v>5.7764127764127764</c:v>
                </c:pt>
                <c:pt idx="6">
                  <c:v>8.3928194650930177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8.4407313826804735</c:v>
                </c:pt>
                <c:pt idx="1">
                  <c:v>8.3941235350215564</c:v>
                </c:pt>
                <c:pt idx="2">
                  <c:v>7.60601335217582</c:v>
                </c:pt>
                <c:pt idx="3">
                  <c:v>8.7826729696321788</c:v>
                </c:pt>
                <c:pt idx="4">
                  <c:v>8.190397323012963</c:v>
                </c:pt>
                <c:pt idx="5">
                  <c:v>5.9130239712857326</c:v>
                </c:pt>
                <c:pt idx="6">
                  <c:v>8.485625743993392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5718656"/>
        <c:axId val="1666293056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0.145007939496128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0.225869006498927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12524792509044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173738438620328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0.309515936287589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1.9718106962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6.0736981681863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-8.1209396539208001E-2</c:v>
                </c:pt>
                <c:pt idx="1">
                  <c:v>-6.8820466846839068E-2</c:v>
                </c:pt>
                <c:pt idx="2">
                  <c:v>-3.2551813714281508E-2</c:v>
                </c:pt>
                <c:pt idx="3">
                  <c:v>-0.13211181409514161</c:v>
                </c:pt>
                <c:pt idx="4">
                  <c:v>-2.7100029877466625E-2</c:v>
                </c:pt>
                <c:pt idx="5">
                  <c:v>-0.13661119487295625</c:v>
                </c:pt>
                <c:pt idx="6">
                  <c:v>-9.2806278900374295E-2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5719168"/>
        <c:axId val="1666375680"/>
      </c:lineChart>
      <c:catAx>
        <c:axId val="23571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66629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2930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718656"/>
        <c:crosses val="autoZero"/>
        <c:crossBetween val="between"/>
      </c:valAx>
      <c:catAx>
        <c:axId val="235719168"/>
        <c:scaling>
          <c:orientation val="minMax"/>
        </c:scaling>
        <c:delete val="1"/>
        <c:axPos val="b"/>
        <c:majorTickMark val="out"/>
        <c:minorTickMark val="none"/>
        <c:tickLblPos val="none"/>
        <c:crossAx val="1666375680"/>
        <c:crosses val="autoZero"/>
        <c:auto val="1"/>
        <c:lblAlgn val="ctr"/>
        <c:lblOffset val="100"/>
        <c:noMultiLvlLbl val="0"/>
      </c:catAx>
      <c:valAx>
        <c:axId val="166637568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719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7.2637314004288767</c:v>
                </c:pt>
                <c:pt idx="1">
                  <c:v>7.1966471443109956</c:v>
                </c:pt>
                <c:pt idx="2">
                  <c:v>7.3785806964429739</c:v>
                </c:pt>
                <c:pt idx="3">
                  <c:v>6.9157239119683478</c:v>
                </c:pt>
                <c:pt idx="4">
                  <c:v>2.4678506303020691</c:v>
                </c:pt>
                <c:pt idx="5">
                  <c:v>7.4500492166577761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7.5386056320753365</c:v>
                </c:pt>
                <c:pt idx="1">
                  <c:v>7.4323614073729365</c:v>
                </c:pt>
                <c:pt idx="2">
                  <c:v>7.6020014399206799</c:v>
                </c:pt>
                <c:pt idx="3">
                  <c:v>7.3048245971355481</c:v>
                </c:pt>
                <c:pt idx="4">
                  <c:v>2.4576970697482459</c:v>
                </c:pt>
                <c:pt idx="5">
                  <c:v>7.868598673625554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5991040"/>
        <c:axId val="1666378560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94714018972437E-2"/>
                  <c:y val="0.146881005778643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522E-2"/>
                  <c:y val="0.19261970632049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941977281134551E-2"/>
                  <c:y val="0.217567403866616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4.7089233388446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0.230351465942016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774883057062161E-2"/>
                  <c:y val="-2.6359454548430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-0.27487423164645985</c:v>
                </c:pt>
                <c:pt idx="1">
                  <c:v>-0.23571426306194088</c:v>
                </c:pt>
                <c:pt idx="2">
                  <c:v>-0.22342074347770602</c:v>
                </c:pt>
                <c:pt idx="3">
                  <c:v>-0.38910068516720031</c:v>
                </c:pt>
                <c:pt idx="4">
                  <c:v>1.0153560553823215E-2</c:v>
                </c:pt>
                <c:pt idx="5">
                  <c:v>-0.4185494569677779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5991552"/>
        <c:axId val="1666379136"/>
      </c:lineChart>
      <c:catAx>
        <c:axId val="23599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6663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3785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991040"/>
        <c:crosses val="autoZero"/>
        <c:crossBetween val="between"/>
      </c:valAx>
      <c:catAx>
        <c:axId val="235991552"/>
        <c:scaling>
          <c:orientation val="minMax"/>
        </c:scaling>
        <c:delete val="1"/>
        <c:axPos val="b"/>
        <c:majorTickMark val="out"/>
        <c:minorTickMark val="none"/>
        <c:tickLblPos val="none"/>
        <c:crossAx val="1666379136"/>
        <c:crosses val="autoZero"/>
        <c:auto val="1"/>
        <c:lblAlgn val="ctr"/>
        <c:lblOffset val="100"/>
        <c:noMultiLvlLbl val="0"/>
      </c:catAx>
      <c:valAx>
        <c:axId val="166637913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9915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2.2326389106570788</c:v>
                </c:pt>
                <c:pt idx="1">
                  <c:v>2.2326389106570788</c:v>
                </c:pt>
                <c:pt idx="2">
                  <c:v>2.3679436472395645</c:v>
                </c:pt>
                <c:pt idx="3">
                  <c:v>2.1311973484325368</c:v>
                </c:pt>
                <c:pt idx="4">
                  <c:v>2.0697149813806934</c:v>
                </c:pt>
                <c:pt idx="5">
                  <c:v>2.4049089596534854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2.2271442281953684</c:v>
                </c:pt>
                <c:pt idx="1">
                  <c:v>2.2271442281953684</c:v>
                </c:pt>
                <c:pt idx="2">
                  <c:v>2.025501547933465</c:v>
                </c:pt>
                <c:pt idx="3">
                  <c:v>2.3088266313831523</c:v>
                </c:pt>
                <c:pt idx="4">
                  <c:v>2.1938501206934387</c:v>
                </c:pt>
                <c:pt idx="5">
                  <c:v>3.3751522533495737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6232704"/>
        <c:axId val="1666974272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000933095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3895313241769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506109974298950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1987886129618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49240263885933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281401934945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5.4946824617103651E-3</c:v>
                </c:pt>
                <c:pt idx="1">
                  <c:v>5.4946824617103651E-3</c:v>
                </c:pt>
                <c:pt idx="2">
                  <c:v>0.34244209930609948</c:v>
                </c:pt>
                <c:pt idx="3">
                  <c:v>-0.17762928295061542</c:v>
                </c:pt>
                <c:pt idx="4">
                  <c:v>-0.12413513931274522</c:v>
                </c:pt>
                <c:pt idx="5">
                  <c:v>-0.9702432936960883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6233216"/>
        <c:axId val="1666974848"/>
      </c:lineChart>
      <c:catAx>
        <c:axId val="23623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6669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9742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6232704"/>
        <c:crosses val="autoZero"/>
        <c:crossBetween val="between"/>
      </c:valAx>
      <c:catAx>
        <c:axId val="236233216"/>
        <c:scaling>
          <c:orientation val="minMax"/>
        </c:scaling>
        <c:delete val="1"/>
        <c:axPos val="b"/>
        <c:majorTickMark val="out"/>
        <c:minorTickMark val="none"/>
        <c:tickLblPos val="none"/>
        <c:crossAx val="1666974848"/>
        <c:crosses val="autoZero"/>
        <c:auto val="1"/>
        <c:lblAlgn val="ctr"/>
        <c:lblOffset val="100"/>
        <c:noMultiLvlLbl val="0"/>
      </c:catAx>
      <c:valAx>
        <c:axId val="166697484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623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7.7478454815803852</c:v>
                </c:pt>
                <c:pt idx="1">
                  <c:v>7.3677495680709342</c:v>
                </c:pt>
                <c:pt idx="2">
                  <c:v>6.9357747920340698</c:v>
                </c:pt>
                <c:pt idx="3">
                  <c:v>7.7886639541366085</c:v>
                </c:pt>
                <c:pt idx="4">
                  <c:v>7.1421880518251024</c:v>
                </c:pt>
                <c:pt idx="5">
                  <c:v>3.7389626615658482</c:v>
                </c:pt>
                <c:pt idx="6">
                  <c:v>4.6227800142079092</c:v>
                </c:pt>
                <c:pt idx="7">
                  <c:v>8.4462533786228953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7.7881030512071225</c:v>
                </c:pt>
                <c:pt idx="1">
                  <c:v>7.3671421080804302</c:v>
                </c:pt>
                <c:pt idx="2">
                  <c:v>6.9239852104235942</c:v>
                </c:pt>
                <c:pt idx="3">
                  <c:v>7.7759005897793534</c:v>
                </c:pt>
                <c:pt idx="4">
                  <c:v>7.1402026723738592</c:v>
                </c:pt>
                <c:pt idx="5">
                  <c:v>3.5111001161640063</c:v>
                </c:pt>
                <c:pt idx="6">
                  <c:v>5.9099121243778034</c:v>
                </c:pt>
                <c:pt idx="7">
                  <c:v>8.5659181655005678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5994112"/>
        <c:axId val="1666975424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343916381554176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44670388134955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5625223664297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1.101379999017794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30023736637909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-4.0257569626737322E-2</c:v>
                </c:pt>
                <c:pt idx="1">
                  <c:v>6.0745999050393351E-4</c:v>
                </c:pt>
                <c:pt idx="2">
                  <c:v>1.1789581610475608E-2</c:v>
                </c:pt>
                <c:pt idx="3">
                  <c:v>1.2763364357255114E-2</c:v>
                </c:pt>
                <c:pt idx="4">
                  <c:v>1.9853794512432188E-3</c:v>
                </c:pt>
                <c:pt idx="5">
                  <c:v>0.22786254540184192</c:v>
                </c:pt>
                <c:pt idx="6">
                  <c:v>-1.2871321101698943</c:v>
                </c:pt>
                <c:pt idx="7">
                  <c:v>-0.11966478687767257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5994624"/>
        <c:axId val="1666976000"/>
      </c:lineChart>
      <c:catAx>
        <c:axId val="23599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66697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97542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994112"/>
        <c:crosses val="autoZero"/>
        <c:crossBetween val="between"/>
      </c:valAx>
      <c:catAx>
        <c:axId val="235994624"/>
        <c:scaling>
          <c:orientation val="minMax"/>
        </c:scaling>
        <c:delete val="1"/>
        <c:axPos val="b"/>
        <c:majorTickMark val="out"/>
        <c:minorTickMark val="none"/>
        <c:tickLblPos val="none"/>
        <c:crossAx val="1666976000"/>
        <c:crosses val="autoZero"/>
        <c:auto val="1"/>
        <c:lblAlgn val="ctr"/>
        <c:lblOffset val="100"/>
        <c:noMultiLvlLbl val="0"/>
      </c:catAx>
      <c:valAx>
        <c:axId val="166697600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5994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34725888"/>
        <c:axId val="1666301248"/>
      </c:barChart>
      <c:catAx>
        <c:axId val="2347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6630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630124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3472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38872411478710928"/>
          <c:y val="0.146646233553054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163645</c:v>
                </c:pt>
                <c:pt idx="1">
                  <c:v>89398</c:v>
                </c:pt>
                <c:pt idx="2">
                  <c:v>74247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970</c:v>
                </c:pt>
                <c:pt idx="7">
                  <c:v>561</c:v>
                </c:pt>
                <c:pt idx="8">
                  <c:v>409</c:v>
                </c:pt>
                <c:pt idx="9">
                  <c:v>27996</c:v>
                </c:pt>
                <c:pt idx="10">
                  <c:v>19064</c:v>
                </c:pt>
                <c:pt idx="11">
                  <c:v>8932</c:v>
                </c:pt>
                <c:pt idx="12">
                  <c:v>24673</c:v>
                </c:pt>
                <c:pt idx="13">
                  <c:v>16607</c:v>
                </c:pt>
                <c:pt idx="14">
                  <c:v>8066</c:v>
                </c:pt>
                <c:pt idx="15">
                  <c:v>132046</c:v>
                </c:pt>
                <c:pt idx="16">
                  <c:v>67140</c:v>
                </c:pt>
                <c:pt idx="17">
                  <c:v>64906</c:v>
                </c:pt>
                <c:pt idx="18">
                  <c:v>59076</c:v>
                </c:pt>
                <c:pt idx="19">
                  <c:v>34531</c:v>
                </c:pt>
                <c:pt idx="20">
                  <c:v>24545</c:v>
                </c:pt>
                <c:pt idx="21">
                  <c:v>47089</c:v>
                </c:pt>
                <c:pt idx="22">
                  <c:v>20016</c:v>
                </c:pt>
                <c:pt idx="23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35540480"/>
        <c:axId val="1667664704"/>
      </c:barChart>
      <c:catAx>
        <c:axId val="23554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6766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766470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3554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8611328"/>
        <c:axId val="166953536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602369703787026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0807747868762E-2"/>
                  <c:y val="9.7082558557731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0522899753811E-2"/>
                  <c:y val="-0.34657178056824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5867710413749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8611840"/>
        <c:axId val="1669535936"/>
      </c:lineChart>
      <c:catAx>
        <c:axId val="2486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53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5353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8611328"/>
        <c:crosses val="autoZero"/>
        <c:crossBetween val="between"/>
      </c:valAx>
      <c:catAx>
        <c:axId val="248611840"/>
        <c:scaling>
          <c:orientation val="minMax"/>
        </c:scaling>
        <c:delete val="1"/>
        <c:axPos val="b"/>
        <c:majorTickMark val="out"/>
        <c:minorTickMark val="none"/>
        <c:tickLblPos val="none"/>
        <c:crossAx val="1669535936"/>
        <c:crosses val="autoZero"/>
        <c:auto val="1"/>
        <c:lblAlgn val="ctr"/>
        <c:lblOffset val="100"/>
        <c:noMultiLvlLbl val="0"/>
      </c:catAx>
      <c:valAx>
        <c:axId val="16695359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8611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9955316843510946"/>
          <c:w val="0.97258856752705758"/>
          <c:h val="0.448477371224912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8613376"/>
        <c:axId val="16696378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0.396869308577844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0.11289598960114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8E-2"/>
                  <c:y val="0.122084415537173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46954828440185E-2"/>
                  <c:y val="-7.8559510904492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7055667554127E-2"/>
                  <c:y val="1.5932647513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91057396686372E-2"/>
                  <c:y val="0.1773413798371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375E-2"/>
                  <c:y val="-0.36640542205343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-1.816550050690555E-2</c:v>
                </c:pt>
                <c:pt idx="1">
                  <c:v>1.6036014829635733E-2</c:v>
                </c:pt>
                <c:pt idx="2">
                  <c:v>5.2281368821292779E-2</c:v>
                </c:pt>
                <c:pt idx="3">
                  <c:v>9.5705402254177997E-3</c:v>
                </c:pt>
                <c:pt idx="4">
                  <c:v>0</c:v>
                </c:pt>
                <c:pt idx="5">
                  <c:v>3.1578947368421054E-2</c:v>
                </c:pt>
                <c:pt idx="6">
                  <c:v>-6.2559676125730435E-2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8613888"/>
        <c:axId val="1669638400"/>
      </c:lineChart>
      <c:catAx>
        <c:axId val="24861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63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6378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8613376"/>
        <c:crosses val="autoZero"/>
        <c:crossBetween val="between"/>
      </c:valAx>
      <c:catAx>
        <c:axId val="248613888"/>
        <c:scaling>
          <c:orientation val="minMax"/>
        </c:scaling>
        <c:delete val="1"/>
        <c:axPos val="b"/>
        <c:majorTickMark val="out"/>
        <c:minorTickMark val="none"/>
        <c:tickLblPos val="none"/>
        <c:crossAx val="1669638400"/>
        <c:crosses val="autoZero"/>
        <c:auto val="1"/>
        <c:lblAlgn val="ctr"/>
        <c:lblOffset val="100"/>
        <c:noMultiLvlLbl val="0"/>
      </c:catAx>
      <c:valAx>
        <c:axId val="1669638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8613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57"/>
          <c:y val="0.15489210167709336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25869378572576385"/>
          <c:w val="0.97204220081993886"/>
          <c:h val="0.5851720575744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8852992"/>
        <c:axId val="16696412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5507945227776E-2"/>
                  <c:y val="-0.606256972980418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291815461842779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0.15150371509683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7005839386353E-2"/>
                  <c:y val="-0.284375473473979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37085189932653E-2"/>
                  <c:y val="-9.47823358814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0397566583397E-2"/>
                  <c:y val="0.32521261372940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35E-2"/>
                  <c:y val="-0.444197332476297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8853504"/>
        <c:axId val="1669641856"/>
      </c:lineChart>
      <c:catAx>
        <c:axId val="24885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64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6412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8852992"/>
        <c:crosses val="autoZero"/>
        <c:crossBetween val="between"/>
      </c:valAx>
      <c:catAx>
        <c:axId val="248853504"/>
        <c:scaling>
          <c:orientation val="minMax"/>
        </c:scaling>
        <c:delete val="1"/>
        <c:axPos val="b"/>
        <c:majorTickMark val="out"/>
        <c:minorTickMark val="none"/>
        <c:tickLblPos val="none"/>
        <c:crossAx val="1669641856"/>
        <c:crosses val="autoZero"/>
        <c:auto val="1"/>
        <c:lblAlgn val="ctr"/>
        <c:lblOffset val="100"/>
        <c:noMultiLvlLbl val="0"/>
      </c:catAx>
      <c:valAx>
        <c:axId val="16696418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8853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1297954</c:v>
                </c:pt>
                <c:pt idx="1">
                  <c:v>640120</c:v>
                </c:pt>
                <c:pt idx="2">
                  <c:v>67600</c:v>
                </c:pt>
                <c:pt idx="3">
                  <c:v>374406</c:v>
                </c:pt>
                <c:pt idx="4">
                  <c:v>181834</c:v>
                </c:pt>
                <c:pt idx="5">
                  <c:v>16280</c:v>
                </c:pt>
                <c:pt idx="6">
                  <c:v>657834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1293003</c:v>
                </c:pt>
                <c:pt idx="1">
                  <c:v>634395</c:v>
                </c:pt>
                <c:pt idx="2">
                  <c:v>82084</c:v>
                </c:pt>
                <c:pt idx="3">
                  <c:v>359196</c:v>
                </c:pt>
                <c:pt idx="4">
                  <c:v>177513</c:v>
                </c:pt>
                <c:pt idx="5">
                  <c:v>15602</c:v>
                </c:pt>
                <c:pt idx="6">
                  <c:v>658608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1446528"/>
        <c:axId val="133733753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108039617125E-2"/>
                  <c:y val="-0.2926138130862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675701860668E-2"/>
                  <c:y val="-8.104768608705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-0.16158200599145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207050016515E-2"/>
                  <c:y val="7.5735590223779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0.11824839982320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422E-2"/>
                  <c:y val="0.22916037782179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291402245648E-2"/>
                  <c:y val="-5.4447591140504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3.8290707755511784E-3</c:v>
                </c:pt>
                <c:pt idx="1">
                  <c:v>9.0243460304699746E-3</c:v>
                </c:pt>
                <c:pt idx="2">
                  <c:v>-0.17645338921105208</c:v>
                </c:pt>
                <c:pt idx="3">
                  <c:v>4.2344569538636287E-2</c:v>
                </c:pt>
                <c:pt idx="4">
                  <c:v>2.4341879186313115E-2</c:v>
                </c:pt>
                <c:pt idx="5">
                  <c:v>4.3455967183694398E-2</c:v>
                </c:pt>
                <c:pt idx="6">
                  <c:v>-1.1752058887836163E-3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1447040"/>
        <c:axId val="1337338112"/>
      </c:lineChart>
      <c:catAx>
        <c:axId val="23144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733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3375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1446528"/>
        <c:crosses val="autoZero"/>
        <c:crossBetween val="between"/>
      </c:valAx>
      <c:catAx>
        <c:axId val="231447040"/>
        <c:scaling>
          <c:orientation val="minMax"/>
        </c:scaling>
        <c:delete val="1"/>
        <c:axPos val="b"/>
        <c:majorTickMark val="out"/>
        <c:minorTickMark val="none"/>
        <c:tickLblPos val="none"/>
        <c:crossAx val="1337338112"/>
        <c:crosses val="autoZero"/>
        <c:auto val="1"/>
        <c:lblAlgn val="ctr"/>
        <c:lblOffset val="100"/>
        <c:noMultiLvlLbl val="0"/>
      </c:catAx>
      <c:valAx>
        <c:axId val="13373381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1447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43"/>
          <c:y val="7.649479662427752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3018898553820508"/>
          <c:w val="0.97319780384045163"/>
          <c:h val="0.529402251271297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47089</c:v>
                </c:pt>
                <c:pt idx="1">
                  <c:v>20016</c:v>
                </c:pt>
                <c:pt idx="2">
                  <c:v>1615</c:v>
                </c:pt>
                <c:pt idx="3">
                  <c:v>11692</c:v>
                </c:pt>
                <c:pt idx="4">
                  <c:v>6126</c:v>
                </c:pt>
                <c:pt idx="5">
                  <c:v>583</c:v>
                </c:pt>
                <c:pt idx="6">
                  <c:v>27073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8855040"/>
        <c:axId val="166971859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354217333217220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2061182193172E-2"/>
                  <c:y val="-3.5551116032077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916456248510199E-2"/>
                  <c:y val="-0.17088318567905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78886406515756E-2"/>
                  <c:y val="0.14481366189178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390198082675E-2"/>
                  <c:y val="9.702428869093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38722866157894E-2"/>
                  <c:y val="0.1782529025390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208E-2"/>
                  <c:y val="-0.166220371162098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-1.1666383845240116E-3</c:v>
                </c:pt>
                <c:pt idx="1">
                  <c:v>3.2337923564907937E-2</c:v>
                </c:pt>
                <c:pt idx="2">
                  <c:v>-0.34905280128980248</c:v>
                </c:pt>
                <c:pt idx="3">
                  <c:v>0.13602798289933929</c:v>
                </c:pt>
                <c:pt idx="4">
                  <c:v>1.5415216310293387E-2</c:v>
                </c:pt>
                <c:pt idx="5">
                  <c:v>0</c:v>
                </c:pt>
                <c:pt idx="6">
                  <c:v>-2.4572149162313098E-2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8855552"/>
        <c:axId val="1669719168"/>
      </c:lineChart>
      <c:catAx>
        <c:axId val="24885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71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7185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8855040"/>
        <c:crosses val="autoZero"/>
        <c:crossBetween val="between"/>
      </c:valAx>
      <c:catAx>
        <c:axId val="248855552"/>
        <c:scaling>
          <c:orientation val="minMax"/>
        </c:scaling>
        <c:delete val="1"/>
        <c:axPos val="b"/>
        <c:majorTickMark val="out"/>
        <c:minorTickMark val="none"/>
        <c:tickLblPos val="none"/>
        <c:crossAx val="1669719168"/>
        <c:crosses val="autoZero"/>
        <c:auto val="1"/>
        <c:lblAlgn val="ctr"/>
        <c:lblOffset val="100"/>
        <c:noMultiLvlLbl val="0"/>
      </c:catAx>
      <c:valAx>
        <c:axId val="16697191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88555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68"/>
          <c:y val="0.15489210167709344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9402368"/>
        <c:axId val="166972204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31265805366562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79E-2"/>
                  <c:y val="-0.3770598578090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231E-2"/>
                  <c:y val="-0.181057717299900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402880"/>
        <c:axId val="1669722624"/>
      </c:lineChart>
      <c:catAx>
        <c:axId val="24940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72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7220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9402368"/>
        <c:crosses val="autoZero"/>
        <c:crossBetween val="between"/>
      </c:valAx>
      <c:catAx>
        <c:axId val="249402880"/>
        <c:scaling>
          <c:orientation val="minMax"/>
        </c:scaling>
        <c:delete val="1"/>
        <c:axPos val="b"/>
        <c:majorTickMark val="out"/>
        <c:minorTickMark val="none"/>
        <c:tickLblPos val="none"/>
        <c:crossAx val="1669722624"/>
        <c:crosses val="autoZero"/>
        <c:auto val="1"/>
        <c:lblAlgn val="ctr"/>
        <c:lblOffset val="100"/>
        <c:noMultiLvlLbl val="0"/>
      </c:catAx>
      <c:valAx>
        <c:axId val="16697226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940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48"/>
          <c:y val="7.649479662427753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5711950683031287"/>
          <c:w val="0.99345967849452665"/>
          <c:h val="0.575496601213038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9403904"/>
        <c:axId val="16697255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21791914286753E-2"/>
                  <c:y val="-0.512557202202966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31120575089789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1E-2"/>
                  <c:y val="-0.313238899680613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5889998101184E-2"/>
                  <c:y val="0.263995593581227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31886329755217E-2"/>
                  <c:y val="-6.80363668992343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00557119944556E-2"/>
                  <c:y val="-0.288057501703637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13E-2"/>
                  <c:y val="-0.166220371162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-6.4806188991048646E-4</c:v>
                </c:pt>
                <c:pt idx="1">
                  <c:v>1.2436749375114308E-2</c:v>
                </c:pt>
                <c:pt idx="2">
                  <c:v>0</c:v>
                </c:pt>
                <c:pt idx="3">
                  <c:v>8.6112283663993247E-2</c:v>
                </c:pt>
                <c:pt idx="4">
                  <c:v>0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404416"/>
        <c:axId val="1669849088"/>
      </c:lineChart>
      <c:catAx>
        <c:axId val="24940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72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7255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9403904"/>
        <c:crosses val="autoZero"/>
        <c:crossBetween val="between"/>
      </c:valAx>
      <c:catAx>
        <c:axId val="249404416"/>
        <c:scaling>
          <c:orientation val="minMax"/>
        </c:scaling>
        <c:delete val="1"/>
        <c:axPos val="b"/>
        <c:majorTickMark val="out"/>
        <c:minorTickMark val="none"/>
        <c:tickLblPos val="none"/>
        <c:crossAx val="1669849088"/>
        <c:crosses val="autoZero"/>
        <c:auto val="1"/>
        <c:lblAlgn val="ctr"/>
        <c:lblOffset val="100"/>
        <c:noMultiLvlLbl val="0"/>
      </c:catAx>
      <c:valAx>
        <c:axId val="16698490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9404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3"/>
          <c:y val="0.158745667393584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36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92280313344615E-5"/>
          <c:y val="0.38018553829126661"/>
          <c:w val="0.99996040771968653"/>
          <c:h val="0.482110413020725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9404928"/>
        <c:axId val="16698525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587411776068694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19565050520561E-2"/>
                  <c:y val="-0.583062159336717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497780004282429E-2"/>
                  <c:y val="-0.36751148224708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8386129773802E-2"/>
                  <c:y val="-0.32196609601169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551799226738E-2"/>
                  <c:y val="-0.233824169909921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95726457743321E-2"/>
                  <c:y val="0.18959238554351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69E-2"/>
                  <c:y val="0.24225759478634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0523648"/>
        <c:axId val="1669853120"/>
      </c:lineChart>
      <c:catAx>
        <c:axId val="24940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85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8525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9404928"/>
        <c:crosses val="autoZero"/>
        <c:crossBetween val="between"/>
      </c:valAx>
      <c:catAx>
        <c:axId val="250523648"/>
        <c:scaling>
          <c:orientation val="minMax"/>
        </c:scaling>
        <c:delete val="1"/>
        <c:axPos val="b"/>
        <c:majorTickMark val="out"/>
        <c:minorTickMark val="none"/>
        <c:tickLblPos val="none"/>
        <c:crossAx val="1669853120"/>
        <c:crosses val="autoZero"/>
        <c:auto val="1"/>
        <c:lblAlgn val="ctr"/>
        <c:lblOffset val="100"/>
        <c:noMultiLvlLbl val="0"/>
      </c:catAx>
      <c:valAx>
        <c:axId val="16698531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0523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48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0524672"/>
        <c:axId val="16698560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13957557630877E-2"/>
                  <c:y val="-0.38079566584789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3753484302831E-2"/>
                  <c:y val="-0.377335384097395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628090093389491E-2"/>
                  <c:y val="5.0435634321220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6713259679749E-2"/>
                  <c:y val="-0.288262436583182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274919123481655E-2"/>
                  <c:y val="-0.190672084356802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0525184"/>
        <c:axId val="1669856576"/>
      </c:lineChart>
      <c:catAx>
        <c:axId val="25052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66985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8560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0524672"/>
        <c:crosses val="autoZero"/>
        <c:crossBetween val="between"/>
      </c:valAx>
      <c:catAx>
        <c:axId val="250525184"/>
        <c:scaling>
          <c:orientation val="minMax"/>
        </c:scaling>
        <c:delete val="1"/>
        <c:axPos val="b"/>
        <c:majorTickMark val="out"/>
        <c:minorTickMark val="none"/>
        <c:tickLblPos val="none"/>
        <c:crossAx val="1669856576"/>
        <c:crosses val="autoZero"/>
        <c:auto val="1"/>
        <c:lblAlgn val="ctr"/>
        <c:lblOffset val="100"/>
        <c:noMultiLvlLbl val="0"/>
      </c:catAx>
      <c:valAx>
        <c:axId val="16698565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0525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0526720"/>
        <c:axId val="166990816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8228041262284E-2"/>
                  <c:y val="-0.48575193406946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476611935136E-2"/>
                  <c:y val="-0.276266385069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7444708946264E-2"/>
                  <c:y val="-0.21440432190874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04105882113573E-2"/>
                  <c:y val="-0.1686404505559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207898431300735E-2"/>
                  <c:y val="3.8092177253353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687E-2"/>
                  <c:y val="0.187280977632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21914993183988E-2"/>
                  <c:y val="-0.257598922583656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0527232"/>
        <c:axId val="1669908736"/>
      </c:lineChart>
      <c:catAx>
        <c:axId val="25052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90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9081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0526720"/>
        <c:crosses val="autoZero"/>
        <c:crossBetween val="between"/>
      </c:valAx>
      <c:catAx>
        <c:axId val="250527232"/>
        <c:scaling>
          <c:orientation val="minMax"/>
        </c:scaling>
        <c:delete val="1"/>
        <c:axPos val="b"/>
        <c:majorTickMark val="out"/>
        <c:minorTickMark val="none"/>
        <c:tickLblPos val="none"/>
        <c:crossAx val="1669908736"/>
        <c:crosses val="autoZero"/>
        <c:auto val="1"/>
        <c:lblAlgn val="ctr"/>
        <c:lblOffset val="100"/>
        <c:noMultiLvlLbl val="0"/>
      </c:catAx>
      <c:valAx>
        <c:axId val="16699087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0527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23"/>
          <c:y val="7.649479662427746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872"/>
          <c:h val="0.439676676733478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3121394298968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7625698404410032E-17"/>
                  <c:y val="-2.6974960015462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0819584"/>
        <c:axId val="166991161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231E-2"/>
                  <c:y val="-0.51003216665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27972754051E-2"/>
                  <c:y val="-0.21327210513012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31220937044234E-2"/>
                  <c:y val="-0.10952167539686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988889921340644E-2"/>
                  <c:y val="-0.180432746327051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86549936773625E-2"/>
                  <c:y val="4.84274872718544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57475466926309E-2"/>
                  <c:y val="0.18830767475541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0704459787575E-2"/>
                  <c:y val="-0.30913759323277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-7.008495145631068E-3</c:v>
                </c:pt>
                <c:pt idx="1">
                  <c:v>8.6310967698261364E-3</c:v>
                </c:pt>
                <c:pt idx="2">
                  <c:v>-3.8201126077970209E-2</c:v>
                </c:pt>
                <c:pt idx="3">
                  <c:v>3.3662316012805699E-2</c:v>
                </c:pt>
                <c:pt idx="4">
                  <c:v>-3.3016077862020758E-2</c:v>
                </c:pt>
                <c:pt idx="5">
                  <c:v>1.7185322805387832E-2</c:v>
                </c:pt>
                <c:pt idx="6">
                  <c:v>9.5014111006585134E-2</c:v>
                </c:pt>
                <c:pt idx="7">
                  <c:v>-2.5207767143251014E-2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0820096"/>
        <c:axId val="1669912192"/>
      </c:lineChart>
      <c:catAx>
        <c:axId val="2508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66991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99116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0819584"/>
        <c:crosses val="autoZero"/>
        <c:crossBetween val="between"/>
      </c:valAx>
      <c:catAx>
        <c:axId val="250820096"/>
        <c:scaling>
          <c:orientation val="minMax"/>
        </c:scaling>
        <c:delete val="1"/>
        <c:axPos val="b"/>
        <c:majorTickMark val="out"/>
        <c:minorTickMark val="none"/>
        <c:tickLblPos val="none"/>
        <c:crossAx val="1669912192"/>
        <c:crosses val="autoZero"/>
        <c:auto val="1"/>
        <c:lblAlgn val="ctr"/>
        <c:lblOffset val="100"/>
        <c:noMultiLvlLbl val="0"/>
      </c:catAx>
      <c:valAx>
        <c:axId val="16699121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0820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686911</c:v>
                </c:pt>
                <c:pt idx="1">
                  <c:v>505062</c:v>
                </c:pt>
                <c:pt idx="2">
                  <c:v>427745</c:v>
                </c:pt>
                <c:pt idx="3">
                  <c:v>64704</c:v>
                </c:pt>
                <c:pt idx="4">
                  <c:v>12613</c:v>
                </c:pt>
                <c:pt idx="5">
                  <c:v>181849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627797</c:v>
                </c:pt>
                <c:pt idx="1">
                  <c:v>474899</c:v>
                </c:pt>
                <c:pt idx="2">
                  <c:v>401411</c:v>
                </c:pt>
                <c:pt idx="3">
                  <c:v>61373</c:v>
                </c:pt>
                <c:pt idx="4">
                  <c:v>12115</c:v>
                </c:pt>
                <c:pt idx="5">
                  <c:v>152898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1632896"/>
        <c:axId val="133734099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3566745389607917E-2"/>
                  <c:y val="-0.45187126557205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507666311905149E-2"/>
                  <c:y val="-0.43285281647486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131297942986255E-2"/>
                  <c:y val="-0.36633817342478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4206978791325E-2"/>
                  <c:y val="-0.205081932326026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0998E-2"/>
                  <c:y val="-0.16466253048930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427841869749975E-2"/>
                  <c:y val="6.78792541784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9.4161010645160775E-2</c:v>
                </c:pt>
                <c:pt idx="1">
                  <c:v>6.3514557832296967E-2</c:v>
                </c:pt>
                <c:pt idx="2">
                  <c:v>6.5603583359698667E-2</c:v>
                </c:pt>
                <c:pt idx="3">
                  <c:v>5.4274681048669608E-2</c:v>
                </c:pt>
                <c:pt idx="4">
                  <c:v>4.1106066859265371E-2</c:v>
                </c:pt>
                <c:pt idx="5">
                  <c:v>0.18934845452523905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1633408"/>
        <c:axId val="1337341568"/>
      </c:lineChart>
      <c:catAx>
        <c:axId val="23163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734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3409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1632896"/>
        <c:crosses val="autoZero"/>
        <c:crossBetween val="between"/>
      </c:valAx>
      <c:catAx>
        <c:axId val="231633408"/>
        <c:scaling>
          <c:orientation val="minMax"/>
        </c:scaling>
        <c:delete val="1"/>
        <c:axPos val="b"/>
        <c:majorTickMark val="out"/>
        <c:minorTickMark val="none"/>
        <c:tickLblPos val="none"/>
        <c:crossAx val="1337341568"/>
        <c:crosses val="autoZero"/>
        <c:auto val="1"/>
        <c:lblAlgn val="ctr"/>
        <c:lblOffset val="100"/>
        <c:noMultiLvlLbl val="0"/>
      </c:catAx>
      <c:valAx>
        <c:axId val="1337341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1633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76E-3"/>
                  <c:y val="-0.1765957338927890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0.41548175231904666</c:v>
                </c:pt>
                <c:pt idx="1">
                  <c:v>0.11243144424131626</c:v>
                </c:pt>
                <c:pt idx="2">
                  <c:v>0.35176721511273612</c:v>
                </c:pt>
                <c:pt idx="3">
                  <c:v>0.11036630780689281</c:v>
                </c:pt>
                <c:pt idx="4">
                  <c:v>9.9532805200081252E-3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7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63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27073</c:v>
                </c:pt>
                <c:pt idx="1">
                  <c:v>1615</c:v>
                </c:pt>
                <c:pt idx="2">
                  <c:v>11692</c:v>
                </c:pt>
                <c:pt idx="3">
                  <c:v>6126</c:v>
                </c:pt>
                <c:pt idx="4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0.3269160620921655</c:v>
                </c:pt>
                <c:pt idx="1">
                  <c:v>0.5540469338953512</c:v>
                </c:pt>
                <c:pt idx="2">
                  <c:v>0.10428403518015644</c:v>
                </c:pt>
                <c:pt idx="3">
                  <c:v>1.4752968832326834E-2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5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704E-4"/>
                  <c:y val="3.08502716230245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0.416635017090771</c:v>
                </c:pt>
                <c:pt idx="1">
                  <c:v>0.30459551842005317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categ'!$L$54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0.45370772098139267</c:v>
                </c:pt>
                <c:pt idx="1">
                  <c:v>8.2465092120138098E-2</c:v>
                </c:pt>
                <c:pt idx="2">
                  <c:v>0.33344129059855177</c:v>
                </c:pt>
                <c:pt idx="3">
                  <c:v>0.10989031134467903</c:v>
                </c:pt>
                <c:pt idx="4">
                  <c:v>1.3382627028017966E-2</c:v>
                </c:pt>
                <c:pt idx="5">
                  <c:v>7.1129579272205075E-3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8467556808426E-2"/>
          <c:y val="0.52334080901010038"/>
          <c:w val="0.97036956076517344"/>
          <c:h val="0.318122677492756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162033</c:v>
                </c:pt>
                <c:pt idx="1">
                  <c:v>162033</c:v>
                </c:pt>
                <c:pt idx="2">
                  <c:v>62330</c:v>
                </c:pt>
                <c:pt idx="3">
                  <c:v>58768</c:v>
                </c:pt>
                <c:pt idx="4">
                  <c:v>28640</c:v>
                </c:pt>
                <c:pt idx="5">
                  <c:v>12295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153167</c:v>
                </c:pt>
                <c:pt idx="1">
                  <c:v>153167</c:v>
                </c:pt>
                <c:pt idx="2">
                  <c:v>57173</c:v>
                </c:pt>
                <c:pt idx="3">
                  <c:v>52149</c:v>
                </c:pt>
                <c:pt idx="4">
                  <c:v>36456</c:v>
                </c:pt>
                <c:pt idx="5">
                  <c:v>7389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1634944"/>
        <c:axId val="150737184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9759785224352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-0.40614762551770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55E-2"/>
                  <c:y val="-0.17757624371797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1709218000556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226422081189E-2"/>
                  <c:y val="-0.25181462504297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917637867271E-2"/>
                  <c:y val="5.784045705305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5.7884531263261665E-2</c:v>
                </c:pt>
                <c:pt idx="1">
                  <c:v>5.7884531263261665E-2</c:v>
                </c:pt>
                <c:pt idx="2">
                  <c:v>9.0199919542441359E-2</c:v>
                </c:pt>
                <c:pt idx="3">
                  <c:v>0.12692477324589158</c:v>
                </c:pt>
                <c:pt idx="4">
                  <c:v>-0.21439543559359228</c:v>
                </c:pt>
                <c:pt idx="5">
                  <c:v>0.66395994045202322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1635456"/>
        <c:axId val="1507372416"/>
      </c:lineChart>
      <c:catAx>
        <c:axId val="231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0737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3718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1634944"/>
        <c:crosses val="autoZero"/>
        <c:crossBetween val="between"/>
      </c:valAx>
      <c:catAx>
        <c:axId val="231635456"/>
        <c:scaling>
          <c:orientation val="minMax"/>
        </c:scaling>
        <c:delete val="1"/>
        <c:axPos val="b"/>
        <c:majorTickMark val="out"/>
        <c:minorTickMark val="none"/>
        <c:tickLblPos val="none"/>
        <c:crossAx val="1507372416"/>
        <c:crosses val="autoZero"/>
        <c:auto val="1"/>
        <c:lblAlgn val="ctr"/>
        <c:lblOffset val="100"/>
        <c:noMultiLvlLbl val="0"/>
      </c:catAx>
      <c:valAx>
        <c:axId val="1507372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1635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617521083671505E-2"/>
          <c:y val="0.48176076743005875"/>
          <c:w val="0.94188734159571008"/>
          <c:h val="0.359702719072797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4547652</c:v>
                </c:pt>
                <c:pt idx="1">
                  <c:v>2944928</c:v>
                </c:pt>
                <c:pt idx="2">
                  <c:v>472914</c:v>
                </c:pt>
                <c:pt idx="3">
                  <c:v>1802745</c:v>
                </c:pt>
                <c:pt idx="4">
                  <c:v>540819</c:v>
                </c:pt>
                <c:pt idx="5">
                  <c:v>90443</c:v>
                </c:pt>
                <c:pt idx="6">
                  <c:v>38007</c:v>
                </c:pt>
                <c:pt idx="7">
                  <c:v>1602724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4508904</c:v>
                </c:pt>
                <c:pt idx="1">
                  <c:v>2925562</c:v>
                </c:pt>
                <c:pt idx="2">
                  <c:v>451399</c:v>
                </c:pt>
                <c:pt idx="3">
                  <c:v>1791687</c:v>
                </c:pt>
                <c:pt idx="4">
                  <c:v>556958</c:v>
                </c:pt>
                <c:pt idx="5">
                  <c:v>92972</c:v>
                </c:pt>
                <c:pt idx="6">
                  <c:v>32546</c:v>
                </c:pt>
                <c:pt idx="7">
                  <c:v>1583342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1196672"/>
        <c:axId val="150736896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7844621348512E-2"/>
                  <c:y val="-0.48075859020740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84E-2"/>
                  <c:y val="-0.393673940445594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521641572328E-2"/>
                  <c:y val="-0.10273216887390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9387048258417E-2"/>
                  <c:y val="-0.295661924795783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00005479075359E-2"/>
                  <c:y val="-0.24004714587391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26971403267E-2"/>
                  <c:y val="-0.21490759081310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0.125725277063859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25693453598965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8.5936626727913801E-3</c:v>
                </c:pt>
                <c:pt idx="1">
                  <c:v>6.619582835708071E-3</c:v>
                </c:pt>
                <c:pt idx="2">
                  <c:v>4.7662932350315268E-2</c:v>
                </c:pt>
                <c:pt idx="3">
                  <c:v>6.171836933571484E-3</c:v>
                </c:pt>
                <c:pt idx="4">
                  <c:v>-2.8977050334136556E-2</c:v>
                </c:pt>
                <c:pt idx="5">
                  <c:v>-2.7201738157724864E-2</c:v>
                </c:pt>
                <c:pt idx="6">
                  <c:v>0.16779327720764448</c:v>
                </c:pt>
                <c:pt idx="7">
                  <c:v>1.2241196153452538E-2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1197184"/>
        <c:axId val="1507374144"/>
      </c:lineChart>
      <c:catAx>
        <c:axId val="23119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0736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3689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1196672"/>
        <c:crosses val="autoZero"/>
        <c:crossBetween val="between"/>
      </c:valAx>
      <c:catAx>
        <c:axId val="231197184"/>
        <c:scaling>
          <c:orientation val="minMax"/>
        </c:scaling>
        <c:delete val="1"/>
        <c:axPos val="b"/>
        <c:majorTickMark val="out"/>
        <c:minorTickMark val="none"/>
        <c:tickLblPos val="none"/>
        <c:crossAx val="1507374144"/>
        <c:crosses val="autoZero"/>
        <c:auto val="1"/>
        <c:lblAlgn val="ctr"/>
        <c:lblOffset val="100"/>
        <c:noMultiLvlLbl val="0"/>
      </c:catAx>
      <c:valAx>
        <c:axId val="15073741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1197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nov.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35234505</c:v>
                </c:pt>
                <c:pt idx="1">
                  <c:v>21697492</c:v>
                </c:pt>
                <c:pt idx="2">
                  <c:v>13537013</c:v>
                </c:pt>
                <c:pt idx="3">
                  <c:v>13300810</c:v>
                </c:pt>
                <c:pt idx="4">
                  <c:v>9020307</c:v>
                </c:pt>
                <c:pt idx="5">
                  <c:v>4280503</c:v>
                </c:pt>
                <c:pt idx="6">
                  <c:v>10850275</c:v>
                </c:pt>
                <c:pt idx="7">
                  <c:v>5329193</c:v>
                </c:pt>
                <c:pt idx="8">
                  <c:v>5521082</c:v>
                </c:pt>
                <c:pt idx="9">
                  <c:v>4989537</c:v>
                </c:pt>
                <c:pt idx="10">
                  <c:v>3634753</c:v>
                </c:pt>
                <c:pt idx="11">
                  <c:v>1354784</c:v>
                </c:pt>
                <c:pt idx="12">
                  <c:v>359967</c:v>
                </c:pt>
                <c:pt idx="13">
                  <c:v>359967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30665728"/>
        <c:axId val="1329948928"/>
      </c:barChart>
      <c:catAx>
        <c:axId val="23066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299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94892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30665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13300810</c:v>
                </c:pt>
                <c:pt idx="1">
                  <c:v>9020307</c:v>
                </c:pt>
                <c:pt idx="2">
                  <c:v>1715100</c:v>
                </c:pt>
                <c:pt idx="3">
                  <c:v>5790180</c:v>
                </c:pt>
                <c:pt idx="4">
                  <c:v>1366385</c:v>
                </c:pt>
                <c:pt idx="5">
                  <c:v>148642</c:v>
                </c:pt>
                <c:pt idx="6">
                  <c:v>4280503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13448268</c:v>
                </c:pt>
                <c:pt idx="1">
                  <c:v>8977228</c:v>
                </c:pt>
                <c:pt idx="2">
                  <c:v>1503061</c:v>
                </c:pt>
                <c:pt idx="3">
                  <c:v>5922484</c:v>
                </c:pt>
                <c:pt idx="4">
                  <c:v>1408658</c:v>
                </c:pt>
                <c:pt idx="5">
                  <c:v>143025</c:v>
                </c:pt>
                <c:pt idx="6">
                  <c:v>4471040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2429056"/>
        <c:axId val="1512876288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6203611242981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391130992785E-2"/>
                  <c:y val="-0.38120025537348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5.227724393078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2381947059112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235894052744446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7.1697415161982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-1.0964832051235147E-2</c:v>
                </c:pt>
                <c:pt idx="1">
                  <c:v>4.7986973261679444E-3</c:v>
                </c:pt>
                <c:pt idx="2">
                  <c:v>0.14107145352051581</c:v>
                </c:pt>
                <c:pt idx="3">
                  <c:v>-2.2339275209523571E-2</c:v>
                </c:pt>
                <c:pt idx="4">
                  <c:v>-3.0009413214563081E-2</c:v>
                </c:pt>
                <c:pt idx="5">
                  <c:v>3.9272854396084599E-2</c:v>
                </c:pt>
                <c:pt idx="6">
                  <c:v>-4.2615811981105069E-2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429568"/>
        <c:axId val="1512876864"/>
      </c:lineChart>
      <c:catAx>
        <c:axId val="23242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151287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2876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2429056"/>
        <c:crosses val="autoZero"/>
        <c:crossBetween val="between"/>
      </c:valAx>
      <c:catAx>
        <c:axId val="232429568"/>
        <c:scaling>
          <c:orientation val="minMax"/>
        </c:scaling>
        <c:delete val="1"/>
        <c:axPos val="b"/>
        <c:majorTickMark val="out"/>
        <c:minorTickMark val="none"/>
        <c:tickLblPos val="none"/>
        <c:crossAx val="1512876864"/>
        <c:crosses val="autoZero"/>
        <c:auto val="1"/>
        <c:lblAlgn val="ctr"/>
        <c:lblOffset val="100"/>
        <c:noMultiLvlLbl val="0"/>
      </c:catAx>
      <c:valAx>
        <c:axId val="1512876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429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nov.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10850275</c:v>
                </c:pt>
                <c:pt idx="1">
                  <c:v>5329193</c:v>
                </c:pt>
                <c:pt idx="2">
                  <c:v>511966</c:v>
                </c:pt>
                <c:pt idx="3">
                  <c:v>3238822</c:v>
                </c:pt>
                <c:pt idx="4">
                  <c:v>1484365</c:v>
                </c:pt>
                <c:pt idx="5">
                  <c:v>94040</c:v>
                </c:pt>
                <c:pt idx="6">
                  <c:v>5521082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nov.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10913891</c:v>
                </c:pt>
                <c:pt idx="1">
                  <c:v>5325190</c:v>
                </c:pt>
                <c:pt idx="2">
                  <c:v>624332</c:v>
                </c:pt>
                <c:pt idx="3">
                  <c:v>3154701</c:v>
                </c:pt>
                <c:pt idx="4">
                  <c:v>1453902</c:v>
                </c:pt>
                <c:pt idx="5">
                  <c:v>92255</c:v>
                </c:pt>
                <c:pt idx="6">
                  <c:v>5588701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2431104"/>
        <c:axId val="1512880320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29780575245142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237260358303037E-2"/>
                  <c:y val="-8.6826002259073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49875005719372E-2"/>
                  <c:y val="-0.19944636338337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695567174546919E-2"/>
                  <c:y val="2.3591271465287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0.115442565521305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08445952972202E-2"/>
                  <c:y val="0.1461856041383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666271510039055E-2"/>
                  <c:y val="-0.133449342740681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-5.8289019012559319E-3</c:v>
                </c:pt>
                <c:pt idx="1">
                  <c:v>7.5171026761486446E-4</c:v>
                </c:pt>
                <c:pt idx="2">
                  <c:v>-0.17997796044412268</c:v>
                </c:pt>
                <c:pt idx="3">
                  <c:v>2.6665284602249151E-2</c:v>
                </c:pt>
                <c:pt idx="4">
                  <c:v>2.0952581398196026E-2</c:v>
                </c:pt>
                <c:pt idx="5">
                  <c:v>1.9348544794320091E-2</c:v>
                </c:pt>
                <c:pt idx="6">
                  <c:v>-1.2099233793326929E-2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812544"/>
        <c:axId val="1512880896"/>
      </c:lineChart>
      <c:catAx>
        <c:axId val="23243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1288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28803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2431104"/>
        <c:crosses val="autoZero"/>
        <c:crossBetween val="between"/>
      </c:valAx>
      <c:catAx>
        <c:axId val="232812544"/>
        <c:scaling>
          <c:orientation val="minMax"/>
        </c:scaling>
        <c:delete val="1"/>
        <c:axPos val="b"/>
        <c:majorTickMark val="out"/>
        <c:minorTickMark val="none"/>
        <c:tickLblPos val="none"/>
        <c:crossAx val="1512880896"/>
        <c:crosses val="autoZero"/>
        <c:auto val="1"/>
        <c:lblAlgn val="ctr"/>
        <c:lblOffset val="100"/>
        <c:noMultiLvlLbl val="0"/>
      </c:catAx>
      <c:valAx>
        <c:axId val="1512880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812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acum. nov. 2013</v>
          </cell>
        </row>
        <row r="8">
          <cell r="E8">
            <v>4547652</v>
          </cell>
        </row>
        <row r="9">
          <cell r="E9">
            <v>2944928</v>
          </cell>
        </row>
        <row r="10">
          <cell r="E10">
            <v>1602724</v>
          </cell>
        </row>
        <row r="12">
          <cell r="E12">
            <v>1609651</v>
          </cell>
        </row>
        <row r="13">
          <cell r="E13">
            <v>1125884</v>
          </cell>
        </row>
        <row r="14">
          <cell r="E14">
            <v>483767</v>
          </cell>
        </row>
        <row r="16">
          <cell r="E16">
            <v>1297954</v>
          </cell>
        </row>
        <row r="17">
          <cell r="E17">
            <v>640120</v>
          </cell>
        </row>
        <row r="18">
          <cell r="E18">
            <v>657834</v>
          </cell>
        </row>
        <row r="20">
          <cell r="E20">
            <v>686911</v>
          </cell>
        </row>
        <row r="21">
          <cell r="E21">
            <v>505062</v>
          </cell>
        </row>
        <row r="22">
          <cell r="E22">
            <v>181849</v>
          </cell>
        </row>
        <row r="24">
          <cell r="E24">
            <v>162033</v>
          </cell>
        </row>
        <row r="25">
          <cell r="E25">
            <v>162033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nov. 2012</v>
          </cell>
          <cell r="E6" t="str">
            <v>acum. nov. 2013</v>
          </cell>
          <cell r="G6" t="str">
            <v>var. interanual</v>
          </cell>
          <cell r="J6" t="str">
            <v>acum. nov. 2012</v>
          </cell>
          <cell r="L6" t="str">
            <v>acum. nov. 2013</v>
          </cell>
          <cell r="N6" t="str">
            <v>var. interanual</v>
          </cell>
        </row>
        <row r="8">
          <cell r="B8" t="str">
            <v>Total Alojados</v>
          </cell>
          <cell r="C8">
            <v>1620674</v>
          </cell>
          <cell r="E8">
            <v>1609651</v>
          </cell>
          <cell r="G8">
            <v>-6.8014912314259372E-3</v>
          </cell>
          <cell r="I8" t="str">
            <v>Total Alojados</v>
          </cell>
          <cell r="J8">
            <v>1293003</v>
          </cell>
          <cell r="L8">
            <v>1297954</v>
          </cell>
          <cell r="N8">
            <v>3.8290707755511784E-3</v>
          </cell>
        </row>
        <row r="10">
          <cell r="B10" t="str">
            <v>Hotelera</v>
          </cell>
          <cell r="C10">
            <v>1129603</v>
          </cell>
          <cell r="E10">
            <v>1125884</v>
          </cell>
          <cell r="G10">
            <v>-3.2923071202891636E-3</v>
          </cell>
          <cell r="I10" t="str">
            <v>Hotelera</v>
          </cell>
          <cell r="J10">
            <v>634395</v>
          </cell>
          <cell r="L10">
            <v>640120</v>
          </cell>
          <cell r="N10">
            <v>9.0243460304699746E-3</v>
          </cell>
        </row>
        <row r="11">
          <cell r="B11" t="str">
            <v>5*</v>
          </cell>
          <cell r="C11">
            <v>199093</v>
          </cell>
          <cell r="E11">
            <v>225153</v>
          </cell>
          <cell r="G11">
            <v>0.13089360248727983</v>
          </cell>
          <cell r="I11" t="str">
            <v>5*</v>
          </cell>
          <cell r="J11">
            <v>82084</v>
          </cell>
          <cell r="L11">
            <v>67600</v>
          </cell>
          <cell r="N11">
            <v>-0.17645338921105208</v>
          </cell>
        </row>
        <row r="12">
          <cell r="B12" t="str">
            <v>4*</v>
          </cell>
          <cell r="C12">
            <v>742537</v>
          </cell>
          <cell r="E12">
            <v>717916</v>
          </cell>
          <cell r="G12">
            <v>-3.3157943644559124E-2</v>
          </cell>
          <cell r="I12" t="str">
            <v>4*</v>
          </cell>
          <cell r="J12">
            <v>359196</v>
          </cell>
          <cell r="L12">
            <v>374406</v>
          </cell>
          <cell r="N12">
            <v>4.2344569538636287E-2</v>
          </cell>
        </row>
        <row r="13">
          <cell r="B13" t="str">
            <v>3*</v>
          </cell>
          <cell r="C13">
            <v>169426</v>
          </cell>
          <cell r="E13">
            <v>163208</v>
          </cell>
          <cell r="G13">
            <v>-3.6700388370143895E-2</v>
          </cell>
          <cell r="I13" t="str">
            <v>3*</v>
          </cell>
          <cell r="J13">
            <v>177513</v>
          </cell>
          <cell r="L13">
            <v>181834</v>
          </cell>
          <cell r="N13">
            <v>2.4341879186313115E-2</v>
          </cell>
        </row>
        <row r="14">
          <cell r="B14" t="str">
            <v>1* y 2*</v>
          </cell>
          <cell r="C14">
            <v>18547</v>
          </cell>
          <cell r="E14">
            <v>19607</v>
          </cell>
          <cell r="G14">
            <v>5.71521000700922E-2</v>
          </cell>
          <cell r="I14" t="str">
            <v>1* y 2*</v>
          </cell>
          <cell r="J14">
            <v>15602</v>
          </cell>
          <cell r="L14">
            <v>16280</v>
          </cell>
          <cell r="N14">
            <v>4.3455967183694398E-2</v>
          </cell>
        </row>
        <row r="16">
          <cell r="B16" t="str">
            <v>Extrahotelera</v>
          </cell>
          <cell r="C16">
            <v>491071</v>
          </cell>
          <cell r="E16">
            <v>483767</v>
          </cell>
          <cell r="G16">
            <v>-1.4873612980607692E-2</v>
          </cell>
          <cell r="I16" t="str">
            <v>Extrahotelera</v>
          </cell>
          <cell r="J16">
            <v>658608</v>
          </cell>
          <cell r="L16">
            <v>657834</v>
          </cell>
          <cell r="N16">
            <v>-1.1752058887836163E-3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nov. 2012</v>
          </cell>
          <cell r="E20" t="str">
            <v>acum. nov. 2013</v>
          </cell>
          <cell r="G20" t="str">
            <v>var. interanual</v>
          </cell>
          <cell r="J20" t="str">
            <v>acum. nov. 2012</v>
          </cell>
          <cell r="L20" t="str">
            <v>acum. nov. 2013</v>
          </cell>
          <cell r="N20" t="str">
            <v>var. interanual</v>
          </cell>
        </row>
        <row r="22">
          <cell r="B22" t="str">
            <v>Total Alojados</v>
          </cell>
          <cell r="C22">
            <v>627797</v>
          </cell>
          <cell r="E22">
            <v>686911</v>
          </cell>
          <cell r="G22">
            <v>9.4161010645160775E-2</v>
          </cell>
          <cell r="I22" t="str">
            <v>Total Alojados</v>
          </cell>
          <cell r="J22">
            <v>153167</v>
          </cell>
          <cell r="L22">
            <v>162033</v>
          </cell>
          <cell r="N22">
            <v>5.7884531263261665E-2</v>
          </cell>
        </row>
        <row r="24">
          <cell r="B24" t="str">
            <v>Hotelera</v>
          </cell>
          <cell r="C24">
            <v>474899</v>
          </cell>
          <cell r="E24">
            <v>505062</v>
          </cell>
          <cell r="G24">
            <v>6.3514557832296967E-2</v>
          </cell>
          <cell r="I24" t="str">
            <v>Hotelera</v>
          </cell>
          <cell r="J24">
            <v>153167</v>
          </cell>
          <cell r="L24">
            <v>162033</v>
          </cell>
          <cell r="N24">
            <v>5.7884531263261665E-2</v>
          </cell>
        </row>
        <row r="25">
          <cell r="B25" t="str">
            <v>4* y 5*</v>
          </cell>
          <cell r="C25">
            <v>401411</v>
          </cell>
          <cell r="E25">
            <v>427745</v>
          </cell>
          <cell r="G25">
            <v>6.5603583359698667E-2</v>
          </cell>
          <cell r="I25" t="str">
            <v>4* y 5*</v>
          </cell>
          <cell r="J25">
            <v>57173</v>
          </cell>
          <cell r="L25">
            <v>62330</v>
          </cell>
          <cell r="N25">
            <v>9.0199919542441359E-2</v>
          </cell>
        </row>
        <row r="26">
          <cell r="B26" t="str">
            <v>3*</v>
          </cell>
          <cell r="C26">
            <v>61373</v>
          </cell>
          <cell r="E26">
            <v>64704</v>
          </cell>
          <cell r="G26">
            <v>5.4274681048669608E-2</v>
          </cell>
          <cell r="I26" t="str">
            <v>3*</v>
          </cell>
          <cell r="J26">
            <v>52149</v>
          </cell>
          <cell r="L26">
            <v>58768</v>
          </cell>
          <cell r="N26">
            <v>0.12692477324589158</v>
          </cell>
        </row>
        <row r="27">
          <cell r="B27" t="str">
            <v>1* y 2*</v>
          </cell>
          <cell r="C27">
            <v>12115</v>
          </cell>
          <cell r="E27">
            <v>12613</v>
          </cell>
          <cell r="G27">
            <v>4.1106066859265371E-2</v>
          </cell>
          <cell r="I27" t="str">
            <v>2*</v>
          </cell>
          <cell r="J27">
            <v>36456</v>
          </cell>
          <cell r="L27">
            <v>28640</v>
          </cell>
          <cell r="N27">
            <v>-0.21439543559359228</v>
          </cell>
        </row>
        <row r="28">
          <cell r="I28" t="str">
            <v>1*</v>
          </cell>
          <cell r="J28">
            <v>7389</v>
          </cell>
          <cell r="L28">
            <v>12295</v>
          </cell>
          <cell r="N28">
            <v>0.66395994045202322</v>
          </cell>
        </row>
        <row r="29">
          <cell r="B29" t="str">
            <v>Extrahotelera</v>
          </cell>
          <cell r="C29">
            <v>152898</v>
          </cell>
          <cell r="E29">
            <v>181849</v>
          </cell>
          <cell r="G29">
            <v>0.18934845452523905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nov. 2012</v>
          </cell>
          <cell r="E36" t="str">
            <v>acum. nov. 2013</v>
          </cell>
          <cell r="G36" t="str">
            <v>var. interanual</v>
          </cell>
        </row>
        <row r="38">
          <cell r="B38" t="str">
            <v>Total Alojados</v>
          </cell>
          <cell r="C38">
            <v>4508904</v>
          </cell>
          <cell r="E38">
            <v>4547652</v>
          </cell>
          <cell r="G38">
            <v>8.5936626727913801E-3</v>
          </cell>
        </row>
        <row r="40">
          <cell r="B40" t="str">
            <v>Hotelera</v>
          </cell>
          <cell r="C40">
            <v>2925562</v>
          </cell>
          <cell r="E40">
            <v>2944928</v>
          </cell>
          <cell r="G40">
            <v>6.619582835708071E-3</v>
          </cell>
        </row>
        <row r="41">
          <cell r="B41" t="str">
            <v>5*</v>
          </cell>
          <cell r="C41">
            <v>451399</v>
          </cell>
          <cell r="E41">
            <v>472914</v>
          </cell>
          <cell r="G41">
            <v>4.7662932350315268E-2</v>
          </cell>
        </row>
        <row r="42">
          <cell r="B42" t="str">
            <v>4*</v>
          </cell>
          <cell r="C42">
            <v>1791687</v>
          </cell>
          <cell r="E42">
            <v>1802745</v>
          </cell>
          <cell r="G42">
            <v>6.171836933571484E-3</v>
          </cell>
        </row>
        <row r="43">
          <cell r="B43" t="str">
            <v>3*</v>
          </cell>
          <cell r="C43">
            <v>556958</v>
          </cell>
          <cell r="E43">
            <v>540819</v>
          </cell>
          <cell r="G43">
            <v>-2.8977050334136556E-2</v>
          </cell>
        </row>
        <row r="44">
          <cell r="B44" t="str">
            <v>2*</v>
          </cell>
          <cell r="C44">
            <v>92972</v>
          </cell>
          <cell r="E44">
            <v>90443</v>
          </cell>
          <cell r="G44">
            <v>-2.7201738157724864E-2</v>
          </cell>
        </row>
        <row r="45">
          <cell r="B45" t="str">
            <v>1*</v>
          </cell>
          <cell r="C45">
            <v>32546</v>
          </cell>
          <cell r="E45">
            <v>38007</v>
          </cell>
          <cell r="G45">
            <v>0.16779327720764448</v>
          </cell>
        </row>
        <row r="47">
          <cell r="B47" t="str">
            <v>Extrahotelera</v>
          </cell>
          <cell r="C47">
            <v>1583342</v>
          </cell>
          <cell r="E47">
            <v>1602724</v>
          </cell>
          <cell r="G47">
            <v>1.2241196153452538E-2</v>
          </cell>
        </row>
      </sheetData>
      <sheetData sheetId="7"/>
      <sheetData sheetId="8"/>
      <sheetData sheetId="9">
        <row r="6">
          <cell r="E6" t="str">
            <v>acum. nov. 2013</v>
          </cell>
        </row>
        <row r="8">
          <cell r="E8">
            <v>35234505</v>
          </cell>
        </row>
        <row r="9">
          <cell r="E9">
            <v>21697492</v>
          </cell>
        </row>
        <row r="10">
          <cell r="E10">
            <v>13537013</v>
          </cell>
        </row>
        <row r="12">
          <cell r="E12">
            <v>13300810</v>
          </cell>
        </row>
        <row r="13">
          <cell r="E13">
            <v>9020307</v>
          </cell>
        </row>
        <row r="14">
          <cell r="E14">
            <v>4280503</v>
          </cell>
        </row>
        <row r="16">
          <cell r="E16">
            <v>10850275</v>
          </cell>
        </row>
        <row r="17">
          <cell r="E17">
            <v>5329193</v>
          </cell>
        </row>
        <row r="18">
          <cell r="E18">
            <v>5521082</v>
          </cell>
        </row>
        <row r="20">
          <cell r="E20">
            <v>4989537</v>
          </cell>
        </row>
        <row r="21">
          <cell r="E21">
            <v>3634753</v>
          </cell>
        </row>
        <row r="22">
          <cell r="E22">
            <v>1354784</v>
          </cell>
        </row>
        <row r="24">
          <cell r="E24">
            <v>359967</v>
          </cell>
        </row>
        <row r="25">
          <cell r="E25">
            <v>359967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nov. 2012</v>
          </cell>
          <cell r="E6" t="str">
            <v>acum. nov. 2013</v>
          </cell>
          <cell r="G6" t="str">
            <v>var. interanual</v>
          </cell>
          <cell r="J6" t="str">
            <v>acum. nov. 2012</v>
          </cell>
          <cell r="L6" t="str">
            <v>acum. nov. 2013</v>
          </cell>
          <cell r="N6" t="str">
            <v>var. interanual</v>
          </cell>
        </row>
        <row r="8">
          <cell r="B8" t="str">
            <v>Total Pernoctaciones</v>
          </cell>
          <cell r="C8">
            <v>13448268</v>
          </cell>
          <cell r="E8">
            <v>13300810</v>
          </cell>
          <cell r="G8">
            <v>-1.0964832051235147E-2</v>
          </cell>
          <cell r="I8" t="str">
            <v>Total Pernoctaciones</v>
          </cell>
          <cell r="J8">
            <v>10913891</v>
          </cell>
          <cell r="L8">
            <v>10850275</v>
          </cell>
          <cell r="N8">
            <v>-5.8289019012559319E-3</v>
          </cell>
        </row>
        <row r="10">
          <cell r="B10" t="str">
            <v>Hotelera</v>
          </cell>
          <cell r="C10">
            <v>8977228</v>
          </cell>
          <cell r="E10">
            <v>9020307</v>
          </cell>
          <cell r="G10">
            <v>4.7986973261679444E-3</v>
          </cell>
          <cell r="I10" t="str">
            <v>Hotelera</v>
          </cell>
          <cell r="J10">
            <v>5325190</v>
          </cell>
          <cell r="L10">
            <v>5329193</v>
          </cell>
          <cell r="N10">
            <v>7.5171026761486446E-4</v>
          </cell>
        </row>
        <row r="11">
          <cell r="B11" t="str">
            <v>5*</v>
          </cell>
          <cell r="C11">
            <v>1503061</v>
          </cell>
          <cell r="E11">
            <v>1715100</v>
          </cell>
          <cell r="G11">
            <v>0.14107145352051581</v>
          </cell>
          <cell r="I11" t="str">
            <v>5*</v>
          </cell>
          <cell r="J11">
            <v>624332</v>
          </cell>
          <cell r="L11">
            <v>511966</v>
          </cell>
          <cell r="N11">
            <v>-0.17997796044412268</v>
          </cell>
        </row>
        <row r="12">
          <cell r="B12" t="str">
            <v>4*</v>
          </cell>
          <cell r="C12">
            <v>5922484</v>
          </cell>
          <cell r="E12">
            <v>5790180</v>
          </cell>
          <cell r="G12">
            <v>-2.2339275209523571E-2</v>
          </cell>
          <cell r="I12" t="str">
            <v>4*</v>
          </cell>
          <cell r="J12">
            <v>3154701</v>
          </cell>
          <cell r="L12">
            <v>3238822</v>
          </cell>
          <cell r="N12">
            <v>2.6665284602249151E-2</v>
          </cell>
        </row>
        <row r="13">
          <cell r="B13" t="str">
            <v>3*</v>
          </cell>
          <cell r="C13">
            <v>1408658</v>
          </cell>
          <cell r="E13">
            <v>1366385</v>
          </cell>
          <cell r="G13">
            <v>-3.0009413214563081E-2</v>
          </cell>
          <cell r="I13" t="str">
            <v>3*</v>
          </cell>
          <cell r="J13">
            <v>1453902</v>
          </cell>
          <cell r="L13">
            <v>1484365</v>
          </cell>
          <cell r="N13">
            <v>2.0952581398196026E-2</v>
          </cell>
        </row>
        <row r="14">
          <cell r="B14" t="str">
            <v>1* y 2*</v>
          </cell>
          <cell r="C14">
            <v>143025</v>
          </cell>
          <cell r="E14">
            <v>148642</v>
          </cell>
          <cell r="G14">
            <v>3.9272854396084599E-2</v>
          </cell>
          <cell r="I14" t="str">
            <v>1* y 2*</v>
          </cell>
          <cell r="J14">
            <v>92255</v>
          </cell>
          <cell r="L14">
            <v>94040</v>
          </cell>
          <cell r="N14">
            <v>1.9348544794320091E-2</v>
          </cell>
        </row>
        <row r="16">
          <cell r="B16" t="str">
            <v>Extrahotelera</v>
          </cell>
          <cell r="C16">
            <v>4471040</v>
          </cell>
          <cell r="E16">
            <v>4280503</v>
          </cell>
          <cell r="G16">
            <v>-4.2615811981105069E-2</v>
          </cell>
          <cell r="I16" t="str">
            <v>Extrahotelera</v>
          </cell>
          <cell r="J16">
            <v>5588701</v>
          </cell>
          <cell r="L16">
            <v>5521082</v>
          </cell>
          <cell r="N16">
            <v>-1.2099233793326929E-2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nov. 2012</v>
          </cell>
          <cell r="E20" t="str">
            <v>acum. nov. 2013</v>
          </cell>
          <cell r="G20" t="str">
            <v>var. interanual</v>
          </cell>
          <cell r="J20" t="str">
            <v>acum. nov. 2012</v>
          </cell>
          <cell r="L20" t="str">
            <v>acum. nov. 2013</v>
          </cell>
          <cell r="N20" t="str">
            <v>var. interanual</v>
          </cell>
        </row>
        <row r="22">
          <cell r="B22" t="str">
            <v>Total Pernoctaciones</v>
          </cell>
          <cell r="C22">
            <v>4732714</v>
          </cell>
          <cell r="E22">
            <v>4989537</v>
          </cell>
          <cell r="G22">
            <v>5.4265480652327606E-2</v>
          </cell>
          <cell r="I22" t="str">
            <v>Total Pernoctaciones</v>
          </cell>
          <cell r="J22">
            <v>341125</v>
          </cell>
          <cell r="L22">
            <v>359967</v>
          </cell>
          <cell r="N22">
            <v>5.5234884573103701E-2</v>
          </cell>
        </row>
        <row r="24">
          <cell r="B24" t="str">
            <v>Hotelera</v>
          </cell>
          <cell r="C24">
            <v>3529621</v>
          </cell>
          <cell r="E24">
            <v>3634753</v>
          </cell>
          <cell r="G24">
            <v>2.9785634208318684E-2</v>
          </cell>
          <cell r="I24" t="str">
            <v>Hotelera</v>
          </cell>
          <cell r="J24">
            <v>341125</v>
          </cell>
          <cell r="L24">
            <v>359967</v>
          </cell>
          <cell r="N24">
            <v>5.5234884573103701E-2</v>
          </cell>
        </row>
        <row r="25">
          <cell r="B25" t="str">
            <v>4* y 5*</v>
          </cell>
          <cell r="C25">
            <v>3051527</v>
          </cell>
          <cell r="E25">
            <v>3156151</v>
          </cell>
          <cell r="G25">
            <v>3.4285785444467635E-2</v>
          </cell>
          <cell r="I25" t="str">
            <v>4* y 5*</v>
          </cell>
          <cell r="J25">
            <v>115804</v>
          </cell>
          <cell r="L25">
            <v>145089</v>
          </cell>
          <cell r="N25">
            <v>0.25288418362060033</v>
          </cell>
        </row>
        <row r="26">
          <cell r="B26" t="str">
            <v>3*</v>
          </cell>
          <cell r="C26">
            <v>448319</v>
          </cell>
          <cell r="E26">
            <v>447475</v>
          </cell>
          <cell r="G26">
            <v>-1.8825880678713148E-3</v>
          </cell>
          <cell r="I26" t="str">
            <v>3*</v>
          </cell>
          <cell r="J26">
            <v>120403</v>
          </cell>
          <cell r="L26">
            <v>125790</v>
          </cell>
          <cell r="N26">
            <v>4.4741410097755042E-2</v>
          </cell>
        </row>
        <row r="27">
          <cell r="B27" t="str">
            <v>1* y 2*</v>
          </cell>
          <cell r="C27">
            <v>29775</v>
          </cell>
          <cell r="E27">
            <v>31127</v>
          </cell>
          <cell r="G27">
            <v>4.5407220822837949E-2</v>
          </cell>
          <cell r="I27" t="str">
            <v>2*</v>
          </cell>
          <cell r="J27">
            <v>79979</v>
          </cell>
          <cell r="L27">
            <v>59608</v>
          </cell>
          <cell r="N27">
            <v>-0.25470435989447232</v>
          </cell>
        </row>
        <row r="28">
          <cell r="I28" t="str">
            <v>1*</v>
          </cell>
          <cell r="J28">
            <v>24939</v>
          </cell>
          <cell r="L28">
            <v>29480</v>
          </cell>
          <cell r="N28">
            <v>0.18208428565700308</v>
          </cell>
        </row>
        <row r="29">
          <cell r="B29" t="str">
            <v>Extrahotelera</v>
          </cell>
          <cell r="C29">
            <v>1203093</v>
          </cell>
          <cell r="E29">
            <v>1354784</v>
          </cell>
          <cell r="G29">
            <v>0.12608418468065227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nov. 2012</v>
          </cell>
          <cell r="E36" t="str">
            <v>acum. nov. 2013</v>
          </cell>
          <cell r="G36" t="str">
            <v>var. interanual</v>
          </cell>
        </row>
        <row r="38">
          <cell r="B38" t="str">
            <v>Total Pernoctaciones</v>
          </cell>
          <cell r="C38">
            <v>35115809</v>
          </cell>
          <cell r="E38">
            <v>35234505</v>
          </cell>
          <cell r="G38">
            <v>3.380130014945637E-3</v>
          </cell>
        </row>
        <row r="40">
          <cell r="B40" t="str">
            <v>Hotelera</v>
          </cell>
          <cell r="C40">
            <v>21553031</v>
          </cell>
          <cell r="E40">
            <v>21697492</v>
          </cell>
          <cell r="G40">
            <v>6.7025839660324049E-3</v>
          </cell>
        </row>
        <row r="41">
          <cell r="B41" t="str">
            <v>5*</v>
          </cell>
          <cell r="C41">
            <v>3125480</v>
          </cell>
          <cell r="E41">
            <v>3280025</v>
          </cell>
          <cell r="G41">
            <v>4.9446804970756597E-2</v>
          </cell>
        </row>
        <row r="42">
          <cell r="B42" t="str">
            <v>4*</v>
          </cell>
          <cell r="C42">
            <v>13931980</v>
          </cell>
          <cell r="E42">
            <v>14040975</v>
          </cell>
          <cell r="G42">
            <v>7.8233675328274188E-3</v>
          </cell>
        </row>
        <row r="43">
          <cell r="B43" t="str">
            <v>3*</v>
          </cell>
          <cell r="C43">
            <v>3976793</v>
          </cell>
          <cell r="E43">
            <v>3862631</v>
          </cell>
          <cell r="G43">
            <v>-2.870705113391625E-2</v>
          </cell>
        </row>
        <row r="44">
          <cell r="B44" t="str">
            <v>2*</v>
          </cell>
          <cell r="C44">
            <v>326434</v>
          </cell>
          <cell r="E44">
            <v>338163</v>
          </cell>
          <cell r="G44">
            <v>3.5930693493937627E-2</v>
          </cell>
        </row>
        <row r="45">
          <cell r="B45" t="str">
            <v>1*</v>
          </cell>
          <cell r="C45">
            <v>192344</v>
          </cell>
          <cell r="E45">
            <v>175698</v>
          </cell>
          <cell r="G45">
            <v>-8.6542860707898295E-2</v>
          </cell>
        </row>
        <row r="47">
          <cell r="B47" t="str">
            <v>Extrahotelera</v>
          </cell>
          <cell r="C47">
            <v>13562778</v>
          </cell>
          <cell r="E47">
            <v>13537013</v>
          </cell>
          <cell r="G47">
            <v>-1.8996845631477077E-3</v>
          </cell>
        </row>
      </sheetData>
      <sheetData sheetId="12"/>
      <sheetData sheetId="13"/>
      <sheetData sheetId="14">
        <row r="6">
          <cell r="D6" t="str">
            <v>acum. nov. 2013</v>
          </cell>
        </row>
        <row r="8">
          <cell r="D8">
            <v>64.334935134739254</v>
          </cell>
        </row>
        <row r="9">
          <cell r="D9">
            <v>73.286400521616301</v>
          </cell>
        </row>
        <row r="10">
          <cell r="D10">
            <v>53.801869252481829</v>
          </cell>
        </row>
        <row r="12">
          <cell r="D12">
            <v>66.967724479134858</v>
          </cell>
        </row>
        <row r="13">
          <cell r="D13">
            <v>78.917800808976168</v>
          </cell>
        </row>
        <row r="14">
          <cell r="D14">
            <v>50.767868664250337</v>
          </cell>
        </row>
        <row r="16">
          <cell r="D16">
            <v>68.974705232784359</v>
          </cell>
        </row>
        <row r="17">
          <cell r="D17">
            <v>80.883954169948808</v>
          </cell>
        </row>
        <row r="18">
          <cell r="D18">
            <v>60.391749697252706</v>
          </cell>
        </row>
        <row r="20">
          <cell r="D20">
            <v>60.255727784042755</v>
          </cell>
        </row>
        <row r="21">
          <cell r="D21">
            <v>65.529559896284994</v>
          </cell>
        </row>
        <row r="22">
          <cell r="D22">
            <v>49.555647245071448</v>
          </cell>
        </row>
        <row r="24">
          <cell r="D24">
            <v>41.199260989427337</v>
          </cell>
        </row>
        <row r="25">
          <cell r="D25">
            <v>41.199260989427337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nov. 2012</v>
          </cell>
          <cell r="D6" t="str">
            <v>acum. nov. 2013</v>
          </cell>
          <cell r="E6" t="str">
            <v>var. interanual</v>
          </cell>
          <cell r="H6" t="str">
            <v>acum. nov. 2012</v>
          </cell>
          <cell r="I6" t="str">
            <v>acum. nov. 2013</v>
          </cell>
          <cell r="J6" t="str">
            <v>var. interanual</v>
          </cell>
        </row>
        <row r="8">
          <cell r="B8" t="str">
            <v>Indice de ocupación total</v>
          </cell>
          <cell r="C8">
            <v>66.615424799356489</v>
          </cell>
          <cell r="D8">
            <v>66.967724479134858</v>
          </cell>
          <cell r="E8">
            <v>5.2885601321237541E-3</v>
          </cell>
          <cell r="G8" t="str">
            <v>Indice de ocupación total</v>
          </cell>
          <cell r="H8">
            <v>67.891363030077656</v>
          </cell>
          <cell r="I8">
            <v>68.974705232784359</v>
          </cell>
          <cell r="J8">
            <v>1.5956995917532968E-2</v>
          </cell>
        </row>
        <row r="10">
          <cell r="B10" t="str">
            <v>Hotelera</v>
          </cell>
          <cell r="C10">
            <v>79.154160914902576</v>
          </cell>
          <cell r="D10">
            <v>78.917800808976168</v>
          </cell>
          <cell r="E10">
            <v>-2.9860730401843893E-3</v>
          </cell>
          <cell r="G10" t="str">
            <v>Hotelera</v>
          </cell>
          <cell r="H10">
            <v>79.953137872277424</v>
          </cell>
          <cell r="I10">
            <v>80.883954169948808</v>
          </cell>
          <cell r="J10">
            <v>1.1642023345704411E-2</v>
          </cell>
        </row>
        <row r="11">
          <cell r="B11" t="str">
            <v>5*</v>
          </cell>
          <cell r="C11">
            <v>76.051137887311256</v>
          </cell>
          <cell r="D11">
            <v>79.450668875405455</v>
          </cell>
          <cell r="E11">
            <v>4.4700593344592088E-2</v>
          </cell>
          <cell r="G11" t="str">
            <v>5*</v>
          </cell>
          <cell r="H11">
            <v>75.118001287396154</v>
          </cell>
          <cell r="I11">
            <v>73.541849815271291</v>
          </cell>
          <cell r="J11">
            <v>-2.0982340385956477E-2</v>
          </cell>
        </row>
        <row r="12">
          <cell r="B12" t="str">
            <v>4*</v>
          </cell>
          <cell r="C12">
            <v>84.231123146305833</v>
          </cell>
          <cell r="D12">
            <v>83.949317066713562</v>
          </cell>
          <cell r="E12">
            <v>-3.3456288966109415E-3</v>
          </cell>
          <cell r="G12" t="str">
            <v>4*</v>
          </cell>
          <cell r="H12">
            <v>87.826631892747258</v>
          </cell>
          <cell r="I12">
            <v>88.692859928231243</v>
          </cell>
          <cell r="J12">
            <v>9.8629312865123886E-3</v>
          </cell>
        </row>
        <row r="13">
          <cell r="B13" t="str">
            <v>3*</v>
          </cell>
          <cell r="C13">
            <v>65.287343323316165</v>
          </cell>
          <cell r="D13">
            <v>62.744985489144412</v>
          </cell>
          <cell r="E13">
            <v>-3.8941052044061286E-2</v>
          </cell>
          <cell r="G13" t="str">
            <v>3*</v>
          </cell>
          <cell r="H13">
            <v>70.665069223871242</v>
          </cell>
          <cell r="I13">
            <v>72.546630539117658</v>
          </cell>
          <cell r="J13">
            <v>2.6626469568514999E-2</v>
          </cell>
        </row>
        <row r="14">
          <cell r="B14" t="str">
            <v>1* y 2*</v>
          </cell>
          <cell r="C14">
            <v>81.168278398256604</v>
          </cell>
          <cell r="D14">
            <v>75.686382337366084</v>
          </cell>
          <cell r="E14">
            <v>-6.7537419409012145E-2</v>
          </cell>
          <cell r="G14" t="str">
            <v>1* y 2*</v>
          </cell>
          <cell r="H14">
            <v>51.299802596824868</v>
          </cell>
          <cell r="I14">
            <v>48.294491634227256</v>
          </cell>
          <cell r="J14">
            <v>-5.8583285129124918E-2</v>
          </cell>
        </row>
        <row r="16">
          <cell r="B16" t="str">
            <v>Extrahotelera</v>
          </cell>
          <cell r="C16">
            <v>50.540379321878746</v>
          </cell>
          <cell r="D16">
            <v>50.767868664250337</v>
          </cell>
          <cell r="E16">
            <v>4.5011403836676678E-3</v>
          </cell>
          <cell r="G16" t="str">
            <v>Extrahotelera</v>
          </cell>
          <cell r="H16">
            <v>59.358704757542988</v>
          </cell>
          <cell r="I16">
            <v>60.391749697252706</v>
          </cell>
          <cell r="J16">
            <v>1.7403427920627657E-2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nov. 2012</v>
          </cell>
          <cell r="D20" t="str">
            <v>acum. nov. 2013</v>
          </cell>
          <cell r="E20" t="str">
            <v>var. interanual</v>
          </cell>
          <cell r="H20" t="str">
            <v>acum. nov. 2012</v>
          </cell>
          <cell r="I20" t="str">
            <v>acum. nov. 2013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57.741536290973436</v>
          </cell>
          <cell r="D22">
            <v>60.255727784042755</v>
          </cell>
          <cell r="E22">
            <v>4.354216487070417E-2</v>
          </cell>
          <cell r="G22" t="str">
            <v>Indice de ocupación total</v>
          </cell>
          <cell r="H22">
            <v>40.35396743527987</v>
          </cell>
          <cell r="I22">
            <v>41.199260989427337</v>
          </cell>
          <cell r="J22">
            <v>2.0946975176682647E-2</v>
          </cell>
        </row>
        <row r="24">
          <cell r="B24" t="str">
            <v>Hotelera</v>
          </cell>
          <cell r="C24">
            <v>64.324874402675761</v>
          </cell>
          <cell r="D24">
            <v>65.529559896284994</v>
          </cell>
          <cell r="E24">
            <v>1.8728143735934344E-2</v>
          </cell>
          <cell r="G24" t="str">
            <v>Hotelera</v>
          </cell>
          <cell r="H24">
            <v>40.35396743527987</v>
          </cell>
          <cell r="I24">
            <v>41.199260989427337</v>
          </cell>
          <cell r="J24">
            <v>2.0946975176682647E-2</v>
          </cell>
        </row>
        <row r="25">
          <cell r="B25" t="str">
            <v>4* y 5*</v>
          </cell>
          <cell r="C25">
            <v>66.850431615779144</v>
          </cell>
          <cell r="D25">
            <v>69.126217207136563</v>
          </cell>
          <cell r="E25">
            <v>3.4042945368512045E-2</v>
          </cell>
          <cell r="G25" t="str">
            <v>4* y 5*</v>
          </cell>
          <cell r="H25">
            <v>32.295434453408895</v>
          </cell>
          <cell r="I25">
            <v>39.543065191403883</v>
          </cell>
          <cell r="J25">
            <v>0.2244165734463428</v>
          </cell>
        </row>
        <row r="26">
          <cell r="B26" t="str">
            <v>3*</v>
          </cell>
          <cell r="C26">
            <v>56.002703205747189</v>
          </cell>
          <cell r="D26">
            <v>52.069394052935714</v>
          </cell>
          <cell r="E26">
            <v>-7.0234273127155467E-2</v>
          </cell>
          <cell r="G26" t="str">
            <v>3*</v>
          </cell>
          <cell r="H26">
            <v>44.814456396322626</v>
          </cell>
          <cell r="I26">
            <v>46.088371884659608</v>
          </cell>
          <cell r="J26">
            <v>2.8426440724192759E-2</v>
          </cell>
        </row>
        <row r="27">
          <cell r="B27" t="str">
            <v>1* y 2*</v>
          </cell>
          <cell r="C27">
            <v>24.417746432671805</v>
          </cell>
          <cell r="D27">
            <v>25.602915049022833</v>
          </cell>
          <cell r="E27">
            <v>4.8537182561828596E-2</v>
          </cell>
          <cell r="G27" t="str">
            <v>2*</v>
          </cell>
          <cell r="H27">
            <v>49.225419295276197</v>
          </cell>
          <cell r="I27">
            <v>35.683066855978765</v>
          </cell>
          <cell r="J27">
            <v>-0.27510893016602489</v>
          </cell>
        </row>
        <row r="28">
          <cell r="G28" t="str">
            <v>1*</v>
          </cell>
          <cell r="H28">
            <v>44.846250674339146</v>
          </cell>
          <cell r="I28">
            <v>43.998649898008601</v>
          </cell>
          <cell r="J28">
            <v>-1.8900148029889596E-2</v>
          </cell>
        </row>
        <row r="29">
          <cell r="B29" t="str">
            <v>Extrahotelera</v>
          </cell>
          <cell r="C29">
            <v>44.407717708340257</v>
          </cell>
          <cell r="D29">
            <v>49.555647245071448</v>
          </cell>
          <cell r="E29">
            <v>0.11592420872744724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nov. 2012</v>
          </cell>
          <cell r="D36" t="str">
            <v>acum. nov. 2013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63.270357640182276</v>
          </cell>
          <cell r="D38">
            <v>64.334935134739254</v>
          </cell>
          <cell r="E38">
            <v>1.6825849169546547E-2</v>
          </cell>
        </row>
        <row r="40">
          <cell r="B40" t="str">
            <v>Hotelera</v>
          </cell>
          <cell r="C40">
            <v>72.450876893689511</v>
          </cell>
          <cell r="D40">
            <v>73.286400521616301</v>
          </cell>
          <cell r="E40">
            <v>1.1532277644517475E-2</v>
          </cell>
        </row>
        <row r="41">
          <cell r="B41" t="str">
            <v>5*</v>
          </cell>
          <cell r="C41">
            <v>68.507470112863246</v>
          </cell>
          <cell r="D41">
            <v>71.23758727080893</v>
          </cell>
          <cell r="E41">
            <v>3.985137903133662E-2</v>
          </cell>
        </row>
        <row r="42">
          <cell r="B42" t="str">
            <v>4*</v>
          </cell>
          <cell r="C42">
            <v>77.911573145522112</v>
          </cell>
          <cell r="D42">
            <v>78.426273837152891</v>
          </cell>
          <cell r="E42">
            <v>6.6062161351745363E-3</v>
          </cell>
        </row>
        <row r="43">
          <cell r="B43" t="str">
            <v>3*</v>
          </cell>
          <cell r="C43">
            <v>63.348141884922754</v>
          </cell>
          <cell r="D43">
            <v>64.375380822670294</v>
          </cell>
          <cell r="E43">
            <v>1.6215770615870762E-2</v>
          </cell>
        </row>
        <row r="44">
          <cell r="B44" t="str">
            <v>2*</v>
          </cell>
          <cell r="C44">
            <v>46.928879387802922</v>
          </cell>
          <cell r="D44">
            <v>46.658424891999175</v>
          </cell>
          <cell r="E44">
            <v>-5.7630716806342797E-3</v>
          </cell>
        </row>
        <row r="45">
          <cell r="B45" t="str">
            <v>1*</v>
          </cell>
          <cell r="C45">
            <v>58.079964731211369</v>
          </cell>
          <cell r="D45">
            <v>47.009120997022094</v>
          </cell>
          <cell r="E45">
            <v>-0.19061381640681263</v>
          </cell>
        </row>
        <row r="47">
          <cell r="B47" t="str">
            <v>Extrahotelera</v>
          </cell>
          <cell r="C47">
            <v>52.665405104476896</v>
          </cell>
          <cell r="D47">
            <v>53.801869252481829</v>
          </cell>
          <cell r="E47">
            <v>2.1578950085932691E-2</v>
          </cell>
        </row>
      </sheetData>
      <sheetData sheetId="17"/>
      <sheetData sheetId="18"/>
      <sheetData sheetId="19">
        <row r="6">
          <cell r="D6" t="str">
            <v>acum. nov. 2013</v>
          </cell>
        </row>
        <row r="8">
          <cell r="D8">
            <v>7.7478454815803852</v>
          </cell>
        </row>
        <row r="9">
          <cell r="D9">
            <v>7.3677495680709342</v>
          </cell>
        </row>
        <row r="10">
          <cell r="D10">
            <v>8.4462533786228953</v>
          </cell>
        </row>
        <row r="12">
          <cell r="D12">
            <v>8.2631638783810892</v>
          </cell>
        </row>
        <row r="13">
          <cell r="D13">
            <v>8.0117552074636471</v>
          </cell>
        </row>
        <row r="14">
          <cell r="D14">
            <v>8.8482740658209433</v>
          </cell>
        </row>
        <row r="16">
          <cell r="D16">
            <v>8.3595219861412655</v>
          </cell>
        </row>
        <row r="17">
          <cell r="D17">
            <v>8.3253030681747173</v>
          </cell>
        </row>
        <row r="18">
          <cell r="D18">
            <v>8.3928194650930177</v>
          </cell>
        </row>
        <row r="20">
          <cell r="D20">
            <v>7.2637314004288767</v>
          </cell>
        </row>
        <row r="21">
          <cell r="D21">
            <v>7.1966471443109956</v>
          </cell>
        </row>
        <row r="22">
          <cell r="D22">
            <v>7.4500492166577761</v>
          </cell>
        </row>
        <row r="24">
          <cell r="D24">
            <v>2.2326389106570788</v>
          </cell>
        </row>
        <row r="25">
          <cell r="D25">
            <v>2.2326389106570788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nov. 2012</v>
          </cell>
          <cell r="D6" t="str">
            <v>acum. nov. 2013</v>
          </cell>
          <cell r="E6" t="str">
            <v>diferencia interanual</v>
          </cell>
          <cell r="H6" t="str">
            <v>acum. nov. 2012</v>
          </cell>
          <cell r="I6" t="str">
            <v>acum. nov. 2013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8.2979476440049016</v>
          </cell>
          <cell r="D8">
            <v>8.2631638783810892</v>
          </cell>
          <cell r="E8">
            <v>-3.4783765623812357E-2</v>
          </cell>
          <cell r="G8" t="str">
            <v>Estancia media total</v>
          </cell>
          <cell r="H8">
            <v>8.4407313826804735</v>
          </cell>
          <cell r="I8">
            <v>8.3595219861412655</v>
          </cell>
          <cell r="J8">
            <v>-8.1209396539208001E-2</v>
          </cell>
        </row>
        <row r="10">
          <cell r="B10" t="str">
            <v>Hotelera</v>
          </cell>
          <cell r="C10">
            <v>7.947241641532468</v>
          </cell>
          <cell r="D10">
            <v>8.0117552074636471</v>
          </cell>
          <cell r="E10">
            <v>6.4513565931179073E-2</v>
          </cell>
          <cell r="G10" t="str">
            <v>Hotelera</v>
          </cell>
          <cell r="H10">
            <v>8.3941235350215564</v>
          </cell>
          <cell r="I10">
            <v>8.3253030681747173</v>
          </cell>
          <cell r="J10">
            <v>-6.8820466846839068E-2</v>
          </cell>
        </row>
        <row r="11">
          <cell r="B11" t="str">
            <v>5*</v>
          </cell>
          <cell r="C11">
            <v>7.5495421737579926</v>
          </cell>
          <cell r="D11">
            <v>7.6174867756592182</v>
          </cell>
          <cell r="E11">
            <v>6.7944601901225532E-2</v>
          </cell>
          <cell r="G11" t="str">
            <v>5*</v>
          </cell>
          <cell r="H11">
            <v>7.60601335217582</v>
          </cell>
          <cell r="I11">
            <v>7.5734615384615385</v>
          </cell>
          <cell r="J11">
            <v>-3.2551813714281508E-2</v>
          </cell>
        </row>
        <row r="12">
          <cell r="B12" t="str">
            <v>4*</v>
          </cell>
          <cell r="C12">
            <v>7.9760119697738965</v>
          </cell>
          <cell r="D12">
            <v>8.065261116899471</v>
          </cell>
          <cell r="E12">
            <v>8.9249147125574524E-2</v>
          </cell>
          <cell r="G12" t="str">
            <v>4*</v>
          </cell>
          <cell r="H12">
            <v>8.7826729696321788</v>
          </cell>
          <cell r="I12">
            <v>8.6505611555370372</v>
          </cell>
          <cell r="J12">
            <v>-0.13211181409514161</v>
          </cell>
        </row>
        <row r="13">
          <cell r="B13" t="str">
            <v>3*</v>
          </cell>
          <cell r="C13">
            <v>8.3142965070296171</v>
          </cell>
          <cell r="D13">
            <v>8.3720467133964025</v>
          </cell>
          <cell r="E13">
            <v>5.7750206366785406E-2</v>
          </cell>
          <cell r="G13" t="str">
            <v>3*</v>
          </cell>
          <cell r="H13">
            <v>8.190397323012963</v>
          </cell>
          <cell r="I13">
            <v>8.1632972931354963</v>
          </cell>
          <cell r="J13">
            <v>-2.7100029877466625E-2</v>
          </cell>
        </row>
        <row r="14">
          <cell r="B14" t="str">
            <v>1* y 2*</v>
          </cell>
          <cell r="C14">
            <v>7.71148972879711</v>
          </cell>
          <cell r="D14">
            <v>7.5810679859233945</v>
          </cell>
          <cell r="E14">
            <v>-0.13042174287371555</v>
          </cell>
          <cell r="G14" t="str">
            <v>1* y 2*</v>
          </cell>
          <cell r="H14">
            <v>5.9130239712857326</v>
          </cell>
          <cell r="I14">
            <v>5.7764127764127764</v>
          </cell>
          <cell r="J14">
            <v>-0.13661119487295625</v>
          </cell>
        </row>
        <row r="16">
          <cell r="B16" t="str">
            <v>Extrahotelera</v>
          </cell>
          <cell r="C16">
            <v>9.1046712186221548</v>
          </cell>
          <cell r="D16">
            <v>8.8482740658209433</v>
          </cell>
          <cell r="E16">
            <v>-0.25639715280121145</v>
          </cell>
          <cell r="G16" t="str">
            <v>Extrahotelera</v>
          </cell>
          <cell r="H16">
            <v>8.485625743993392</v>
          </cell>
          <cell r="I16">
            <v>8.3928194650930177</v>
          </cell>
          <cell r="J16">
            <v>-9.2806278900374295E-2</v>
          </cell>
        </row>
        <row r="20">
          <cell r="C20" t="str">
            <v>acum. nov. 2012</v>
          </cell>
          <cell r="D20" t="str">
            <v>acum. nov. 2013</v>
          </cell>
          <cell r="E20" t="str">
            <v>diferencia interanual</v>
          </cell>
          <cell r="H20" t="str">
            <v>acum. nov. 2012</v>
          </cell>
          <cell r="I20" t="str">
            <v>acum. nov. 2013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7.5386056320753365</v>
          </cell>
          <cell r="D22">
            <v>7.2637314004288767</v>
          </cell>
          <cell r="E22">
            <v>-0.27487423164645985</v>
          </cell>
          <cell r="G22" t="str">
            <v>Estancia media total</v>
          </cell>
          <cell r="H22">
            <v>2.2271442281953684</v>
          </cell>
          <cell r="I22">
            <v>2.2326389106570788</v>
          </cell>
          <cell r="J22">
            <v>5.4946824617103651E-3</v>
          </cell>
        </row>
        <row r="24">
          <cell r="B24" t="str">
            <v>Hotelera</v>
          </cell>
          <cell r="C24">
            <v>7.4323614073729365</v>
          </cell>
          <cell r="D24">
            <v>7.1966471443109956</v>
          </cell>
          <cell r="E24">
            <v>-0.23571426306194088</v>
          </cell>
          <cell r="G24" t="str">
            <v>Hotelera</v>
          </cell>
          <cell r="H24">
            <v>2.2271442281953684</v>
          </cell>
          <cell r="I24">
            <v>2.2326389106570788</v>
          </cell>
          <cell r="J24">
            <v>5.4946824617103651E-3</v>
          </cell>
        </row>
        <row r="25">
          <cell r="B25" t="str">
            <v>4* y 5*</v>
          </cell>
          <cell r="C25">
            <v>7.6020014399206799</v>
          </cell>
          <cell r="D25">
            <v>7.3785806964429739</v>
          </cell>
          <cell r="E25">
            <v>-0.22342074347770602</v>
          </cell>
          <cell r="G25" t="str">
            <v>4* y 5*</v>
          </cell>
          <cell r="H25">
            <v>2.025501547933465</v>
          </cell>
          <cell r="I25">
            <v>2.3679436472395645</v>
          </cell>
          <cell r="J25">
            <v>0.34244209930609948</v>
          </cell>
        </row>
        <row r="26">
          <cell r="B26" t="str">
            <v>3*</v>
          </cell>
          <cell r="C26">
            <v>7.3048245971355481</v>
          </cell>
          <cell r="D26">
            <v>6.9157239119683478</v>
          </cell>
          <cell r="E26">
            <v>-0.38910068516720031</v>
          </cell>
          <cell r="G26" t="str">
            <v>3*</v>
          </cell>
          <cell r="H26">
            <v>2.3088266313831523</v>
          </cell>
          <cell r="I26">
            <v>2.1311973484325368</v>
          </cell>
          <cell r="J26">
            <v>-0.17762928295061542</v>
          </cell>
        </row>
        <row r="27">
          <cell r="B27" t="str">
            <v>1* y 2*</v>
          </cell>
          <cell r="C27">
            <v>2.4576970697482459</v>
          </cell>
          <cell r="D27">
            <v>2.4678506303020691</v>
          </cell>
          <cell r="E27">
            <v>1.0153560553823215E-2</v>
          </cell>
          <cell r="G27" t="str">
            <v>2*</v>
          </cell>
          <cell r="H27">
            <v>2.1938501206934387</v>
          </cell>
          <cell r="I27">
            <v>2.0697149813806934</v>
          </cell>
          <cell r="J27">
            <v>-0.12413513931274522</v>
          </cell>
        </row>
        <row r="28">
          <cell r="G28" t="str">
            <v>1*</v>
          </cell>
          <cell r="H28">
            <v>3.3751522533495737</v>
          </cell>
          <cell r="I28">
            <v>2.4049089596534854</v>
          </cell>
          <cell r="J28">
            <v>-0.9702432936960883</v>
          </cell>
        </row>
        <row r="29">
          <cell r="B29" t="str">
            <v>Extrahotelera</v>
          </cell>
          <cell r="C29">
            <v>7.868598673625554</v>
          </cell>
          <cell r="D29">
            <v>7.4500492166577761</v>
          </cell>
          <cell r="E29">
            <v>-0.4185494569677779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nov. 2012</v>
          </cell>
          <cell r="D36" t="str">
            <v>acum. nov. 2013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7.7881030512071225</v>
          </cell>
          <cell r="D38">
            <v>7.7478454815803852</v>
          </cell>
          <cell r="E38">
            <v>-4.0257569626737322E-2</v>
          </cell>
        </row>
        <row r="40">
          <cell r="B40" t="str">
            <v>Hotelera</v>
          </cell>
          <cell r="C40">
            <v>7.3671421080804302</v>
          </cell>
          <cell r="D40">
            <v>7.3677495680709342</v>
          </cell>
          <cell r="E40">
            <v>6.0745999050393351E-4</v>
          </cell>
        </row>
        <row r="41">
          <cell r="B41" t="str">
            <v>5*</v>
          </cell>
          <cell r="C41">
            <v>6.9239852104235942</v>
          </cell>
          <cell r="D41">
            <v>6.9357747920340698</v>
          </cell>
          <cell r="E41">
            <v>1.1789581610475608E-2</v>
          </cell>
        </row>
        <row r="42">
          <cell r="B42" t="str">
            <v>4*</v>
          </cell>
          <cell r="C42">
            <v>7.7759005897793534</v>
          </cell>
          <cell r="D42">
            <v>7.7886639541366085</v>
          </cell>
          <cell r="E42">
            <v>1.2763364357255114E-2</v>
          </cell>
        </row>
        <row r="43">
          <cell r="B43" t="str">
            <v>3*</v>
          </cell>
          <cell r="C43">
            <v>7.1402026723738592</v>
          </cell>
          <cell r="D43">
            <v>7.1421880518251024</v>
          </cell>
          <cell r="E43">
            <v>1.9853794512432188E-3</v>
          </cell>
        </row>
        <row r="44">
          <cell r="B44" t="str">
            <v>2*</v>
          </cell>
          <cell r="C44">
            <v>3.5111001161640063</v>
          </cell>
          <cell r="D44">
            <v>3.7389626615658482</v>
          </cell>
          <cell r="E44">
            <v>0.22786254540184192</v>
          </cell>
        </row>
        <row r="45">
          <cell r="B45" t="str">
            <v>1*</v>
          </cell>
          <cell r="C45">
            <v>5.9099121243778034</v>
          </cell>
          <cell r="D45">
            <v>4.6227800142079092</v>
          </cell>
          <cell r="E45">
            <v>-1.2871321101698943</v>
          </cell>
        </row>
        <row r="47">
          <cell r="B47" t="str">
            <v>Extrahotelera</v>
          </cell>
          <cell r="C47">
            <v>8.5659181655005678</v>
          </cell>
          <cell r="D47">
            <v>8.4462533786228953</v>
          </cell>
          <cell r="E47">
            <v>-0.11966478687767257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2013</v>
          </cell>
          <cell r="L6" t="str">
            <v>II semestre 2013</v>
          </cell>
        </row>
        <row r="8">
          <cell r="E8">
            <v>164252</v>
          </cell>
          <cell r="L8">
            <v>163645</v>
          </cell>
        </row>
        <row r="9">
          <cell r="E9">
            <v>88003</v>
          </cell>
          <cell r="L9">
            <v>89398</v>
          </cell>
        </row>
        <row r="10">
          <cell r="E10">
            <v>76249</v>
          </cell>
          <cell r="L10">
            <v>74247</v>
          </cell>
        </row>
        <row r="12">
          <cell r="E12">
            <v>2550</v>
          </cell>
          <cell r="L12">
            <v>2633</v>
          </cell>
        </row>
        <row r="13">
          <cell r="E13">
            <v>2550</v>
          </cell>
          <cell r="L13">
            <v>2633</v>
          </cell>
        </row>
        <row r="14">
          <cell r="E14" t="str">
            <v>-</v>
          </cell>
          <cell r="L14" t="str">
            <v>-</v>
          </cell>
        </row>
        <row r="16">
          <cell r="E16">
            <v>948</v>
          </cell>
          <cell r="L16">
            <v>970</v>
          </cell>
        </row>
        <row r="17">
          <cell r="E17">
            <v>561</v>
          </cell>
          <cell r="L17">
            <v>561</v>
          </cell>
        </row>
        <row r="18">
          <cell r="E18">
            <v>387</v>
          </cell>
          <cell r="L18">
            <v>409</v>
          </cell>
        </row>
        <row r="20">
          <cell r="E20">
            <v>28135</v>
          </cell>
          <cell r="L20">
            <v>27996</v>
          </cell>
        </row>
        <row r="21">
          <cell r="E21">
            <v>19027</v>
          </cell>
          <cell r="L21">
            <v>19064</v>
          </cell>
        </row>
        <row r="22">
          <cell r="E22">
            <v>9108</v>
          </cell>
          <cell r="L22">
            <v>8932</v>
          </cell>
        </row>
        <row r="24">
          <cell r="E24">
            <v>24893</v>
          </cell>
          <cell r="L24">
            <v>24673</v>
          </cell>
        </row>
        <row r="25">
          <cell r="E25">
            <v>16607</v>
          </cell>
          <cell r="L25">
            <v>16607</v>
          </cell>
        </row>
        <row r="26">
          <cell r="E26">
            <v>8286</v>
          </cell>
          <cell r="L26">
            <v>8066</v>
          </cell>
        </row>
        <row r="28">
          <cell r="E28">
            <v>132619</v>
          </cell>
          <cell r="L28">
            <v>132046</v>
          </cell>
        </row>
        <row r="29">
          <cell r="E29">
            <v>65865</v>
          </cell>
          <cell r="L29">
            <v>67140</v>
          </cell>
        </row>
        <row r="30">
          <cell r="E30">
            <v>66754</v>
          </cell>
          <cell r="L30">
            <v>64906</v>
          </cell>
        </row>
        <row r="32">
          <cell r="E32">
            <v>59795</v>
          </cell>
          <cell r="L32">
            <v>59076</v>
          </cell>
        </row>
        <row r="33">
          <cell r="E33">
            <v>33960</v>
          </cell>
          <cell r="L33">
            <v>34531</v>
          </cell>
        </row>
        <row r="34">
          <cell r="E34">
            <v>25835</v>
          </cell>
          <cell r="L34">
            <v>24545</v>
          </cell>
        </row>
        <row r="36">
          <cell r="E36">
            <v>47106</v>
          </cell>
          <cell r="L36">
            <v>47089</v>
          </cell>
        </row>
        <row r="37">
          <cell r="E37">
            <v>19482</v>
          </cell>
          <cell r="L37">
            <v>20016</v>
          </cell>
        </row>
        <row r="38">
          <cell r="E38">
            <v>27624</v>
          </cell>
          <cell r="L38">
            <v>27073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2012</v>
          </cell>
          <cell r="E6" t="str">
            <v>I semestre 2013</v>
          </cell>
          <cell r="G6" t="str">
            <v>var. interanual</v>
          </cell>
          <cell r="J6" t="str">
            <v>II semestre 2012</v>
          </cell>
          <cell r="L6" t="str">
            <v>II semestre 2013</v>
          </cell>
          <cell r="N6" t="str">
            <v>var. interanual</v>
          </cell>
        </row>
        <row r="7">
          <cell r="B7" t="str">
            <v>TOTAL PLAZAS</v>
          </cell>
          <cell r="C7">
            <v>60341</v>
          </cell>
          <cell r="E7">
            <v>59795</v>
          </cell>
          <cell r="G7">
            <v>-9.0485739381183615E-3</v>
          </cell>
          <cell r="I7" t="str">
            <v>TOTAL PLAZAS</v>
          </cell>
          <cell r="J7">
            <v>60169</v>
          </cell>
          <cell r="L7">
            <v>59076</v>
          </cell>
          <cell r="N7">
            <v>-1.816550050690555E-2</v>
          </cell>
        </row>
        <row r="8">
          <cell r="B8" t="str">
            <v>HOTELERAS</v>
          </cell>
          <cell r="C8">
            <v>33745</v>
          </cell>
          <cell r="E8">
            <v>33960</v>
          </cell>
          <cell r="G8">
            <v>6.3713142687805598E-3</v>
          </cell>
          <cell r="I8" t="str">
            <v>HOTELERAS</v>
          </cell>
          <cell r="J8">
            <v>33986</v>
          </cell>
          <cell r="L8">
            <v>34531</v>
          </cell>
          <cell r="N8">
            <v>1.6036014829635733E-2</v>
          </cell>
        </row>
        <row r="9">
          <cell r="B9" t="str">
            <v>5 estrellas</v>
          </cell>
          <cell r="C9">
            <v>5553</v>
          </cell>
          <cell r="E9">
            <v>6312</v>
          </cell>
          <cell r="F9">
            <v>0.10556066560749226</v>
          </cell>
          <cell r="G9">
            <v>0.13668287412209618</v>
          </cell>
          <cell r="I9" t="str">
            <v>5 estrellas</v>
          </cell>
          <cell r="J9">
            <v>6312</v>
          </cell>
          <cell r="L9">
            <v>6642</v>
          </cell>
          <cell r="M9">
            <v>0.11243144424131626</v>
          </cell>
          <cell r="N9">
            <v>5.2281368821292779E-2</v>
          </cell>
        </row>
        <row r="10">
          <cell r="B10" t="str">
            <v>4 estrellas</v>
          </cell>
          <cell r="C10">
            <v>21329</v>
          </cell>
          <cell r="E10">
            <v>20540</v>
          </cell>
          <cell r="F10">
            <v>0.34350698218914627</v>
          </cell>
          <cell r="G10">
            <v>-3.6991888977448546E-2</v>
          </cell>
          <cell r="I10" t="str">
            <v>4 estrellas</v>
          </cell>
          <cell r="J10">
            <v>20584</v>
          </cell>
          <cell r="L10">
            <v>20781</v>
          </cell>
          <cell r="M10">
            <v>0.35176721511273612</v>
          </cell>
          <cell r="N10">
            <v>9.5705402254177997E-3</v>
          </cell>
        </row>
        <row r="11">
          <cell r="B11" t="str">
            <v>3 estrellas</v>
          </cell>
          <cell r="C11">
            <v>6374</v>
          </cell>
          <cell r="E11">
            <v>6520</v>
          </cell>
          <cell r="F11">
            <v>0.10903921732586337</v>
          </cell>
          <cell r="G11">
            <v>2.2905553812362724E-2</v>
          </cell>
          <cell r="I11" t="str">
            <v>3 estrellas</v>
          </cell>
          <cell r="J11">
            <v>6520</v>
          </cell>
          <cell r="L11">
            <v>6520</v>
          </cell>
          <cell r="M11">
            <v>0.11036630780689281</v>
          </cell>
          <cell r="N11">
            <v>0</v>
          </cell>
        </row>
        <row r="12">
          <cell r="B12" t="str">
            <v>1 Y 2 estrellas</v>
          </cell>
          <cell r="C12">
            <v>489</v>
          </cell>
          <cell r="E12">
            <v>588</v>
          </cell>
          <cell r="F12">
            <v>9.8335981269336899E-3</v>
          </cell>
          <cell r="G12">
            <v>0.20245398773006135</v>
          </cell>
          <cell r="I12" t="str">
            <v>1 Y 2 estrellas</v>
          </cell>
          <cell r="J12">
            <v>570</v>
          </cell>
          <cell r="L12">
            <v>588</v>
          </cell>
          <cell r="M12">
            <v>9.9532805200081252E-3</v>
          </cell>
          <cell r="N12">
            <v>3.1578947368421054E-2</v>
          </cell>
        </row>
        <row r="13">
          <cell r="B13" t="str">
            <v>EXTRAHOTELERAS</v>
          </cell>
          <cell r="C13">
            <v>26596</v>
          </cell>
          <cell r="E13">
            <v>25835</v>
          </cell>
          <cell r="F13">
            <v>0.43205953675056441</v>
          </cell>
          <cell r="G13">
            <v>-2.8613325312077005E-2</v>
          </cell>
          <cell r="I13" t="str">
            <v>EXTRAHOTELERAS</v>
          </cell>
          <cell r="J13">
            <v>26183</v>
          </cell>
          <cell r="L13">
            <v>24545</v>
          </cell>
          <cell r="M13">
            <v>0.41548175231904666</v>
          </cell>
          <cell r="N13">
            <v>-6.2559676125730435E-2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2012</v>
          </cell>
          <cell r="E19" t="str">
            <v>I semestre 2013</v>
          </cell>
          <cell r="J19" t="str">
            <v>II semestre 2012</v>
          </cell>
          <cell r="L19" t="str">
            <v>II semestre 2013</v>
          </cell>
          <cell r="N19" t="str">
            <v>var. interanual</v>
          </cell>
        </row>
        <row r="20">
          <cell r="B20" t="str">
            <v>TOTAL PLAZAS</v>
          </cell>
          <cell r="C20">
            <v>48695</v>
          </cell>
          <cell r="E20">
            <v>47106</v>
          </cell>
          <cell r="I20" t="str">
            <v>TOTAL PLAZAS</v>
          </cell>
          <cell r="J20">
            <v>47144</v>
          </cell>
          <cell r="L20">
            <v>47089</v>
          </cell>
          <cell r="N20">
            <v>-1.1666383845240116E-3</v>
          </cell>
        </row>
        <row r="21">
          <cell r="B21" t="str">
            <v>HOTELERAS</v>
          </cell>
          <cell r="C21">
            <v>20296</v>
          </cell>
          <cell r="E21">
            <v>19482</v>
          </cell>
          <cell r="I21" t="str">
            <v>HOTELERAS</v>
          </cell>
          <cell r="J21">
            <v>19389</v>
          </cell>
          <cell r="L21">
            <v>20016</v>
          </cell>
          <cell r="N21">
            <v>3.2337923564907937E-2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5.2668449878996305E-2</v>
          </cell>
          <cell r="I22" t="str">
            <v>5 estrellas</v>
          </cell>
          <cell r="J22">
            <v>2481</v>
          </cell>
          <cell r="L22">
            <v>1615</v>
          </cell>
          <cell r="N22">
            <v>-0.34905280128980248</v>
          </cell>
        </row>
        <row r="23">
          <cell r="B23" t="str">
            <v>4 estrellas</v>
          </cell>
          <cell r="C23">
            <v>11084</v>
          </cell>
          <cell r="E23">
            <v>10292</v>
          </cell>
          <cell r="F23">
            <v>0.2184859678172632</v>
          </cell>
          <cell r="I23" t="str">
            <v>4 estrellas</v>
          </cell>
          <cell r="J23">
            <v>10292</v>
          </cell>
          <cell r="L23">
            <v>11692</v>
          </cell>
          <cell r="N23">
            <v>0.13602798289933929</v>
          </cell>
        </row>
        <row r="24">
          <cell r="B24" t="str">
            <v>3 estrellas</v>
          </cell>
          <cell r="C24">
            <v>6233</v>
          </cell>
          <cell r="E24">
            <v>6126</v>
          </cell>
          <cell r="F24">
            <v>0.1300471277544262</v>
          </cell>
          <cell r="I24" t="str">
            <v>3 estrellas</v>
          </cell>
          <cell r="J24">
            <v>6033</v>
          </cell>
          <cell r="L24">
            <v>6126</v>
          </cell>
          <cell r="N24">
            <v>1.5415216310293387E-2</v>
          </cell>
        </row>
        <row r="25">
          <cell r="B25" t="str">
            <v>1 Y 2 estrellas</v>
          </cell>
          <cell r="C25">
            <v>498</v>
          </cell>
          <cell r="E25">
            <v>583</v>
          </cell>
          <cell r="F25">
            <v>1.2376342716426783E-2</v>
          </cell>
          <cell r="I25" t="str">
            <v>1 Y 2 estrellas</v>
          </cell>
          <cell r="J25">
            <v>583</v>
          </cell>
          <cell r="L25">
            <v>583</v>
          </cell>
          <cell r="N25">
            <v>0</v>
          </cell>
        </row>
        <row r="26">
          <cell r="B26" t="str">
            <v>EXTRAHOTELERAS</v>
          </cell>
          <cell r="C26">
            <v>28399</v>
          </cell>
          <cell r="E26">
            <v>27624</v>
          </cell>
          <cell r="F26">
            <v>0.5864221118328875</v>
          </cell>
          <cell r="I26" t="str">
            <v>EXTRAHOTELERAS</v>
          </cell>
          <cell r="J26">
            <v>27755</v>
          </cell>
          <cell r="L26">
            <v>27073</v>
          </cell>
          <cell r="N26">
            <v>-2.4572149162313098E-2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2012</v>
          </cell>
          <cell r="E31" t="str">
            <v>I semestre 2013</v>
          </cell>
          <cell r="G31" t="str">
            <v>var. interanual</v>
          </cell>
          <cell r="J31" t="str">
            <v>II semestre 2012</v>
          </cell>
          <cell r="L31" t="str">
            <v>II semestre 2013</v>
          </cell>
          <cell r="N31" t="str">
            <v>var. interanual</v>
          </cell>
        </row>
        <row r="32">
          <cell r="B32" t="str">
            <v>TOTAL PLAZAS</v>
          </cell>
          <cell r="C32">
            <v>24280</v>
          </cell>
          <cell r="E32">
            <v>24893</v>
          </cell>
          <cell r="G32">
            <v>2.5247116968698517E-2</v>
          </cell>
          <cell r="I32" t="str">
            <v>TOTAL PLAZAS</v>
          </cell>
          <cell r="J32">
            <v>24689</v>
          </cell>
          <cell r="L32">
            <v>24673</v>
          </cell>
          <cell r="N32">
            <v>-6.4806188991048646E-4</v>
          </cell>
        </row>
        <row r="33">
          <cell r="B33" t="str">
            <v>HOTELERAS</v>
          </cell>
          <cell r="C33">
            <v>16360</v>
          </cell>
          <cell r="E33">
            <v>16607</v>
          </cell>
          <cell r="G33">
            <v>1.5097799511002446E-2</v>
          </cell>
          <cell r="I33" t="str">
            <v>HOTELERAS</v>
          </cell>
          <cell r="J33">
            <v>16403</v>
          </cell>
          <cell r="L33">
            <v>16607</v>
          </cell>
          <cell r="N33">
            <v>1.2436749375114308E-2</v>
          </cell>
        </row>
        <row r="34">
          <cell r="B34" t="str">
            <v>4 y 5 estrellas</v>
          </cell>
          <cell r="C34">
            <v>13589</v>
          </cell>
          <cell r="E34">
            <v>13670</v>
          </cell>
          <cell r="F34">
            <v>0.54915036355601976</v>
          </cell>
          <cell r="G34">
            <v>5.9607035101920669E-3</v>
          </cell>
          <cell r="I34" t="str">
            <v>4 y 5 estrellas</v>
          </cell>
          <cell r="J34">
            <v>13670</v>
          </cell>
          <cell r="L34">
            <v>13670</v>
          </cell>
          <cell r="M34">
            <v>0.5540469338953512</v>
          </cell>
          <cell r="N34">
            <v>0</v>
          </cell>
        </row>
        <row r="35">
          <cell r="B35" t="str">
            <v>3 estrellas</v>
          </cell>
          <cell r="C35">
            <v>2407</v>
          </cell>
          <cell r="E35">
            <v>2573</v>
          </cell>
          <cell r="F35">
            <v>0.10336239103362391</v>
          </cell>
          <cell r="G35">
            <v>6.8965517241379309E-2</v>
          </cell>
          <cell r="I35" t="str">
            <v>3 estrellas</v>
          </cell>
          <cell r="J35">
            <v>2369</v>
          </cell>
          <cell r="L35">
            <v>2573</v>
          </cell>
          <cell r="M35">
            <v>0.10428403518015644</v>
          </cell>
          <cell r="N35">
            <v>8.6112283663993247E-2</v>
          </cell>
        </row>
        <row r="36">
          <cell r="B36" t="str">
            <v>1 Y 2 estrellas</v>
          </cell>
          <cell r="C36">
            <v>364</v>
          </cell>
          <cell r="E36">
            <v>364</v>
          </cell>
          <cell r="F36">
            <v>1.4622584662354879E-2</v>
          </cell>
          <cell r="G36">
            <v>0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1.4752968832326834E-2</v>
          </cell>
          <cell r="N36">
            <v>0</v>
          </cell>
        </row>
        <row r="37">
          <cell r="B37" t="str">
            <v>EXTRAHOTELERAS</v>
          </cell>
          <cell r="C37">
            <v>7920</v>
          </cell>
          <cell r="E37">
            <v>8286</v>
          </cell>
          <cell r="F37">
            <v>0.33286466074800147</v>
          </cell>
          <cell r="G37">
            <v>4.6212121212121211E-2</v>
          </cell>
          <cell r="I37" t="str">
            <v>EXTRAHOTELERAS</v>
          </cell>
          <cell r="J37">
            <v>8286</v>
          </cell>
          <cell r="L37">
            <v>8066</v>
          </cell>
          <cell r="M37">
            <v>0.3269160620921655</v>
          </cell>
          <cell r="N37">
            <v>-2.6550808592807146E-2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2012</v>
          </cell>
          <cell r="E42" t="str">
            <v>I semestre 2013</v>
          </cell>
          <cell r="G42" t="str">
            <v>var. interanual</v>
          </cell>
          <cell r="J42" t="str">
            <v>II semestre 2012</v>
          </cell>
          <cell r="L42" t="str">
            <v>II semestre 2013</v>
          </cell>
          <cell r="N42" t="str">
            <v>var. interanual</v>
          </cell>
        </row>
        <row r="43">
          <cell r="B43" t="str">
            <v>TOTAL PLAZAS</v>
          </cell>
          <cell r="C43">
            <v>2501</v>
          </cell>
          <cell r="E43">
            <v>2550</v>
          </cell>
          <cell r="G43">
            <v>1.9592163134746102E-2</v>
          </cell>
          <cell r="I43" t="str">
            <v>TOTAL PLAZAS</v>
          </cell>
          <cell r="J43">
            <v>2550</v>
          </cell>
          <cell r="L43">
            <v>2633</v>
          </cell>
          <cell r="N43">
            <v>3.2549019607843135E-2</v>
          </cell>
        </row>
        <row r="44">
          <cell r="B44" t="str">
            <v>HOTELERAS</v>
          </cell>
          <cell r="C44">
            <v>2501</v>
          </cell>
          <cell r="E44">
            <v>2550</v>
          </cell>
          <cell r="G44">
            <v>1.9592163134746102E-2</v>
          </cell>
          <cell r="I44" t="str">
            <v>HOTELERAS</v>
          </cell>
          <cell r="J44">
            <v>2550</v>
          </cell>
          <cell r="L44">
            <v>2633</v>
          </cell>
          <cell r="N44">
            <v>3.2549019607843135E-2</v>
          </cell>
        </row>
        <row r="45">
          <cell r="B45" t="str">
            <v>4 y 5 estrellas</v>
          </cell>
          <cell r="C45">
            <v>1048</v>
          </cell>
          <cell r="E45">
            <v>1097</v>
          </cell>
          <cell r="F45">
            <v>0.43019607843137253</v>
          </cell>
          <cell r="G45">
            <v>4.6755725190839696E-2</v>
          </cell>
          <cell r="I45" t="str">
            <v>4 y 5 estrellas</v>
          </cell>
          <cell r="J45">
            <v>1097</v>
          </cell>
          <cell r="L45">
            <v>1097</v>
          </cell>
          <cell r="M45">
            <v>0.416635017090771</v>
          </cell>
          <cell r="N45">
            <v>0</v>
          </cell>
        </row>
        <row r="46">
          <cell r="B46" t="str">
            <v>3 estrellas</v>
          </cell>
          <cell r="C46">
            <v>802</v>
          </cell>
          <cell r="E46">
            <v>802</v>
          </cell>
          <cell r="F46">
            <v>0.31450980392156863</v>
          </cell>
          <cell r="G46">
            <v>0</v>
          </cell>
          <cell r="I46" t="str">
            <v>3 estrellas</v>
          </cell>
          <cell r="J46">
            <v>802</v>
          </cell>
          <cell r="L46">
            <v>802</v>
          </cell>
          <cell r="M46">
            <v>0.30459551842005317</v>
          </cell>
          <cell r="N46">
            <v>0</v>
          </cell>
        </row>
        <row r="47">
          <cell r="B47" t="str">
            <v>2 estrellas</v>
          </cell>
          <cell r="C47">
            <v>485</v>
          </cell>
          <cell r="E47">
            <v>485</v>
          </cell>
          <cell r="F47">
            <v>0.19019607843137254</v>
          </cell>
          <cell r="G47">
            <v>0</v>
          </cell>
          <cell r="I47" t="str">
            <v>2 estrellas</v>
          </cell>
          <cell r="J47">
            <v>485</v>
          </cell>
          <cell r="L47">
            <v>485</v>
          </cell>
          <cell r="M47">
            <v>0.18420053171287504</v>
          </cell>
          <cell r="N47">
            <v>0</v>
          </cell>
        </row>
        <row r="48">
          <cell r="B48" t="str">
            <v>1 estrellas</v>
          </cell>
          <cell r="C48">
            <v>166</v>
          </cell>
          <cell r="E48">
            <v>166</v>
          </cell>
          <cell r="F48">
            <v>6.5098039215686271E-2</v>
          </cell>
          <cell r="G48">
            <v>0</v>
          </cell>
          <cell r="I48" t="str">
            <v>1 estrellas</v>
          </cell>
          <cell r="J48">
            <v>166</v>
          </cell>
          <cell r="L48">
            <v>249</v>
          </cell>
          <cell r="M48">
            <v>9.4568932776300796E-2</v>
          </cell>
          <cell r="N48">
            <v>0.5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2012</v>
          </cell>
          <cell r="E54" t="str">
            <v>I semestre 2013</v>
          </cell>
          <cell r="G54" t="str">
            <v>var. interanual</v>
          </cell>
          <cell r="J54" t="str">
            <v>II semestre 2012</v>
          </cell>
          <cell r="L54" t="str">
            <v>II semestre 2013</v>
          </cell>
          <cell r="N54" t="str">
            <v>var. interanual</v>
          </cell>
        </row>
        <row r="55">
          <cell r="B55" t="str">
            <v>TOTAL PLAZAS</v>
          </cell>
          <cell r="C55">
            <v>166411</v>
          </cell>
          <cell r="E55">
            <v>164252</v>
          </cell>
          <cell r="G55">
            <v>-1.2973901965615254E-2</v>
          </cell>
          <cell r="I55" t="str">
            <v>TOTAL PLAZAS</v>
          </cell>
          <cell r="J55">
            <v>164800</v>
          </cell>
          <cell r="L55">
            <v>163645</v>
          </cell>
          <cell r="N55">
            <v>-7.008495145631068E-3</v>
          </cell>
        </row>
        <row r="56">
          <cell r="B56" t="str">
            <v>HOTELERAS</v>
          </cell>
          <cell r="C56">
            <v>88943</v>
          </cell>
          <cell r="E56">
            <v>88003</v>
          </cell>
          <cell r="G56">
            <v>-1.0568566385213002E-2</v>
          </cell>
          <cell r="I56" t="str">
            <v>HOTELERAS</v>
          </cell>
          <cell r="J56">
            <v>88633</v>
          </cell>
          <cell r="L56">
            <v>89398</v>
          </cell>
          <cell r="N56">
            <v>8.6310967698261364E-3</v>
          </cell>
        </row>
        <row r="57">
          <cell r="B57" t="str">
            <v>5 estrellas</v>
          </cell>
          <cell r="C57">
            <v>13272</v>
          </cell>
          <cell r="E57">
            <v>14031</v>
          </cell>
          <cell r="F57">
            <v>8.5423617368433874E-2</v>
          </cell>
          <cell r="G57">
            <v>5.7188065099457508E-2</v>
          </cell>
          <cell r="I57" t="str">
            <v>5 estrellas</v>
          </cell>
          <cell r="J57">
            <v>14031</v>
          </cell>
          <cell r="L57">
            <v>13495</v>
          </cell>
          <cell r="M57">
            <v>8.2465092120138098E-2</v>
          </cell>
          <cell r="N57">
            <v>-3.8201126077970209E-2</v>
          </cell>
        </row>
        <row r="58">
          <cell r="B58" t="str">
            <v>4 estrellas</v>
          </cell>
          <cell r="C58">
            <v>53874</v>
          </cell>
          <cell r="E58">
            <v>52789</v>
          </cell>
          <cell r="F58">
            <v>0.32139030270559871</v>
          </cell>
          <cell r="G58">
            <v>-2.013958495749341E-2</v>
          </cell>
          <cell r="I58" t="str">
            <v>4 estrellas</v>
          </cell>
          <cell r="J58">
            <v>52789</v>
          </cell>
          <cell r="L58">
            <v>54566</v>
          </cell>
          <cell r="M58">
            <v>0.33344129059855177</v>
          </cell>
          <cell r="N58">
            <v>3.3662316012805699E-2</v>
          </cell>
        </row>
        <row r="59">
          <cell r="B59" t="str">
            <v>3 estrellas</v>
          </cell>
          <cell r="C59">
            <v>18859</v>
          </cell>
          <cell r="E59">
            <v>17949</v>
          </cell>
          <cell r="F59">
            <v>0.10927720819228989</v>
          </cell>
          <cell r="G59">
            <v>-4.8252823585555965E-2</v>
          </cell>
          <cell r="I59" t="str">
            <v>3 estrellas</v>
          </cell>
          <cell r="J59">
            <v>18597</v>
          </cell>
          <cell r="L59">
            <v>17983</v>
          </cell>
          <cell r="M59">
            <v>0.10989031134467903</v>
          </cell>
          <cell r="N59">
            <v>-3.3016077862020758E-2</v>
          </cell>
        </row>
        <row r="60">
          <cell r="B60" t="str">
            <v>2 estrellas</v>
          </cell>
          <cell r="C60">
            <v>2012</v>
          </cell>
          <cell r="E60">
            <v>2153</v>
          </cell>
          <cell r="F60">
            <v>1.3107907361858608E-2</v>
          </cell>
          <cell r="G60">
            <v>7.0079522862823068E-2</v>
          </cell>
          <cell r="I60" t="str">
            <v>2 estrellas</v>
          </cell>
          <cell r="J60">
            <v>2153</v>
          </cell>
          <cell r="L60">
            <v>2190</v>
          </cell>
          <cell r="M60">
            <v>1.3382627028017966E-2</v>
          </cell>
          <cell r="N60">
            <v>1.7185322805387832E-2</v>
          </cell>
        </row>
        <row r="61">
          <cell r="B61" t="str">
            <v>1 estrella</v>
          </cell>
          <cell r="C61">
            <v>926</v>
          </cell>
          <cell r="E61">
            <v>1081</v>
          </cell>
          <cell r="F61">
            <v>6.5813506076029512E-3</v>
          </cell>
          <cell r="G61">
            <v>0.16738660907127431</v>
          </cell>
          <cell r="I61" t="str">
            <v>1 estrella</v>
          </cell>
          <cell r="J61">
            <v>1063</v>
          </cell>
          <cell r="L61">
            <v>1164</v>
          </cell>
          <cell r="M61">
            <v>7.1129579272205075E-3</v>
          </cell>
          <cell r="N61">
            <v>9.5014111006585134E-2</v>
          </cell>
        </row>
        <row r="62">
          <cell r="B62" t="str">
            <v>EXTRAHOTELERAS</v>
          </cell>
          <cell r="C62">
            <v>77468</v>
          </cell>
          <cell r="E62">
            <v>76249</v>
          </cell>
          <cell r="F62">
            <v>0.46421961376421594</v>
          </cell>
          <cell r="G62">
            <v>-1.5735529508958537E-2</v>
          </cell>
          <cell r="I62" t="str">
            <v>EXTRAHOTELERAS</v>
          </cell>
          <cell r="J62">
            <v>76167</v>
          </cell>
          <cell r="L62">
            <v>74247</v>
          </cell>
          <cell r="M62">
            <v>0.45370772098139267</v>
          </cell>
          <cell r="N62">
            <v>-2.5207767143251014E-2</v>
          </cell>
        </row>
      </sheetData>
      <sheetData sheetId="31"/>
      <sheetData sheetId="32"/>
      <sheetData sheetId="33"/>
      <sheetData sheetId="34">
        <row r="6">
          <cell r="C6" t="str">
            <v>noviembre 2013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noviembre 2013</v>
          </cell>
          <cell r="G6" t="str">
            <v>noviembre 2013</v>
          </cell>
        </row>
        <row r="8">
          <cell r="B8" t="str">
            <v>Hoteleras</v>
          </cell>
          <cell r="D8" t="str">
            <v>-</v>
          </cell>
          <cell r="F8" t="str">
            <v>Hoteleras</v>
          </cell>
          <cell r="H8" t="str">
            <v>-</v>
          </cell>
        </row>
        <row r="15">
          <cell r="B15" t="str">
            <v>Extrahoteleras</v>
          </cell>
          <cell r="D15" t="str">
            <v>-</v>
          </cell>
          <cell r="F15" t="str">
            <v>Extrahoteleras</v>
          </cell>
          <cell r="H15" t="str">
            <v>-</v>
          </cell>
        </row>
        <row r="22">
          <cell r="B22" t="str">
            <v>Hotel Rural</v>
          </cell>
          <cell r="D22" t="str">
            <v>-</v>
          </cell>
          <cell r="F22" t="str">
            <v>Hotel Rural</v>
          </cell>
          <cell r="H22" t="str">
            <v>-</v>
          </cell>
        </row>
        <row r="26">
          <cell r="B26" t="str">
            <v>Casa Rural</v>
          </cell>
          <cell r="D26" t="str">
            <v>-</v>
          </cell>
          <cell r="F26" t="str">
            <v>Casa Rural</v>
          </cell>
          <cell r="H26" t="str">
            <v>-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noviembre 2013</v>
          </cell>
          <cell r="G35" t="str">
            <v>noviembre 2013</v>
          </cell>
        </row>
        <row r="37">
          <cell r="B37" t="str">
            <v>Hoteleras</v>
          </cell>
          <cell r="D37" t="str">
            <v>-</v>
          </cell>
          <cell r="F37" t="str">
            <v>Hoteleras</v>
          </cell>
          <cell r="H37" t="str">
            <v>-</v>
          </cell>
        </row>
        <row r="44">
          <cell r="B44" t="str">
            <v>Extrahoteleras</v>
          </cell>
          <cell r="D44" t="str">
            <v>-</v>
          </cell>
          <cell r="F44" t="str">
            <v>Extrahoteleras</v>
          </cell>
          <cell r="H44" t="str">
            <v>-</v>
          </cell>
        </row>
        <row r="55">
          <cell r="B55" t="str">
            <v>Casa Rural</v>
          </cell>
          <cell r="D55" t="str">
            <v>-</v>
          </cell>
          <cell r="F55" t="str">
            <v>Casa Rural</v>
          </cell>
          <cell r="H55" t="str">
            <v>-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nov. 2013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D5" sqref="D5:F5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acum. nov. 2013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3"/>
      <c r="F34" s="9"/>
      <c r="G34" s="3"/>
    </row>
    <row r="35" spans="2:9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4"/>
      <c r="D37" s="14"/>
      <c r="E37" s="14"/>
      <c r="F37" s="14"/>
      <c r="G37" s="14"/>
    </row>
    <row r="38" spans="2:9" x14ac:dyDescent="0.25">
      <c r="C38" s="14"/>
      <c r="D38" s="14"/>
      <c r="E38" s="14"/>
      <c r="F38" s="14"/>
      <c r="G38" s="14"/>
    </row>
    <row r="39" spans="2:9" x14ac:dyDescent="0.25">
      <c r="C39" s="15" t="s">
        <v>24</v>
      </c>
      <c r="D39" s="15"/>
      <c r="E39" s="15"/>
      <c r="F39" s="15"/>
      <c r="G39" s="15"/>
      <c r="H39" s="12"/>
    </row>
    <row r="40" spans="2:9" x14ac:dyDescent="0.25">
      <c r="C40" s="14"/>
      <c r="D40" s="14"/>
      <c r="E40" s="14"/>
      <c r="F40" s="14"/>
      <c r="G40" s="14"/>
    </row>
    <row r="43" spans="2:9" x14ac:dyDescent="0.25">
      <c r="E43" s="12"/>
    </row>
    <row r="45" spans="2:9" ht="14.25" x14ac:dyDescent="0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 x14ac:dyDescent="0.25">
      <c r="B1" s="6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5" t="s">
        <v>88</v>
      </c>
      <c r="C5" s="45"/>
      <c r="D5" s="45"/>
      <c r="E5" s="45"/>
      <c r="F5" s="45"/>
      <c r="G5" s="45"/>
      <c r="H5" s="66"/>
      <c r="I5" s="45" t="s">
        <v>89</v>
      </c>
      <c r="J5" s="45"/>
      <c r="K5" s="45"/>
      <c r="L5" s="45"/>
      <c r="M5" s="45"/>
      <c r="N5" s="45"/>
    </row>
    <row r="6" spans="2:14" ht="47.25" customHeight="1" x14ac:dyDescent="0.25">
      <c r="B6" s="67" t="s">
        <v>63</v>
      </c>
      <c r="C6" s="47" t="str">
        <f>actualizaciones!$A$3</f>
        <v>acum. nov. 2012</v>
      </c>
      <c r="D6" s="68" t="s">
        <v>49</v>
      </c>
      <c r="E6" s="47" t="str">
        <f>actualizaciones!$A$2</f>
        <v>acum. nov. 2013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nov. 2012</v>
      </c>
      <c r="K6" s="68" t="s">
        <v>49</v>
      </c>
      <c r="L6" s="47" t="str">
        <f>actualizaciones!$A$2</f>
        <v>acum. nov. 2013</v>
      </c>
      <c r="M6" s="68" t="s">
        <v>49</v>
      </c>
      <c r="N6" s="69" t="s">
        <v>50</v>
      </c>
    </row>
    <row r="7" spans="2:14" ht="15" customHeight="1" x14ac:dyDescent="0.25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 x14ac:dyDescent="0.2">
      <c r="B8" s="70" t="s">
        <v>90</v>
      </c>
      <c r="C8" s="71">
        <v>13448268</v>
      </c>
      <c r="D8" s="54">
        <f>C8/$C$8</f>
        <v>1</v>
      </c>
      <c r="E8" s="71">
        <v>13300810</v>
      </c>
      <c r="F8" s="54">
        <f>E8/$E$8</f>
        <v>1</v>
      </c>
      <c r="G8" s="54">
        <f>(E8-C8)/C8</f>
        <v>-1.0964832051235147E-2</v>
      </c>
      <c r="H8" s="66"/>
      <c r="I8" s="70" t="s">
        <v>90</v>
      </c>
      <c r="J8" s="71">
        <v>10913891</v>
      </c>
      <c r="K8" s="54">
        <f>J8/$J$8</f>
        <v>1</v>
      </c>
      <c r="L8" s="71">
        <v>10850275</v>
      </c>
      <c r="M8" s="54">
        <f>L8/$L$8</f>
        <v>1</v>
      </c>
      <c r="N8" s="54">
        <f>(L8-J8)/J8</f>
        <v>-5.8289019012559319E-3</v>
      </c>
    </row>
    <row r="9" spans="2:14" ht="15" customHeight="1" x14ac:dyDescent="0.25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 x14ac:dyDescent="0.2">
      <c r="B10" s="72" t="s">
        <v>67</v>
      </c>
      <c r="C10" s="73">
        <v>8977228</v>
      </c>
      <c r="D10" s="74">
        <f>C10/$C$8</f>
        <v>0.66753785691956768</v>
      </c>
      <c r="E10" s="73">
        <v>9020307</v>
      </c>
      <c r="F10" s="74">
        <f>E10/$E$8</f>
        <v>0.67817726890317209</v>
      </c>
      <c r="G10" s="74">
        <f>(E10-C10)/C10</f>
        <v>4.7986973261679444E-3</v>
      </c>
      <c r="H10" s="66"/>
      <c r="I10" s="72" t="s">
        <v>67</v>
      </c>
      <c r="J10" s="73">
        <v>5325190</v>
      </c>
      <c r="K10" s="74">
        <f>J10/$J$8</f>
        <v>0.48792772440186549</v>
      </c>
      <c r="L10" s="73">
        <v>5329193</v>
      </c>
      <c r="M10" s="74">
        <f>L10/$L$8</f>
        <v>0.49115741306095928</v>
      </c>
      <c r="N10" s="74">
        <f>(L10-J10)/J10</f>
        <v>7.5171026761486446E-4</v>
      </c>
    </row>
    <row r="11" spans="2:14" ht="15" customHeight="1" x14ac:dyDescent="0.2">
      <c r="B11" s="75" t="s">
        <v>68</v>
      </c>
      <c r="C11" s="76">
        <v>1503061</v>
      </c>
      <c r="D11" s="60">
        <f>C11/$C$8</f>
        <v>0.1117661396991791</v>
      </c>
      <c r="E11" s="76">
        <v>1715100</v>
      </c>
      <c r="F11" s="60">
        <f>E11/$E$8</f>
        <v>0.12894703405281333</v>
      </c>
      <c r="G11" s="61">
        <f>(E11-C11)/C11</f>
        <v>0.14107145352051581</v>
      </c>
      <c r="H11" s="66"/>
      <c r="I11" s="75" t="s">
        <v>68</v>
      </c>
      <c r="J11" s="76">
        <v>624332</v>
      </c>
      <c r="K11" s="60">
        <f>J11/$J$8</f>
        <v>5.7205262541104723E-2</v>
      </c>
      <c r="L11" s="76">
        <v>511966</v>
      </c>
      <c r="M11" s="60">
        <f>L11/$L$8</f>
        <v>4.7184610528304582E-2</v>
      </c>
      <c r="N11" s="61">
        <f>(L11-J11)/J11</f>
        <v>-0.17997796044412268</v>
      </c>
    </row>
    <row r="12" spans="2:14" ht="15" customHeight="1" x14ac:dyDescent="0.2">
      <c r="B12" s="75" t="s">
        <v>69</v>
      </c>
      <c r="C12" s="76">
        <v>5922484</v>
      </c>
      <c r="D12" s="60">
        <f>C12/$C$8</f>
        <v>0.44039009335625973</v>
      </c>
      <c r="E12" s="76">
        <v>5790180</v>
      </c>
      <c r="F12" s="60">
        <f>E12/$E$8</f>
        <v>0.43532536740243638</v>
      </c>
      <c r="G12" s="61">
        <f>(E12-C12)/C12</f>
        <v>-2.2339275209523571E-2</v>
      </c>
      <c r="H12" s="66"/>
      <c r="I12" s="75" t="s">
        <v>69</v>
      </c>
      <c r="J12" s="76">
        <v>3154701</v>
      </c>
      <c r="K12" s="60">
        <f>J12/$J$8</f>
        <v>0.28905373894608255</v>
      </c>
      <c r="L12" s="76">
        <v>3238822</v>
      </c>
      <c r="M12" s="60">
        <f>L12/$L$8</f>
        <v>0.29850137438912838</v>
      </c>
      <c r="N12" s="61">
        <f>(L12-J12)/J12</f>
        <v>2.6665284602249151E-2</v>
      </c>
    </row>
    <row r="13" spans="2:14" ht="15" customHeight="1" x14ac:dyDescent="0.2">
      <c r="B13" s="75" t="s">
        <v>70</v>
      </c>
      <c r="C13" s="76">
        <v>1408658</v>
      </c>
      <c r="D13" s="60">
        <f>C13/$C$8</f>
        <v>0.10474642533893584</v>
      </c>
      <c r="E13" s="76">
        <v>1366385</v>
      </c>
      <c r="F13" s="60">
        <f>E13/$E$8</f>
        <v>0.10272945783001186</v>
      </c>
      <c r="G13" s="61">
        <f>(E13-C13)/C13</f>
        <v>-3.0009413214563081E-2</v>
      </c>
      <c r="H13" s="66"/>
      <c r="I13" s="75" t="s">
        <v>70</v>
      </c>
      <c r="J13" s="76">
        <v>1453902</v>
      </c>
      <c r="K13" s="60">
        <f>J13/$J$8</f>
        <v>0.13321573396692343</v>
      </c>
      <c r="L13" s="76">
        <v>1484365</v>
      </c>
      <c r="M13" s="60">
        <f>L13/$L$8</f>
        <v>0.13680436670959953</v>
      </c>
      <c r="N13" s="61">
        <f>(L13-J13)/J13</f>
        <v>2.0952581398196026E-2</v>
      </c>
    </row>
    <row r="14" spans="2:14" ht="15" customHeight="1" x14ac:dyDescent="0.2">
      <c r="B14" s="75" t="s">
        <v>71</v>
      </c>
      <c r="C14" s="76">
        <v>143025</v>
      </c>
      <c r="D14" s="60">
        <f>C14/$C$8</f>
        <v>1.0635198525192985E-2</v>
      </c>
      <c r="E14" s="76">
        <v>148642</v>
      </c>
      <c r="F14" s="60">
        <f>E14/$E$8</f>
        <v>1.1175409617910487E-2</v>
      </c>
      <c r="G14" s="61">
        <f>(E14-C14)/C14</f>
        <v>3.9272854396084599E-2</v>
      </c>
      <c r="H14" s="66"/>
      <c r="I14" s="75" t="s">
        <v>71</v>
      </c>
      <c r="J14" s="76">
        <v>92255</v>
      </c>
      <c r="K14" s="60">
        <f>J14/$J$8</f>
        <v>8.452988947754746E-3</v>
      </c>
      <c r="L14" s="76">
        <v>94040</v>
      </c>
      <c r="M14" s="60">
        <f>L14/$L$8</f>
        <v>8.6670614339267905E-3</v>
      </c>
      <c r="N14" s="61">
        <f>(L14-J14)/J14</f>
        <v>1.9348544794320091E-2</v>
      </c>
    </row>
    <row r="15" spans="2:14" ht="15" customHeight="1" x14ac:dyDescent="0.25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 x14ac:dyDescent="0.2">
      <c r="B16" s="72" t="s">
        <v>73</v>
      </c>
      <c r="C16" s="73">
        <v>4471040</v>
      </c>
      <c r="D16" s="74">
        <f>C16/$C$8</f>
        <v>0.33246214308043237</v>
      </c>
      <c r="E16" s="73">
        <v>4280503</v>
      </c>
      <c r="F16" s="74">
        <f>E16/$E$8</f>
        <v>0.32182273109682796</v>
      </c>
      <c r="G16" s="74">
        <f>(E16-C16)/C16</f>
        <v>-4.2615811981105069E-2</v>
      </c>
      <c r="H16" s="66"/>
      <c r="I16" s="72" t="s">
        <v>73</v>
      </c>
      <c r="J16" s="73">
        <v>5588701</v>
      </c>
      <c r="K16" s="74">
        <f>J16/$J$8</f>
        <v>0.51207227559813451</v>
      </c>
      <c r="L16" s="73">
        <v>5521082</v>
      </c>
      <c r="M16" s="74">
        <f>L16/$L$8</f>
        <v>0.50884258693904072</v>
      </c>
      <c r="N16" s="74">
        <f>(L16-J16)/J16</f>
        <v>-1.2099233793326929E-2</v>
      </c>
    </row>
    <row r="17" spans="2:16" ht="15" customHeight="1" x14ac:dyDescent="0.2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 x14ac:dyDescent="0.3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 x14ac:dyDescent="0.3">
      <c r="B19" s="45" t="s">
        <v>91</v>
      </c>
      <c r="C19" s="45"/>
      <c r="D19" s="45"/>
      <c r="E19" s="45"/>
      <c r="F19" s="45"/>
      <c r="G19" s="45"/>
      <c r="H19" s="66"/>
      <c r="I19" s="45" t="s">
        <v>92</v>
      </c>
      <c r="J19" s="45"/>
      <c r="K19" s="45"/>
      <c r="L19" s="45"/>
      <c r="M19" s="45"/>
      <c r="N19" s="45"/>
      <c r="P19" s="41" t="s">
        <v>45</v>
      </c>
    </row>
    <row r="20" spans="2:16" ht="48" customHeight="1" x14ac:dyDescent="0.25">
      <c r="B20" s="67" t="s">
        <v>63</v>
      </c>
      <c r="C20" s="47" t="str">
        <f>actualizaciones!$A$3</f>
        <v>acum. nov. 2012</v>
      </c>
      <c r="D20" s="68" t="s">
        <v>49</v>
      </c>
      <c r="E20" s="47" t="str">
        <f>actualizaciones!$A$2</f>
        <v>acum. nov. 2013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nov. 2012</v>
      </c>
      <c r="K20" s="68" t="s">
        <v>49</v>
      </c>
      <c r="L20" s="47" t="str">
        <f>actualizaciones!$A$2</f>
        <v>acum. nov. 2013</v>
      </c>
      <c r="M20" s="68" t="s">
        <v>49</v>
      </c>
      <c r="N20" s="69" t="s">
        <v>50</v>
      </c>
    </row>
    <row r="21" spans="2:16" ht="15" customHeight="1" x14ac:dyDescent="0.25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 x14ac:dyDescent="0.2">
      <c r="B22" s="70" t="s">
        <v>90</v>
      </c>
      <c r="C22" s="71">
        <v>4732714</v>
      </c>
      <c r="D22" s="54">
        <f>C22/$C$22</f>
        <v>1</v>
      </c>
      <c r="E22" s="71">
        <v>4989537</v>
      </c>
      <c r="F22" s="54">
        <f>E22/$E$22</f>
        <v>1</v>
      </c>
      <c r="G22" s="54">
        <f>(E22-C22)/C22</f>
        <v>5.4265480652327606E-2</v>
      </c>
      <c r="H22" s="66"/>
      <c r="I22" s="70" t="s">
        <v>90</v>
      </c>
      <c r="J22" s="71">
        <v>341125</v>
      </c>
      <c r="K22" s="54">
        <f>J22/$J$22</f>
        <v>1</v>
      </c>
      <c r="L22" s="71">
        <v>359967</v>
      </c>
      <c r="M22" s="54">
        <f>L22/$L$22</f>
        <v>1</v>
      </c>
      <c r="N22" s="54">
        <f>(L22-J22)/J22</f>
        <v>5.5234884573103701E-2</v>
      </c>
    </row>
    <row r="23" spans="2:16" ht="15" customHeight="1" x14ac:dyDescent="0.25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 x14ac:dyDescent="0.2">
      <c r="B24" s="72" t="s">
        <v>67</v>
      </c>
      <c r="C24" s="73">
        <v>3529621</v>
      </c>
      <c r="D24" s="74">
        <f>C24/$C$22</f>
        <v>0.74579216069257515</v>
      </c>
      <c r="E24" s="73">
        <v>3634753</v>
      </c>
      <c r="F24" s="74">
        <f>E24/$E$22</f>
        <v>0.72847500679922805</v>
      </c>
      <c r="G24" s="74">
        <f>(E24-C24)/C24</f>
        <v>2.9785634208318684E-2</v>
      </c>
      <c r="H24" s="66"/>
      <c r="I24" s="72" t="s">
        <v>67</v>
      </c>
      <c r="J24" s="73">
        <v>341125</v>
      </c>
      <c r="K24" s="74">
        <f>J24/$J$22</f>
        <v>1</v>
      </c>
      <c r="L24" s="73">
        <v>359967</v>
      </c>
      <c r="M24" s="74">
        <f>L24/$L$22</f>
        <v>1</v>
      </c>
      <c r="N24" s="74">
        <f>(L24-J24)/J24</f>
        <v>5.5234884573103701E-2</v>
      </c>
    </row>
    <row r="25" spans="2:16" ht="15" customHeight="1" x14ac:dyDescent="0.2">
      <c r="B25" s="75" t="s">
        <v>77</v>
      </c>
      <c r="C25" s="76">
        <v>3051527</v>
      </c>
      <c r="D25" s="60">
        <f>C25/$C$22</f>
        <v>0.64477316820750208</v>
      </c>
      <c r="E25" s="76">
        <v>3156151</v>
      </c>
      <c r="F25" s="60">
        <f>E25/$E$22</f>
        <v>0.63255388225400477</v>
      </c>
      <c r="G25" s="61">
        <f>(E25-C25)/C25</f>
        <v>3.4285785444467635E-2</v>
      </c>
      <c r="H25" s="66"/>
      <c r="I25" s="75" t="s">
        <v>77</v>
      </c>
      <c r="J25" s="76">
        <v>115804</v>
      </c>
      <c r="K25" s="60">
        <f>J25/$J$22</f>
        <v>0.33947673140344448</v>
      </c>
      <c r="L25" s="76">
        <v>145089</v>
      </c>
      <c r="M25" s="60">
        <f>L25/$L$22</f>
        <v>0.40306194734517331</v>
      </c>
      <c r="N25" s="61">
        <f>(L25-J25)/J25</f>
        <v>0.25288418362060033</v>
      </c>
    </row>
    <row r="26" spans="2:16" ht="15" customHeight="1" x14ac:dyDescent="0.2">
      <c r="B26" s="75" t="s">
        <v>70</v>
      </c>
      <c r="C26" s="76">
        <v>448319</v>
      </c>
      <c r="D26" s="60">
        <f>C26/$C$22</f>
        <v>9.4727676339622466E-2</v>
      </c>
      <c r="E26" s="76">
        <v>447475</v>
      </c>
      <c r="F26" s="60">
        <f>E26/$E$22</f>
        <v>8.9682669955148148E-2</v>
      </c>
      <c r="G26" s="61">
        <f>(E26-C26)/C26</f>
        <v>-1.8825880678713148E-3</v>
      </c>
      <c r="H26" s="66"/>
      <c r="I26" s="75" t="s">
        <v>70</v>
      </c>
      <c r="J26" s="76">
        <v>120403</v>
      </c>
      <c r="K26" s="60">
        <f>J26/$J$22</f>
        <v>0.35295859289116893</v>
      </c>
      <c r="L26" s="76">
        <v>125790</v>
      </c>
      <c r="M26" s="60">
        <f>L26/$L$22</f>
        <v>0.34944869946411755</v>
      </c>
      <c r="N26" s="61">
        <f>(L26-J26)/J26</f>
        <v>4.4741410097755042E-2</v>
      </c>
    </row>
    <row r="27" spans="2:16" ht="15" customHeight="1" x14ac:dyDescent="0.2">
      <c r="B27" s="75" t="s">
        <v>71</v>
      </c>
      <c r="C27" s="76">
        <v>29775</v>
      </c>
      <c r="D27" s="60">
        <f>C27/$C$22</f>
        <v>6.2913161454505812E-3</v>
      </c>
      <c r="E27" s="76">
        <v>31127</v>
      </c>
      <c r="F27" s="60">
        <f>E27/$E$22</f>
        <v>6.238454590075191E-3</v>
      </c>
      <c r="G27" s="61">
        <f>(E27-C27)/C27</f>
        <v>4.5407220822837949E-2</v>
      </c>
      <c r="H27" s="66"/>
      <c r="I27" s="75" t="s">
        <v>78</v>
      </c>
      <c r="J27" s="76">
        <v>79979</v>
      </c>
      <c r="K27" s="60">
        <f>J27/$J$22</f>
        <v>0.23445657750091609</v>
      </c>
      <c r="L27" s="76">
        <v>59608</v>
      </c>
      <c r="M27" s="60">
        <f>L27/$L$22</f>
        <v>0.16559295713218156</v>
      </c>
      <c r="N27" s="61">
        <f>(L27-J27)/J27</f>
        <v>-0.25470435989447232</v>
      </c>
    </row>
    <row r="28" spans="2:16" ht="15" customHeight="1" x14ac:dyDescent="0.2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24939</v>
      </c>
      <c r="K28" s="60">
        <f>J28/$J$22</f>
        <v>7.3108098204470506E-2</v>
      </c>
      <c r="L28" s="76">
        <v>29480</v>
      </c>
      <c r="M28" s="60">
        <f>L28/$L$22</f>
        <v>8.1896396058527582E-2</v>
      </c>
      <c r="N28" s="61">
        <f>(L28-J28)/J28</f>
        <v>0.18208428565700308</v>
      </c>
    </row>
    <row r="29" spans="2:16" ht="15" customHeight="1" x14ac:dyDescent="0.2">
      <c r="B29" s="72" t="s">
        <v>73</v>
      </c>
      <c r="C29" s="73">
        <v>1203093</v>
      </c>
      <c r="D29" s="74">
        <f>C29/$C$22</f>
        <v>0.25420783930742485</v>
      </c>
      <c r="E29" s="73">
        <v>1354784</v>
      </c>
      <c r="F29" s="74">
        <f>E29/$E$22</f>
        <v>0.27152499320077195</v>
      </c>
      <c r="G29" s="74">
        <f>(E29-C29)/C29</f>
        <v>0.12608418468065227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 x14ac:dyDescent="0.2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J30/$J$22</f>
        <v>0</v>
      </c>
      <c r="L30" s="73">
        <v>0</v>
      </c>
      <c r="M30" s="74">
        <f>L30/$L$22</f>
        <v>0</v>
      </c>
      <c r="N30" s="78" t="str">
        <f>IFERROR((L30-J30)/J30,"-")</f>
        <v>-</v>
      </c>
    </row>
    <row r="31" spans="2:16" ht="15" customHeight="1" x14ac:dyDescent="0.2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 x14ac:dyDescent="0.25">
      <c r="B34" s="45" t="s">
        <v>93</v>
      </c>
      <c r="C34" s="45"/>
      <c r="D34" s="45"/>
      <c r="E34" s="45"/>
      <c r="F34" s="45"/>
      <c r="G34" s="45"/>
      <c r="H34" s="66"/>
      <c r="I34" s="66"/>
    </row>
    <row r="35" spans="2:14" ht="18" customHeight="1" x14ac:dyDescent="0.25">
      <c r="B35" s="45"/>
      <c r="C35" s="45"/>
      <c r="D35" s="45"/>
      <c r="E35" s="45"/>
      <c r="F35" s="45"/>
      <c r="G35" s="45"/>
      <c r="H35" s="66"/>
      <c r="I35" s="66"/>
    </row>
    <row r="36" spans="2:14" ht="42.75" customHeight="1" x14ac:dyDescent="0.25">
      <c r="B36" s="67" t="s">
        <v>63</v>
      </c>
      <c r="C36" s="47" t="str">
        <f>actualizaciones!$A$3</f>
        <v>acum. nov. 2012</v>
      </c>
      <c r="D36" s="68" t="s">
        <v>49</v>
      </c>
      <c r="E36" s="47" t="str">
        <f>actualizaciones!$A$2</f>
        <v>acum. nov. 2013</v>
      </c>
      <c r="F36" s="68" t="s">
        <v>49</v>
      </c>
      <c r="G36" s="69" t="s">
        <v>50</v>
      </c>
      <c r="H36" s="66"/>
      <c r="I36" s="66"/>
    </row>
    <row r="37" spans="2:14" ht="15" customHeight="1" x14ac:dyDescent="0.25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 x14ac:dyDescent="0.2">
      <c r="B38" s="70" t="s">
        <v>90</v>
      </c>
      <c r="C38" s="71">
        <v>35115809</v>
      </c>
      <c r="D38" s="54">
        <f>C38/$C$38</f>
        <v>1</v>
      </c>
      <c r="E38" s="71">
        <v>35234505</v>
      </c>
      <c r="F38" s="54">
        <f>E38/$E$38</f>
        <v>1</v>
      </c>
      <c r="G38" s="54">
        <f>E38/C38-1</f>
        <v>3.380130014945637E-3</v>
      </c>
      <c r="H38" s="66"/>
      <c r="I38" s="66"/>
    </row>
    <row r="39" spans="2:14" ht="15" customHeight="1" x14ac:dyDescent="0.25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 x14ac:dyDescent="0.2">
      <c r="B40" s="72" t="s">
        <v>67</v>
      </c>
      <c r="C40" s="73">
        <v>21553031</v>
      </c>
      <c r="D40" s="74">
        <f t="shared" ref="D40:D45" si="0">C40/$C$38</f>
        <v>0.61377002591624763</v>
      </c>
      <c r="E40" s="73">
        <v>21697492</v>
      </c>
      <c r="F40" s="74">
        <f t="shared" ref="F40:F45" si="1">E40/$E$38</f>
        <v>0.6158023789464333</v>
      </c>
      <c r="G40" s="74">
        <f t="shared" ref="G40:G45" si="2">E40/C40-1</f>
        <v>6.7025839660324049E-3</v>
      </c>
      <c r="H40" s="66"/>
      <c r="I40" s="66"/>
    </row>
    <row r="41" spans="2:14" ht="15" customHeight="1" x14ac:dyDescent="0.2">
      <c r="B41" s="75" t="s">
        <v>68</v>
      </c>
      <c r="C41" s="76">
        <v>3125480</v>
      </c>
      <c r="D41" s="60">
        <f t="shared" si="0"/>
        <v>8.900492652753636E-2</v>
      </c>
      <c r="E41" s="76">
        <v>3280025</v>
      </c>
      <c r="F41" s="60">
        <f t="shared" si="1"/>
        <v>9.309127515768989E-2</v>
      </c>
      <c r="G41" s="61">
        <f t="shared" si="2"/>
        <v>4.9446804970756597E-2</v>
      </c>
      <c r="H41" s="66"/>
      <c r="I41" s="66"/>
    </row>
    <row r="42" spans="2:14" ht="15" customHeight="1" x14ac:dyDescent="0.2">
      <c r="B42" s="75" t="s">
        <v>69</v>
      </c>
      <c r="C42" s="76">
        <v>13931980</v>
      </c>
      <c r="D42" s="60">
        <f t="shared" si="0"/>
        <v>0.39674381416073884</v>
      </c>
      <c r="E42" s="76">
        <v>14040975</v>
      </c>
      <c r="F42" s="60">
        <f t="shared" si="1"/>
        <v>0.39850070264929222</v>
      </c>
      <c r="G42" s="61">
        <f t="shared" si="2"/>
        <v>7.8233675328274188E-3</v>
      </c>
      <c r="H42" s="66"/>
      <c r="I42" s="66"/>
    </row>
    <row r="43" spans="2:14" ht="15" customHeight="1" x14ac:dyDescent="0.2">
      <c r="B43" s="75" t="s">
        <v>70</v>
      </c>
      <c r="C43" s="76">
        <v>3976793</v>
      </c>
      <c r="D43" s="60">
        <f t="shared" si="0"/>
        <v>0.1132479391262209</v>
      </c>
      <c r="E43" s="76">
        <v>3862631</v>
      </c>
      <c r="F43" s="60">
        <f t="shared" si="1"/>
        <v>0.10962637335191738</v>
      </c>
      <c r="G43" s="61">
        <f t="shared" si="2"/>
        <v>-2.870705113391625E-2</v>
      </c>
      <c r="H43" s="66"/>
      <c r="I43" s="66"/>
    </row>
    <row r="44" spans="2:14" ht="15" customHeight="1" x14ac:dyDescent="0.2">
      <c r="B44" s="75" t="s">
        <v>78</v>
      </c>
      <c r="C44" s="76">
        <v>326434</v>
      </c>
      <c r="D44" s="60">
        <f t="shared" si="0"/>
        <v>9.2959270851484584E-3</v>
      </c>
      <c r="E44" s="76">
        <v>338163</v>
      </c>
      <c r="F44" s="60">
        <f t="shared" si="1"/>
        <v>9.5974954096843413E-3</v>
      </c>
      <c r="G44" s="61">
        <f t="shared" si="2"/>
        <v>3.5930693493937627E-2</v>
      </c>
      <c r="H44" s="66"/>
      <c r="I44" s="66"/>
    </row>
    <row r="45" spans="2:14" ht="15" customHeight="1" x14ac:dyDescent="0.2">
      <c r="B45" s="75" t="s">
        <v>79</v>
      </c>
      <c r="C45" s="76">
        <v>192344</v>
      </c>
      <c r="D45" s="60">
        <f t="shared" si="0"/>
        <v>5.4774190166030348E-3</v>
      </c>
      <c r="E45" s="76">
        <v>175698</v>
      </c>
      <c r="F45" s="60">
        <f t="shared" si="1"/>
        <v>4.9865323778494975E-3</v>
      </c>
      <c r="G45" s="61">
        <f t="shared" si="2"/>
        <v>-8.6542860707898295E-2</v>
      </c>
      <c r="H45" s="66"/>
      <c r="I45" s="66"/>
    </row>
    <row r="46" spans="2:14" ht="15" customHeight="1" x14ac:dyDescent="0.25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 x14ac:dyDescent="0.2">
      <c r="B47" s="72" t="s">
        <v>73</v>
      </c>
      <c r="C47" s="73">
        <v>13562778</v>
      </c>
      <c r="D47" s="74">
        <f>C47/$C$38</f>
        <v>0.38622997408375243</v>
      </c>
      <c r="E47" s="73">
        <v>13537013</v>
      </c>
      <c r="F47" s="74">
        <f>E47/$E$38</f>
        <v>0.38419762105356664</v>
      </c>
      <c r="G47" s="74">
        <f>E47/C47-1</f>
        <v>-1.8996845631477077E-3</v>
      </c>
      <c r="H47" s="66"/>
      <c r="I47" s="66"/>
    </row>
    <row r="48" spans="2:14" ht="15" customHeight="1" x14ac:dyDescent="0.2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1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94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 x14ac:dyDescent="0.25">
      <c r="B7" s="18"/>
      <c r="C7" s="22" t="s">
        <v>95</v>
      </c>
      <c r="D7" s="22" t="s">
        <v>32</v>
      </c>
      <c r="E7" s="23" t="s">
        <v>95</v>
      </c>
      <c r="F7" s="23" t="s">
        <v>32</v>
      </c>
      <c r="G7" s="22" t="s">
        <v>95</v>
      </c>
      <c r="H7" s="22" t="s">
        <v>32</v>
      </c>
      <c r="I7" s="23" t="s">
        <v>95</v>
      </c>
      <c r="J7" s="23" t="s">
        <v>32</v>
      </c>
      <c r="K7" s="22" t="s">
        <v>95</v>
      </c>
      <c r="L7" s="22" t="s">
        <v>32</v>
      </c>
      <c r="N7" s="21"/>
      <c r="O7" s="21"/>
      <c r="P7" s="21"/>
    </row>
    <row r="8" spans="2:16" x14ac:dyDescent="0.25">
      <c r="B8" s="24" t="s">
        <v>34</v>
      </c>
      <c r="C8" s="95">
        <v>70.404432358662547</v>
      </c>
      <c r="D8" s="26">
        <f t="shared" ref="D8:F17" si="0">C8/C21-1</f>
        <v>9.7913789237438653E-2</v>
      </c>
      <c r="E8" s="96">
        <v>71.349999999999994</v>
      </c>
      <c r="F8" s="28">
        <f t="shared" si="0"/>
        <v>5.8205392920907872E-2</v>
      </c>
      <c r="G8" s="95">
        <v>72.66</v>
      </c>
      <c r="H8" s="26">
        <f t="shared" ref="H8:H18" si="1">G8/G21-1</f>
        <v>4.5819157315834635E-2</v>
      </c>
      <c r="I8" s="96">
        <v>73.209999999999994</v>
      </c>
      <c r="J8" s="28">
        <f t="shared" ref="J8:J18" si="2">I8/I21-1</f>
        <v>0.26478396874453303</v>
      </c>
      <c r="K8" s="95">
        <v>60.54</v>
      </c>
      <c r="L8" s="26">
        <f t="shared" ref="L8:L18" si="3">K8/K21-1</f>
        <v>0.3525232171018049</v>
      </c>
    </row>
    <row r="9" spans="2:16" x14ac:dyDescent="0.25">
      <c r="B9" s="24" t="s">
        <v>35</v>
      </c>
      <c r="C9" s="95">
        <v>65.069999999999993</v>
      </c>
      <c r="D9" s="26">
        <f t="shared" si="0"/>
        <v>4.0099119749046785E-2</v>
      </c>
      <c r="E9" s="96">
        <v>70.77</v>
      </c>
      <c r="F9" s="28">
        <f t="shared" si="0"/>
        <v>4.774152503291984E-2</v>
      </c>
      <c r="G9" s="95">
        <v>68.849999999999994</v>
      </c>
      <c r="H9" s="26">
        <f t="shared" si="1"/>
        <v>8.719588579677362E-3</v>
      </c>
      <c r="I9" s="96">
        <v>55.08</v>
      </c>
      <c r="J9" s="28">
        <f t="shared" si="2"/>
        <v>9.1252930822038225E-2</v>
      </c>
      <c r="K9" s="95">
        <v>40.18</v>
      </c>
      <c r="L9" s="26">
        <f t="shared" si="3"/>
        <v>-2.4859081419624229E-2</v>
      </c>
    </row>
    <row r="10" spans="2:16" x14ac:dyDescent="0.25">
      <c r="B10" s="24" t="s">
        <v>36</v>
      </c>
      <c r="C10" s="95">
        <v>61.551631071323087</v>
      </c>
      <c r="D10" s="26">
        <f t="shared" si="0"/>
        <v>3.2834518463809248E-2</v>
      </c>
      <c r="E10" s="96">
        <v>64.034689778138898</v>
      </c>
      <c r="F10" s="28">
        <f t="shared" si="0"/>
        <v>2.0167300322105008E-2</v>
      </c>
      <c r="G10" s="95">
        <v>68.561235107987002</v>
      </c>
      <c r="H10" s="26">
        <f t="shared" si="1"/>
        <v>4.3926629775310255E-2</v>
      </c>
      <c r="I10" s="96">
        <v>55.327145732852372</v>
      </c>
      <c r="J10" s="28">
        <f t="shared" si="2"/>
        <v>3.170083156978265E-2</v>
      </c>
      <c r="K10" s="95">
        <v>35.300670971008991</v>
      </c>
      <c r="L10" s="26">
        <f t="shared" si="3"/>
        <v>1.9826785982699491E-2</v>
      </c>
    </row>
    <row r="11" spans="2:16" x14ac:dyDescent="0.25">
      <c r="B11" s="24" t="s">
        <v>37</v>
      </c>
      <c r="C11" s="95">
        <v>72.48</v>
      </c>
      <c r="D11" s="26">
        <f t="shared" si="0"/>
        <v>2.9399233063485353E-2</v>
      </c>
      <c r="E11" s="96">
        <v>76.8092058562071</v>
      </c>
      <c r="F11" s="28">
        <f t="shared" si="0"/>
        <v>4.9173881746943593E-2</v>
      </c>
      <c r="G11" s="95">
        <v>78.201538747149357</v>
      </c>
      <c r="H11" s="26">
        <f t="shared" si="1"/>
        <v>7.5901465387135936E-3</v>
      </c>
      <c r="I11" s="96">
        <v>65.570304747386132</v>
      </c>
      <c r="J11" s="28">
        <f t="shared" si="2"/>
        <v>0.11472532971318694</v>
      </c>
      <c r="K11" s="95">
        <v>35.472844663881503</v>
      </c>
      <c r="L11" s="26">
        <f t="shared" si="3"/>
        <v>6.9013141199280703E-2</v>
      </c>
    </row>
    <row r="12" spans="2:16" x14ac:dyDescent="0.25">
      <c r="B12" s="24" t="s">
        <v>38</v>
      </c>
      <c r="C12" s="95">
        <v>66.696694950418831</v>
      </c>
      <c r="D12" s="26">
        <f t="shared" si="0"/>
        <v>2.1781654464190225E-3</v>
      </c>
      <c r="E12" s="96">
        <v>69.013670744519359</v>
      </c>
      <c r="F12" s="28">
        <f t="shared" si="0"/>
        <v>-2.556400440382578E-2</v>
      </c>
      <c r="G12" s="95">
        <v>75.642554695672374</v>
      </c>
      <c r="H12" s="26">
        <f t="shared" si="1"/>
        <v>-8.002726510546565E-3</v>
      </c>
      <c r="I12" s="96">
        <v>58.343520342858788</v>
      </c>
      <c r="J12" s="28">
        <f t="shared" si="2"/>
        <v>0.41786707096330877</v>
      </c>
      <c r="K12" s="95">
        <v>37.475956531859893</v>
      </c>
      <c r="L12" s="26">
        <f t="shared" si="3"/>
        <v>6.8752250746247912E-2</v>
      </c>
    </row>
    <row r="13" spans="2:16" x14ac:dyDescent="0.25">
      <c r="B13" s="24" t="s">
        <v>39</v>
      </c>
      <c r="C13" s="95">
        <v>56.37</v>
      </c>
      <c r="D13" s="26">
        <f t="shared" si="0"/>
        <v>6.1974951758105856E-3</v>
      </c>
      <c r="E13" s="96">
        <v>60.575466176101678</v>
      </c>
      <c r="F13" s="28">
        <f t="shared" si="0"/>
        <v>1.8783376002375896E-2</v>
      </c>
      <c r="G13" s="95">
        <v>60.399029139953861</v>
      </c>
      <c r="H13" s="26">
        <f t="shared" si="1"/>
        <v>4.466240586482817E-3</v>
      </c>
      <c r="I13" s="96">
        <v>49.954471805996334</v>
      </c>
      <c r="J13" s="28">
        <f t="shared" si="2"/>
        <v>-3.7922290375273837E-2</v>
      </c>
      <c r="K13" s="95">
        <v>33.51372549019608</v>
      </c>
      <c r="L13" s="26">
        <f t="shared" si="3"/>
        <v>-0.11043449126917904</v>
      </c>
      <c r="N13" s="29"/>
      <c r="O13" s="29"/>
      <c r="P13" s="29"/>
    </row>
    <row r="14" spans="2:16" x14ac:dyDescent="0.25">
      <c r="B14" s="24" t="s">
        <v>40</v>
      </c>
      <c r="C14" s="95">
        <v>52.56</v>
      </c>
      <c r="D14" s="26">
        <f t="shared" si="0"/>
        <v>5.792995354593633E-2</v>
      </c>
      <c r="E14" s="96">
        <v>57.893124087945644</v>
      </c>
      <c r="F14" s="28">
        <f t="shared" si="0"/>
        <v>6.8299492040645005E-2</v>
      </c>
      <c r="G14" s="95">
        <v>55.372920099213445</v>
      </c>
      <c r="H14" s="26">
        <f t="shared" si="1"/>
        <v>7.7002853583319375E-2</v>
      </c>
      <c r="I14" s="96">
        <v>43.83535726457626</v>
      </c>
      <c r="J14" s="28">
        <f t="shared" si="2"/>
        <v>-6.3686660899215708E-2</v>
      </c>
      <c r="K14" s="95">
        <v>35.631878557874764</v>
      </c>
      <c r="L14" s="26">
        <f t="shared" si="3"/>
        <v>-0.1324387851425467</v>
      </c>
    </row>
    <row r="15" spans="2:16" x14ac:dyDescent="0.25">
      <c r="B15" s="24" t="s">
        <v>41</v>
      </c>
      <c r="C15" s="95">
        <v>57.95</v>
      </c>
      <c r="D15" s="26">
        <f t="shared" si="0"/>
        <v>-2.7289428825036488E-2</v>
      </c>
      <c r="E15" s="96">
        <v>60.420436491345427</v>
      </c>
      <c r="F15" s="28">
        <f t="shared" si="0"/>
        <v>-4.8010880324479643E-2</v>
      </c>
      <c r="G15" s="95">
        <v>62.529826349085042</v>
      </c>
      <c r="H15" s="26">
        <f t="shared" si="1"/>
        <v>-5.4807036458219827E-3</v>
      </c>
      <c r="I15" s="96">
        <v>50.31481407089008</v>
      </c>
      <c r="J15" s="28">
        <f t="shared" si="2"/>
        <v>-8.5502494785236749E-2</v>
      </c>
      <c r="K15" s="95">
        <v>37.82483660130719</v>
      </c>
      <c r="L15" s="26">
        <f t="shared" si="3"/>
        <v>-4.0601233833853279E-2</v>
      </c>
    </row>
    <row r="16" spans="2:16" x14ac:dyDescent="0.25">
      <c r="B16" s="24" t="s">
        <v>42</v>
      </c>
      <c r="C16" s="95">
        <v>67.652654889850609</v>
      </c>
      <c r="D16" s="26">
        <f t="shared" si="0"/>
        <v>3.9729364095761888E-2</v>
      </c>
      <c r="E16" s="96">
        <v>68.174111008310646</v>
      </c>
      <c r="F16" s="28">
        <f t="shared" si="0"/>
        <v>3.1686633067870007E-2</v>
      </c>
      <c r="G16" s="95">
        <v>72.101355487897578</v>
      </c>
      <c r="H16" s="26">
        <f t="shared" si="1"/>
        <v>5.3759024994078253E-2</v>
      </c>
      <c r="I16" s="96">
        <v>68.28</v>
      </c>
      <c r="J16" s="28">
        <f t="shared" si="2"/>
        <v>-2.1100813701886434E-2</v>
      </c>
      <c r="K16" s="95">
        <v>43.50664136622391</v>
      </c>
      <c r="L16" s="26">
        <f t="shared" si="3"/>
        <v>0.14141628714290277</v>
      </c>
    </row>
    <row r="17" spans="2:18" x14ac:dyDescent="0.25">
      <c r="B17" s="24" t="s">
        <v>43</v>
      </c>
      <c r="C17" s="95">
        <v>68.650000000000006</v>
      </c>
      <c r="D17" s="26">
        <f t="shared" si="0"/>
        <v>-5.5791788849200774E-2</v>
      </c>
      <c r="E17" s="96">
        <v>67.81897674196361</v>
      </c>
      <c r="F17" s="28">
        <f t="shared" si="0"/>
        <v>-8.2358170216706772E-2</v>
      </c>
      <c r="G17" s="95">
        <v>72.937402575346781</v>
      </c>
      <c r="H17" s="26">
        <f t="shared" si="1"/>
        <v>-3.2566068130712056E-2</v>
      </c>
      <c r="I17" s="96">
        <v>73.28279321209061</v>
      </c>
      <c r="J17" s="28">
        <f t="shared" si="2"/>
        <v>-5.8129939006520748E-2</v>
      </c>
      <c r="K17" s="95">
        <v>54.549019607843135</v>
      </c>
      <c r="L17" s="26">
        <f t="shared" si="3"/>
        <v>-5.3405626582148646E-2</v>
      </c>
    </row>
    <row r="18" spans="2:18" x14ac:dyDescent="0.25">
      <c r="B18" s="24" t="s">
        <v>44</v>
      </c>
      <c r="C18" s="95">
        <v>68.418178047422018</v>
      </c>
      <c r="D18" s="26">
        <f>C18/C31-1</f>
        <v>-2.1276534903934996E-2</v>
      </c>
      <c r="E18" s="96">
        <v>69.710219594366777</v>
      </c>
      <c r="F18" s="28">
        <f>E18/E31-1</f>
        <v>-5.743101624255742E-2</v>
      </c>
      <c r="G18" s="95">
        <v>71.478669246983131</v>
      </c>
      <c r="H18" s="26">
        <f t="shared" si="1"/>
        <v>-6.0963469899978362E-3</v>
      </c>
      <c r="I18" s="96">
        <v>70.52921989988117</v>
      </c>
      <c r="J18" s="28">
        <f t="shared" si="2"/>
        <v>-3.6799417313490457E-2</v>
      </c>
      <c r="K18" s="95">
        <v>45.343453510436433</v>
      </c>
      <c r="L18" s="26">
        <f t="shared" si="3"/>
        <v>7.0435203129421753E-2</v>
      </c>
    </row>
    <row r="19" spans="2:18" ht="25.5" x14ac:dyDescent="0.25">
      <c r="B19" s="30" t="str">
        <f>actualizaciones!$A$2</f>
        <v>acum. nov. 2013</v>
      </c>
      <c r="C19" s="97">
        <v>64.334935134739254</v>
      </c>
      <c r="D19" s="32">
        <v>1.6825849169546547E-2</v>
      </c>
      <c r="E19" s="98">
        <v>66.967724479134858</v>
      </c>
      <c r="F19" s="34">
        <v>5.2885601321237541E-3</v>
      </c>
      <c r="G19" s="98">
        <v>68.974705232784359</v>
      </c>
      <c r="H19" s="34">
        <v>1.5956995917532968E-2</v>
      </c>
      <c r="I19" s="98">
        <v>60.255727784042755</v>
      </c>
      <c r="J19" s="34">
        <v>4.354216487070417E-2</v>
      </c>
      <c r="K19" s="98">
        <v>41.199260989427337</v>
      </c>
      <c r="L19" s="34">
        <v>2.0946975176682647E-2</v>
      </c>
      <c r="O19" s="21"/>
      <c r="P19" s="21"/>
      <c r="Q19" s="21"/>
      <c r="R19" s="21"/>
    </row>
    <row r="20" spans="2:18" outlineLevel="1" x14ac:dyDescent="0.25">
      <c r="B20" s="24" t="s">
        <v>33</v>
      </c>
      <c r="C20" s="95">
        <v>61.912347322267458</v>
      </c>
      <c r="D20" s="26">
        <f t="shared" ref="D20:D29" si="4">C20/C33-1</f>
        <v>9.7107755442673582E-3</v>
      </c>
      <c r="E20" s="96">
        <v>63.321215136505295</v>
      </c>
      <c r="F20" s="28">
        <f t="shared" ref="F20:F31" si="5">E20/E33-1</f>
        <v>-1.2120490794252148E-2</v>
      </c>
      <c r="G20" s="95">
        <v>65.001532709666478</v>
      </c>
      <c r="H20" s="26">
        <f t="shared" ref="H20:H31" si="6">G20/G33-1</f>
        <v>3.7719834838934041E-3</v>
      </c>
      <c r="I20" s="96">
        <v>61.826802846768643</v>
      </c>
      <c r="J20" s="28">
        <f t="shared" ref="J20:J31" si="7">I20/I33-1</f>
        <v>-4.0928276245753792E-2</v>
      </c>
      <c r="K20" s="95">
        <v>43.896268184693234</v>
      </c>
      <c r="L20" s="26">
        <f t="shared" ref="L20:L31" si="8">K20/K33-1</f>
        <v>-9.4545950554134728E-2</v>
      </c>
    </row>
    <row r="21" spans="2:18" outlineLevel="1" x14ac:dyDescent="0.25">
      <c r="B21" s="24" t="s">
        <v>34</v>
      </c>
      <c r="C21" s="95">
        <v>64.125647249190934</v>
      </c>
      <c r="D21" s="26">
        <f t="shared" si="4"/>
        <v>-4.1115854240655003E-2</v>
      </c>
      <c r="E21" s="96">
        <v>67.425473804340001</v>
      </c>
      <c r="F21" s="28">
        <f t="shared" si="5"/>
        <v>-3.4018999937822314E-2</v>
      </c>
      <c r="G21" s="95">
        <v>69.476638950166858</v>
      </c>
      <c r="H21" s="26">
        <f t="shared" si="6"/>
        <v>-2.1455789434269623E-2</v>
      </c>
      <c r="I21" s="96">
        <v>57.883402864973604</v>
      </c>
      <c r="J21" s="28">
        <f t="shared" si="7"/>
        <v>-0.11776554084783408</v>
      </c>
      <c r="K21" s="95">
        <v>44.760784313725487</v>
      </c>
      <c r="L21" s="26">
        <f t="shared" si="8"/>
        <v>-0.14741363211951453</v>
      </c>
    </row>
    <row r="22" spans="2:18" outlineLevel="1" x14ac:dyDescent="0.25">
      <c r="B22" s="24" t="s">
        <v>35</v>
      </c>
      <c r="C22" s="95">
        <v>62.561345129971812</v>
      </c>
      <c r="D22" s="26">
        <f t="shared" si="4"/>
        <v>-9.3667949581899279E-4</v>
      </c>
      <c r="E22" s="96">
        <v>67.545285081429242</v>
      </c>
      <c r="F22" s="28">
        <f t="shared" si="5"/>
        <v>-3.3548646710126806E-2</v>
      </c>
      <c r="G22" s="95">
        <v>68.254845825829449</v>
      </c>
      <c r="H22" s="26">
        <f t="shared" si="6"/>
        <v>1.4489385045027392E-2</v>
      </c>
      <c r="I22" s="96">
        <v>50.474091243455689</v>
      </c>
      <c r="J22" s="28">
        <f t="shared" si="7"/>
        <v>6.1941747179795614E-2</v>
      </c>
      <c r="K22" s="95">
        <v>41.204301075268816</v>
      </c>
      <c r="L22" s="26">
        <f t="shared" si="8"/>
        <v>-0.11331394286058061</v>
      </c>
    </row>
    <row r="23" spans="2:18" outlineLevel="1" x14ac:dyDescent="0.25">
      <c r="B23" s="24" t="s">
        <v>36</v>
      </c>
      <c r="C23" s="95">
        <v>59.594862459546924</v>
      </c>
      <c r="D23" s="26">
        <f t="shared" si="4"/>
        <v>-3.3821159583392824E-2</v>
      </c>
      <c r="E23" s="96">
        <v>62.768812289828098</v>
      </c>
      <c r="F23" s="28">
        <f t="shared" si="5"/>
        <v>-7.1737182826790535E-2</v>
      </c>
      <c r="G23" s="95">
        <v>65.676296736240744</v>
      </c>
      <c r="H23" s="26">
        <f t="shared" si="6"/>
        <v>1.9592429759840435E-4</v>
      </c>
      <c r="I23" s="96">
        <v>53.627121390092753</v>
      </c>
      <c r="J23" s="28">
        <f t="shared" si="7"/>
        <v>1.481047358320442E-3</v>
      </c>
      <c r="K23" s="95">
        <v>34.614379084967318</v>
      </c>
      <c r="L23" s="26">
        <f t="shared" si="8"/>
        <v>-0.25773672021586735</v>
      </c>
    </row>
    <row r="24" spans="2:18" outlineLevel="1" x14ac:dyDescent="0.25">
      <c r="B24" s="24" t="s">
        <v>37</v>
      </c>
      <c r="C24" s="95">
        <v>70.41</v>
      </c>
      <c r="D24" s="26">
        <f t="shared" si="4"/>
        <v>-2.48886915669152E-2</v>
      </c>
      <c r="E24" s="96">
        <v>73.209224126237984</v>
      </c>
      <c r="F24" s="28">
        <f t="shared" si="5"/>
        <v>-3.9375093475423339E-2</v>
      </c>
      <c r="G24" s="95">
        <v>77.612448886869601</v>
      </c>
      <c r="H24" s="26">
        <f t="shared" si="6"/>
        <v>1.6934602815377398E-2</v>
      </c>
      <c r="I24" s="96">
        <v>58.821938462865141</v>
      </c>
      <c r="J24" s="28">
        <f t="shared" si="7"/>
        <v>-9.6159519624075873E-2</v>
      </c>
      <c r="K24" s="95">
        <v>33.182795698924728</v>
      </c>
      <c r="L24" s="26">
        <f t="shared" si="8"/>
        <v>4.578618654033173E-2</v>
      </c>
    </row>
    <row r="25" spans="2:18" outlineLevel="1" x14ac:dyDescent="0.25">
      <c r="B25" s="24" t="s">
        <v>38</v>
      </c>
      <c r="C25" s="95">
        <v>66.551734262449102</v>
      </c>
      <c r="D25" s="26">
        <f t="shared" si="4"/>
        <v>5.2977605104920222E-4</v>
      </c>
      <c r="E25" s="96">
        <v>70.824221453658211</v>
      </c>
      <c r="F25" s="28">
        <f t="shared" si="5"/>
        <v>-2.7940962755171439E-2</v>
      </c>
      <c r="G25" s="95">
        <v>76.252784878724341</v>
      </c>
      <c r="H25" s="26">
        <f t="shared" si="6"/>
        <v>6.423984478331235E-2</v>
      </c>
      <c r="I25" s="96">
        <v>41.14879422597761</v>
      </c>
      <c r="J25" s="28">
        <f t="shared" si="7"/>
        <v>-0.24079715450225814</v>
      </c>
      <c r="K25" s="95">
        <v>35.065148640101199</v>
      </c>
      <c r="L25" s="26">
        <f t="shared" si="8"/>
        <v>-0.23451873699131931</v>
      </c>
    </row>
    <row r="26" spans="2:18" outlineLevel="1" x14ac:dyDescent="0.25">
      <c r="B26" s="24" t="s">
        <v>39</v>
      </c>
      <c r="C26" s="95">
        <v>56.022798973625541</v>
      </c>
      <c r="D26" s="26">
        <f t="shared" si="4"/>
        <v>1.601013735265755E-2</v>
      </c>
      <c r="E26" s="96">
        <v>59.458632328488648</v>
      </c>
      <c r="F26" s="28">
        <f t="shared" si="5"/>
        <v>-7.5340956686922311E-3</v>
      </c>
      <c r="G26" s="95">
        <v>60.130471985487901</v>
      </c>
      <c r="H26" s="26">
        <f t="shared" si="6"/>
        <v>1.008688032064331E-2</v>
      </c>
      <c r="I26" s="96">
        <v>51.923531026908293</v>
      </c>
      <c r="J26" s="28">
        <f t="shared" si="7"/>
        <v>5.6859984264365782E-2</v>
      </c>
      <c r="K26" s="95">
        <v>37.674263627882183</v>
      </c>
      <c r="L26" s="26">
        <f t="shared" si="8"/>
        <v>-0.12851576155720135</v>
      </c>
      <c r="N26" s="29"/>
      <c r="O26" s="29"/>
      <c r="P26" s="29"/>
    </row>
    <row r="27" spans="2:18" outlineLevel="1" x14ac:dyDescent="0.25">
      <c r="B27" s="24" t="s">
        <v>40</v>
      </c>
      <c r="C27" s="95">
        <v>49.681928206901645</v>
      </c>
      <c r="D27" s="26">
        <f t="shared" si="4"/>
        <v>2.494308719193894E-2</v>
      </c>
      <c r="E27" s="96">
        <v>54.19184837143311</v>
      </c>
      <c r="F27" s="28">
        <f t="shared" si="5"/>
        <v>2.406523546601691E-2</v>
      </c>
      <c r="G27" s="95">
        <v>51.413902864770513</v>
      </c>
      <c r="H27" s="26">
        <f t="shared" si="6"/>
        <v>2.9598980883504877E-2</v>
      </c>
      <c r="I27" s="96">
        <v>46.816974012860712</v>
      </c>
      <c r="J27" s="28">
        <f t="shared" si="7"/>
        <v>9.3152943585183223E-2</v>
      </c>
      <c r="K27" s="95">
        <v>41.071313410119821</v>
      </c>
      <c r="L27" s="26">
        <f t="shared" si="8"/>
        <v>-6.9326751954271626E-2</v>
      </c>
    </row>
    <row r="28" spans="2:18" outlineLevel="1" x14ac:dyDescent="0.25">
      <c r="B28" s="24" t="s">
        <v>41</v>
      </c>
      <c r="C28" s="95">
        <v>59.575789260725955</v>
      </c>
      <c r="D28" s="26">
        <f t="shared" si="4"/>
        <v>-7.9665830532518078E-2</v>
      </c>
      <c r="E28" s="96">
        <v>63.467570419228494</v>
      </c>
      <c r="F28" s="28">
        <f t="shared" si="5"/>
        <v>-7.3478292105916831E-2</v>
      </c>
      <c r="G28" s="95">
        <v>62.874422425300338</v>
      </c>
      <c r="H28" s="26">
        <f t="shared" si="6"/>
        <v>-6.4152365917303888E-2</v>
      </c>
      <c r="I28" s="96">
        <v>55.019082921471721</v>
      </c>
      <c r="J28" s="28">
        <f t="shared" si="7"/>
        <v>-3.4149426968933194E-2</v>
      </c>
      <c r="K28" s="95">
        <v>39.425563108090095</v>
      </c>
      <c r="L28" s="26">
        <f t="shared" si="8"/>
        <v>-0.13828500930117404</v>
      </c>
    </row>
    <row r="29" spans="2:18" outlineLevel="1" x14ac:dyDescent="0.25">
      <c r="B29" s="24" t="s">
        <v>42</v>
      </c>
      <c r="C29" s="95">
        <v>65.067562027246566</v>
      </c>
      <c r="D29" s="26">
        <f t="shared" si="4"/>
        <v>-3.7868025500848446E-2</v>
      </c>
      <c r="E29" s="96">
        <v>66.080250362055224</v>
      </c>
      <c r="F29" s="28">
        <f t="shared" si="5"/>
        <v>-4.4511837300146628E-2</v>
      </c>
      <c r="G29" s="95">
        <v>68.423001632942373</v>
      </c>
      <c r="H29" s="26">
        <f t="shared" si="6"/>
        <v>-3.3063532432460963E-2</v>
      </c>
      <c r="I29" s="96">
        <v>69.751820162618912</v>
      </c>
      <c r="J29" s="28">
        <f t="shared" si="7"/>
        <v>-5.3925543616295535E-3</v>
      </c>
      <c r="K29" s="95">
        <v>38.11636635668313</v>
      </c>
      <c r="L29" s="26">
        <f t="shared" si="8"/>
        <v>-0.32964552458104146</v>
      </c>
    </row>
    <row r="30" spans="2:18" outlineLevel="1" x14ac:dyDescent="0.25">
      <c r="B30" s="24" t="s">
        <v>43</v>
      </c>
      <c r="C30" s="95">
        <v>72.706421305454981</v>
      </c>
      <c r="D30" s="26">
        <f>C30/C43-1</f>
        <v>-7.4208695501026822E-3</v>
      </c>
      <c r="E30" s="96">
        <v>73.905716305434197</v>
      </c>
      <c r="F30" s="28">
        <f t="shared" si="5"/>
        <v>-1.2351779962124887E-2</v>
      </c>
      <c r="G30" s="95">
        <v>75.392644575135193</v>
      </c>
      <c r="H30" s="26">
        <f t="shared" si="6"/>
        <v>-6.6845247017761622E-3</v>
      </c>
      <c r="I30" s="96">
        <v>77.805629722206405</v>
      </c>
      <c r="J30" s="28">
        <f t="shared" si="7"/>
        <v>3.7961976016627652E-2</v>
      </c>
      <c r="K30" s="95">
        <v>57.626604530601597</v>
      </c>
      <c r="L30" s="26">
        <f t="shared" si="8"/>
        <v>-1.0702068144178623E-2</v>
      </c>
    </row>
    <row r="31" spans="2:18" outlineLevel="1" x14ac:dyDescent="0.25">
      <c r="B31" s="24" t="s">
        <v>44</v>
      </c>
      <c r="C31" s="95">
        <v>69.905525398542011</v>
      </c>
      <c r="D31" s="26">
        <f>C31/C44-1</f>
        <v>0.10663672820066972</v>
      </c>
      <c r="E31" s="96">
        <v>73.95768457866609</v>
      </c>
      <c r="F31" s="28">
        <f t="shared" si="5"/>
        <v>0.13658651573176739</v>
      </c>
      <c r="G31" s="95">
        <v>71.917100848268845</v>
      </c>
      <c r="H31" s="26">
        <f t="shared" si="6"/>
        <v>5.5431477080552405E-2</v>
      </c>
      <c r="I31" s="96">
        <v>73.22381357283308</v>
      </c>
      <c r="J31" s="28">
        <f t="shared" si="7"/>
        <v>0.11012452354204205</v>
      </c>
      <c r="K31" s="95">
        <v>42.359830261443811</v>
      </c>
      <c r="L31" s="26">
        <f t="shared" si="8"/>
        <v>-0.1112079256935834</v>
      </c>
    </row>
    <row r="32" spans="2:18" ht="15" customHeight="1" x14ac:dyDescent="0.25">
      <c r="B32" s="35">
        <v>2012</v>
      </c>
      <c r="C32" s="99">
        <v>63.155891332918948</v>
      </c>
      <c r="D32" s="37">
        <f>C32/C45-1</f>
        <v>-6.3903897702469736E-3</v>
      </c>
      <c r="E32" s="99">
        <v>66.336803100943641</v>
      </c>
      <c r="F32" s="37">
        <f>E32/E45-1</f>
        <v>-1.7290611781754506E-2</v>
      </c>
      <c r="G32" s="99">
        <v>67.65053584464286</v>
      </c>
      <c r="H32" s="37">
        <f>G32/G45-1</f>
        <v>5.7628359113788274E-3</v>
      </c>
      <c r="I32" s="99">
        <v>58.090430246996789</v>
      </c>
      <c r="J32" s="37">
        <f>I32/I45-1</f>
        <v>-1.7320730175295007E-2</v>
      </c>
      <c r="K32" s="99">
        <v>40.656892929546444</v>
      </c>
      <c r="L32" s="37">
        <f>K32/K45-1</f>
        <v>-0.13079171049291038</v>
      </c>
      <c r="O32" s="21"/>
      <c r="P32" s="21"/>
      <c r="Q32" s="21"/>
      <c r="R32" s="21"/>
    </row>
    <row r="33" spans="2:18" hidden="1" outlineLevel="1" x14ac:dyDescent="0.25">
      <c r="B33" s="24" t="s">
        <v>33</v>
      </c>
      <c r="C33" s="95">
        <v>61.316912547451679</v>
      </c>
      <c r="D33" s="26">
        <f t="shared" ref="D33:D44" si="9">C33/C46-1</f>
        <v>9.5419818839440174E-2</v>
      </c>
      <c r="E33" s="96">
        <v>64.098115758484923</v>
      </c>
      <c r="F33" s="28">
        <f t="shared" ref="F33:F44" si="10">E33/E46-1</f>
        <v>9.7382567342662707E-2</v>
      </c>
      <c r="G33" s="95">
        <v>64.757269359181606</v>
      </c>
      <c r="H33" s="26">
        <f t="shared" ref="H33:H44" si="11">G33/G46-1</f>
        <v>9.5167755102005813E-2</v>
      </c>
      <c r="I33" s="96">
        <v>64.465254595089306</v>
      </c>
      <c r="J33" s="28">
        <f t="shared" ref="J33:J44" si="12">I33/I46-1</f>
        <v>0.14839140816470708</v>
      </c>
      <c r="K33" s="95">
        <v>48.479840817496587</v>
      </c>
      <c r="L33" s="26">
        <f t="shared" ref="L33:L44" si="13">K33/K46-1</f>
        <v>2.4077752798829399E-2</v>
      </c>
    </row>
    <row r="34" spans="2:18" hidden="1" outlineLevel="1" x14ac:dyDescent="0.25">
      <c r="B34" s="24" t="s">
        <v>34</v>
      </c>
      <c r="C34" s="95">
        <v>66.875281578891389</v>
      </c>
      <c r="D34" s="26">
        <f t="shared" si="9"/>
        <v>9.1118939073830729E-2</v>
      </c>
      <c r="E34" s="96">
        <v>69.8</v>
      </c>
      <c r="F34" s="28">
        <f t="shared" si="10"/>
        <v>7.9826732673267342E-2</v>
      </c>
      <c r="G34" s="95">
        <v>71</v>
      </c>
      <c r="H34" s="26">
        <f t="shared" si="11"/>
        <v>9.1803782869444905E-2</v>
      </c>
      <c r="I34" s="96">
        <v>65.61</v>
      </c>
      <c r="J34" s="28">
        <f t="shared" si="12"/>
        <v>0.13492475350285416</v>
      </c>
      <c r="K34" s="95">
        <v>52.5</v>
      </c>
      <c r="L34" s="26">
        <f t="shared" si="13"/>
        <v>8.0645161290322509E-3</v>
      </c>
    </row>
    <row r="35" spans="2:18" hidden="1" outlineLevel="1" x14ac:dyDescent="0.25">
      <c r="B35" s="24" t="s">
        <v>35</v>
      </c>
      <c r="C35" s="95">
        <v>62.62</v>
      </c>
      <c r="D35" s="26">
        <f t="shared" si="9"/>
        <v>0.11081987234246893</v>
      </c>
      <c r="E35" s="96">
        <v>69.89</v>
      </c>
      <c r="F35" s="28">
        <f t="shared" si="10"/>
        <v>0.15961506553841054</v>
      </c>
      <c r="G35" s="95">
        <v>67.28</v>
      </c>
      <c r="H35" s="26">
        <f t="shared" si="11"/>
        <v>5.2071931196246979E-2</v>
      </c>
      <c r="I35" s="96">
        <v>47.53</v>
      </c>
      <c r="J35" s="28">
        <f t="shared" si="12"/>
        <v>0.10457820125493833</v>
      </c>
      <c r="K35" s="95">
        <v>46.47</v>
      </c>
      <c r="L35" s="26">
        <f t="shared" si="13"/>
        <v>1.7245095925846332E-3</v>
      </c>
    </row>
    <row r="36" spans="2:18" hidden="1" outlineLevel="1" x14ac:dyDescent="0.25">
      <c r="B36" s="24" t="s">
        <v>36</v>
      </c>
      <c r="C36" s="95">
        <v>61.680984892869503</v>
      </c>
      <c r="D36" s="26">
        <f t="shared" si="9"/>
        <v>0.16991745383896695</v>
      </c>
      <c r="E36" s="96">
        <v>67.619655908414714</v>
      </c>
      <c r="F36" s="28">
        <f t="shared" si="10"/>
        <v>0.17931649422456308</v>
      </c>
      <c r="G36" s="95">
        <v>65.663431674512012</v>
      </c>
      <c r="H36" s="26">
        <f t="shared" si="11"/>
        <v>0.16829027928631768</v>
      </c>
      <c r="I36" s="96">
        <v>53.547814540823239</v>
      </c>
      <c r="J36" s="28">
        <f t="shared" si="12"/>
        <v>0.19598959001221661</v>
      </c>
      <c r="K36" s="95">
        <v>46.633559853633038</v>
      </c>
      <c r="L36" s="26">
        <f t="shared" si="13"/>
        <v>0.2058908407343305</v>
      </c>
    </row>
    <row r="37" spans="2:18" hidden="1" outlineLevel="1" x14ac:dyDescent="0.25">
      <c r="B37" s="24" t="s">
        <v>37</v>
      </c>
      <c r="C37" s="95">
        <v>72.207141267946596</v>
      </c>
      <c r="D37" s="26">
        <f t="shared" si="9"/>
        <v>8.8036657975689714E-2</v>
      </c>
      <c r="E37" s="96">
        <v>76.209999999999994</v>
      </c>
      <c r="F37" s="28">
        <f t="shared" si="10"/>
        <v>6.7816889574920269E-2</v>
      </c>
      <c r="G37" s="95">
        <v>76.319999999999993</v>
      </c>
      <c r="H37" s="26">
        <f t="shared" si="11"/>
        <v>7.7176603153649159E-2</v>
      </c>
      <c r="I37" s="96">
        <v>65.08</v>
      </c>
      <c r="J37" s="28">
        <f t="shared" si="12"/>
        <v>0.15999678609817281</v>
      </c>
      <c r="K37" s="95">
        <v>31.73</v>
      </c>
      <c r="L37" s="26">
        <f t="shared" si="13"/>
        <v>-0.15341515474919953</v>
      </c>
    </row>
    <row r="38" spans="2:18" hidden="1" outlineLevel="1" x14ac:dyDescent="0.25">
      <c r="B38" s="24" t="s">
        <v>38</v>
      </c>
      <c r="C38" s="95">
        <v>66.516495416177889</v>
      </c>
      <c r="D38" s="26">
        <f t="shared" si="9"/>
        <v>0.11020050561954653</v>
      </c>
      <c r="E38" s="96">
        <v>72.86</v>
      </c>
      <c r="F38" s="28">
        <f t="shared" si="10"/>
        <v>8.5459489706793068E-2</v>
      </c>
      <c r="G38" s="95">
        <v>71.650000000000006</v>
      </c>
      <c r="H38" s="26">
        <f t="shared" si="11"/>
        <v>9.3161776208295022E-2</v>
      </c>
      <c r="I38" s="96">
        <v>54.2</v>
      </c>
      <c r="J38" s="28">
        <f t="shared" si="12"/>
        <v>0.16041055270434579</v>
      </c>
      <c r="K38" s="95">
        <v>45.807977718853131</v>
      </c>
      <c r="L38" s="26">
        <f t="shared" si="13"/>
        <v>0.20547309786455603</v>
      </c>
    </row>
    <row r="39" spans="2:18" hidden="1" outlineLevel="1" x14ac:dyDescent="0.25">
      <c r="B39" s="24" t="s">
        <v>39</v>
      </c>
      <c r="C39" s="95">
        <v>55.14</v>
      </c>
      <c r="D39" s="26">
        <f t="shared" si="9"/>
        <v>0.11074921090365808</v>
      </c>
      <c r="E39" s="96">
        <v>59.91</v>
      </c>
      <c r="F39" s="28">
        <f t="shared" si="10"/>
        <v>0.14386964814812964</v>
      </c>
      <c r="G39" s="95">
        <v>59.53</v>
      </c>
      <c r="H39" s="26">
        <f t="shared" si="11"/>
        <v>0.13919814848692913</v>
      </c>
      <c r="I39" s="96">
        <v>49.13</v>
      </c>
      <c r="J39" s="28">
        <f t="shared" si="12"/>
        <v>-2.4198057001118545E-2</v>
      </c>
      <c r="K39" s="95">
        <v>43.23</v>
      </c>
      <c r="L39" s="26">
        <f t="shared" si="13"/>
        <v>0.24295572167912582</v>
      </c>
      <c r="N39" s="29"/>
      <c r="O39" s="29"/>
      <c r="P39" s="29"/>
    </row>
    <row r="40" spans="2:18" hidden="1" outlineLevel="1" x14ac:dyDescent="0.25">
      <c r="B40" s="24" t="s">
        <v>40</v>
      </c>
      <c r="C40" s="95">
        <v>48.47286530124947</v>
      </c>
      <c r="D40" s="26">
        <f t="shared" si="9"/>
        <v>9.2167922798642055E-2</v>
      </c>
      <c r="E40" s="96">
        <v>52.918355681483774</v>
      </c>
      <c r="F40" s="28">
        <f t="shared" si="10"/>
        <v>9.2383080438528165E-2</v>
      </c>
      <c r="G40" s="95">
        <v>49.935852520611419</v>
      </c>
      <c r="H40" s="26">
        <f t="shared" si="11"/>
        <v>9.6456451057660653E-2</v>
      </c>
      <c r="I40" s="96">
        <v>42.827469191379926</v>
      </c>
      <c r="J40" s="28">
        <f t="shared" si="12"/>
        <v>-3.8077040704200926E-2</v>
      </c>
      <c r="K40" s="95">
        <v>44.130755339065892</v>
      </c>
      <c r="L40" s="26">
        <f t="shared" si="13"/>
        <v>0.35313862870897883</v>
      </c>
    </row>
    <row r="41" spans="2:18" hidden="1" outlineLevel="1" x14ac:dyDescent="0.25">
      <c r="B41" s="24" t="s">
        <v>41</v>
      </c>
      <c r="C41" s="95">
        <v>64.732779937093213</v>
      </c>
      <c r="D41" s="26">
        <f t="shared" si="9"/>
        <v>0.28307588975622822</v>
      </c>
      <c r="E41" s="96">
        <v>68.500899523968727</v>
      </c>
      <c r="F41" s="28">
        <f t="shared" si="10"/>
        <v>0.2282372390336207</v>
      </c>
      <c r="G41" s="95">
        <v>67.184464794772822</v>
      </c>
      <c r="H41" s="26">
        <f t="shared" si="11"/>
        <v>0.31659261662012539</v>
      </c>
      <c r="I41" s="96">
        <v>56.964383992452234</v>
      </c>
      <c r="J41" s="28">
        <f t="shared" si="12"/>
        <v>0.23817162041391637</v>
      </c>
      <c r="K41" s="95">
        <v>45.752439650744734</v>
      </c>
      <c r="L41" s="26">
        <f t="shared" si="13"/>
        <v>0.24752205682901796</v>
      </c>
    </row>
    <row r="42" spans="2:18" hidden="1" outlineLevel="1" x14ac:dyDescent="0.25">
      <c r="B42" s="24" t="s">
        <v>42</v>
      </c>
      <c r="C42" s="95">
        <v>67.628520568727808</v>
      </c>
      <c r="D42" s="26">
        <f t="shared" si="9"/>
        <v>0.1787627117731041</v>
      </c>
      <c r="E42" s="96">
        <v>69.158627957605532</v>
      </c>
      <c r="F42" s="28">
        <f t="shared" si="10"/>
        <v>0.1947350402938457</v>
      </c>
      <c r="G42" s="95">
        <v>70.762665312509924</v>
      </c>
      <c r="H42" s="26">
        <f t="shared" si="11"/>
        <v>0.1627521780163883</v>
      </c>
      <c r="I42" s="96">
        <v>70.13</v>
      </c>
      <c r="J42" s="28">
        <f t="shared" si="12"/>
        <v>0.21428151516519223</v>
      </c>
      <c r="K42" s="95">
        <v>56.860016236724817</v>
      </c>
      <c r="L42" s="26">
        <f t="shared" si="13"/>
        <v>0.55057154412771014</v>
      </c>
    </row>
    <row r="43" spans="2:18" hidden="1" outlineLevel="1" x14ac:dyDescent="0.25">
      <c r="B43" s="24" t="s">
        <v>43</v>
      </c>
      <c r="C43" s="95">
        <v>73.25</v>
      </c>
      <c r="D43" s="26">
        <f>C43/C56-1</f>
        <v>0.20180278838738097</v>
      </c>
      <c r="E43" s="96">
        <v>74.83</v>
      </c>
      <c r="F43" s="28">
        <f t="shared" si="10"/>
        <v>0.22913929040735859</v>
      </c>
      <c r="G43" s="95">
        <v>75.900000000000006</v>
      </c>
      <c r="H43" s="26">
        <f t="shared" si="11"/>
        <v>0.21284755512943443</v>
      </c>
      <c r="I43" s="96">
        <v>74.959999999999994</v>
      </c>
      <c r="J43" s="28">
        <f t="shared" si="12"/>
        <v>9.334889148191361E-2</v>
      </c>
      <c r="K43" s="95">
        <v>58.25</v>
      </c>
      <c r="L43" s="26">
        <f t="shared" si="13"/>
        <v>0.17938854019032191</v>
      </c>
    </row>
    <row r="44" spans="2:18" hidden="1" outlineLevel="1" x14ac:dyDescent="0.25">
      <c r="B44" s="24" t="s">
        <v>44</v>
      </c>
      <c r="C44" s="95">
        <v>63.169352342213095</v>
      </c>
      <c r="D44" s="26">
        <f t="shared" si="9"/>
        <v>8.4178259266423305E-2</v>
      </c>
      <c r="E44" s="96">
        <v>65.069999999999993</v>
      </c>
      <c r="F44" s="28">
        <f t="shared" si="10"/>
        <v>0.10082896295043131</v>
      </c>
      <c r="G44" s="95">
        <v>68.14</v>
      </c>
      <c r="H44" s="26">
        <f t="shared" si="11"/>
        <v>0.10923001790656039</v>
      </c>
      <c r="I44" s="96">
        <v>65.959999999999994</v>
      </c>
      <c r="J44" s="28">
        <f t="shared" si="12"/>
        <v>1.9632091513371419E-2</v>
      </c>
      <c r="K44" s="95">
        <v>47.66</v>
      </c>
      <c r="L44" s="26">
        <f t="shared" si="13"/>
        <v>0.29159891598915988</v>
      </c>
    </row>
    <row r="45" spans="2:18" ht="15" customHeight="1" collapsed="1" x14ac:dyDescent="0.25">
      <c r="B45" s="38">
        <v>2011</v>
      </c>
      <c r="C45" s="100">
        <v>63.562077784569098</v>
      </c>
      <c r="D45" s="40">
        <f>C45/C58-1</f>
        <v>0.13292697783112573</v>
      </c>
      <c r="E45" s="100">
        <v>67.503988357350664</v>
      </c>
      <c r="F45" s="40">
        <f>E45/E58-1</f>
        <v>0.13531091400353445</v>
      </c>
      <c r="G45" s="100">
        <v>67.262910727200278</v>
      </c>
      <c r="H45" s="40">
        <f>G45/G58-1</f>
        <v>0.13004998387293454</v>
      </c>
      <c r="I45" s="100">
        <v>59.114333669986991</v>
      </c>
      <c r="J45" s="40">
        <f>I45/I58-1</f>
        <v>0.11515895252531783</v>
      </c>
      <c r="K45" s="100">
        <v>46.774626312643825</v>
      </c>
      <c r="L45" s="40">
        <f>K45/K58-1</f>
        <v>0.16478959207441468</v>
      </c>
      <c r="O45" s="21"/>
      <c r="P45" s="21"/>
      <c r="Q45" s="21"/>
      <c r="R45" s="21"/>
    </row>
    <row r="46" spans="2:18" hidden="1" outlineLevel="1" x14ac:dyDescent="0.25">
      <c r="B46" s="24" t="s">
        <v>33</v>
      </c>
      <c r="C46" s="95">
        <v>55.975719530448927</v>
      </c>
      <c r="D46" s="26">
        <f>C46/C59-1</f>
        <v>4.5511903302423162E-2</v>
      </c>
      <c r="E46" s="96">
        <v>58.41</v>
      </c>
      <c r="F46" s="28">
        <f>E46/E59-1</f>
        <v>5.2397657741426018E-2</v>
      </c>
      <c r="G46" s="95">
        <v>59.13</v>
      </c>
      <c r="H46" s="26">
        <f>G46/G59-1</f>
        <v>8.7612937132006019E-2</v>
      </c>
      <c r="I46" s="96">
        <v>56.135263758298194</v>
      </c>
      <c r="J46" s="28">
        <f>I46/I59-1</f>
        <v>-2.387901905193468E-2</v>
      </c>
      <c r="K46" s="95">
        <v>47.34</v>
      </c>
      <c r="L46" s="26">
        <f>K46/K59-1</f>
        <v>1.8605211220756424E-2</v>
      </c>
    </row>
    <row r="47" spans="2:18" hidden="1" outlineLevel="1" x14ac:dyDescent="0.25">
      <c r="B47" s="24" t="s">
        <v>34</v>
      </c>
      <c r="C47" s="95">
        <v>61.290551546705636</v>
      </c>
      <c r="D47" s="26">
        <f t="shared" ref="D47:F97" si="14">C47/C60-1</f>
        <v>0.11613351176960762</v>
      </c>
      <c r="E47" s="96">
        <v>64.64</v>
      </c>
      <c r="F47" s="28">
        <f t="shared" si="14"/>
        <v>0.10085730566187268</v>
      </c>
      <c r="G47" s="95">
        <v>65.03</v>
      </c>
      <c r="H47" s="26">
        <f t="shared" ref="H47:H57" si="15">G47/G60-1</f>
        <v>0.19095136466173446</v>
      </c>
      <c r="I47" s="96">
        <v>57.81</v>
      </c>
      <c r="J47" s="28">
        <f t="shared" ref="J47:J57" si="16">I47/I60-1</f>
        <v>1.3015310863451646E-2</v>
      </c>
      <c r="K47" s="95">
        <v>52.08</v>
      </c>
      <c r="L47" s="26">
        <f t="shared" ref="L47:L57" si="17">K47/K60-1</f>
        <v>0.41216055443257282</v>
      </c>
    </row>
    <row r="48" spans="2:18" hidden="1" outlineLevel="1" x14ac:dyDescent="0.25">
      <c r="B48" s="24" t="s">
        <v>35</v>
      </c>
      <c r="C48" s="95">
        <v>56.372776144118234</v>
      </c>
      <c r="D48" s="26">
        <f t="shared" si="14"/>
        <v>0.1051149329562584</v>
      </c>
      <c r="E48" s="96">
        <v>60.27</v>
      </c>
      <c r="F48" s="28">
        <f t="shared" si="14"/>
        <v>0.10150459793136801</v>
      </c>
      <c r="G48" s="95">
        <v>63.95</v>
      </c>
      <c r="H48" s="26">
        <f t="shared" si="15"/>
        <v>0.15475616110037338</v>
      </c>
      <c r="I48" s="96">
        <v>43.03</v>
      </c>
      <c r="J48" s="28">
        <f t="shared" si="16"/>
        <v>1.3513729680979303E-2</v>
      </c>
      <c r="K48" s="95">
        <v>46.39</v>
      </c>
      <c r="L48" s="26">
        <f t="shared" si="17"/>
        <v>0.24300219537452539</v>
      </c>
    </row>
    <row r="49" spans="2:17" hidden="1" outlineLevel="1" x14ac:dyDescent="0.25">
      <c r="B49" s="24" t="s">
        <v>36</v>
      </c>
      <c r="C49" s="95">
        <v>52.722510199732064</v>
      </c>
      <c r="D49" s="26">
        <f t="shared" si="14"/>
        <v>5.9118230753032686E-2</v>
      </c>
      <c r="E49" s="96">
        <v>57.338005734310293</v>
      </c>
      <c r="F49" s="28">
        <f t="shared" si="14"/>
        <v>5.3233022305479327E-2</v>
      </c>
      <c r="G49" s="95">
        <v>56.204723122941957</v>
      </c>
      <c r="H49" s="26">
        <f t="shared" si="15"/>
        <v>8.148399312953547E-2</v>
      </c>
      <c r="I49" s="96">
        <v>44.772809887313706</v>
      </c>
      <c r="J49" s="28">
        <f t="shared" si="16"/>
        <v>-2.3919557721523654E-2</v>
      </c>
      <c r="K49" s="95">
        <v>38.671460366375619</v>
      </c>
      <c r="L49" s="26">
        <f t="shared" si="17"/>
        <v>0.12319083259876917</v>
      </c>
    </row>
    <row r="50" spans="2:17" hidden="1" outlineLevel="1" x14ac:dyDescent="0.25">
      <c r="B50" s="24" t="s">
        <v>37</v>
      </c>
      <c r="C50" s="95">
        <v>66.364621760345088</v>
      </c>
      <c r="D50" s="26">
        <f t="shared" si="14"/>
        <v>4.8647891791392839E-2</v>
      </c>
      <c r="E50" s="96">
        <v>71.369914396407324</v>
      </c>
      <c r="F50" s="28">
        <f t="shared" si="14"/>
        <v>2.5724552980846971E-2</v>
      </c>
      <c r="G50" s="95">
        <v>70.851891673619704</v>
      </c>
      <c r="H50" s="26">
        <f t="shared" si="15"/>
        <v>9.2887423625169108E-2</v>
      </c>
      <c r="I50" s="96">
        <v>56.103603716788363</v>
      </c>
      <c r="J50" s="28">
        <f t="shared" si="16"/>
        <v>-0.12173444400769629</v>
      </c>
      <c r="K50" s="95">
        <v>37.479999999999997</v>
      </c>
      <c r="L50" s="26">
        <f t="shared" si="17"/>
        <v>0.36043557168784024</v>
      </c>
    </row>
    <row r="51" spans="2:17" hidden="1" outlineLevel="1" x14ac:dyDescent="0.25">
      <c r="B51" s="24" t="s">
        <v>38</v>
      </c>
      <c r="C51" s="95">
        <v>59.913948047662259</v>
      </c>
      <c r="D51" s="26">
        <f t="shared" si="14"/>
        <v>6.3081132242310378E-2</v>
      </c>
      <c r="E51" s="96">
        <v>67.123647350193707</v>
      </c>
      <c r="F51" s="28">
        <f t="shared" si="14"/>
        <v>9.6075234327134273E-2</v>
      </c>
      <c r="G51" s="95">
        <v>65.543821197739675</v>
      </c>
      <c r="H51" s="26">
        <f t="shared" si="15"/>
        <v>8.6421700608978469E-2</v>
      </c>
      <c r="I51" s="96">
        <v>46.707606953148165</v>
      </c>
      <c r="J51" s="28">
        <f t="shared" si="16"/>
        <v>-9.28800358681654E-2</v>
      </c>
      <c r="K51" s="95">
        <v>38</v>
      </c>
      <c r="L51" s="26">
        <f t="shared" si="17"/>
        <v>8.2004555808656177E-2</v>
      </c>
    </row>
    <row r="52" spans="2:17" hidden="1" outlineLevel="1" x14ac:dyDescent="0.25">
      <c r="B52" s="24" t="s">
        <v>39</v>
      </c>
      <c r="C52" s="95">
        <v>49.642168960120578</v>
      </c>
      <c r="D52" s="26">
        <f t="shared" si="14"/>
        <v>7.3443333386952414E-2</v>
      </c>
      <c r="E52" s="96">
        <v>52.37484891481423</v>
      </c>
      <c r="F52" s="28">
        <f t="shared" si="14"/>
        <v>6.2154692517966126E-2</v>
      </c>
      <c r="G52" s="95">
        <v>52.256054031572219</v>
      </c>
      <c r="H52" s="26">
        <f t="shared" si="15"/>
        <v>7.410205102281453E-2</v>
      </c>
      <c r="I52" s="96">
        <v>50.348331802877254</v>
      </c>
      <c r="J52" s="28">
        <f t="shared" si="16"/>
        <v>7.8898167490600635E-2</v>
      </c>
      <c r="K52" s="95">
        <v>34.78</v>
      </c>
      <c r="L52" s="26">
        <f t="shared" si="17"/>
        <v>-6.0264251654686407E-2</v>
      </c>
      <c r="N52" s="29"/>
      <c r="O52" s="29"/>
      <c r="P52" s="29"/>
    </row>
    <row r="53" spans="2:17" hidden="1" outlineLevel="1" x14ac:dyDescent="0.25">
      <c r="B53" s="24" t="s">
        <v>40</v>
      </c>
      <c r="C53" s="95">
        <v>44.382245888562132</v>
      </c>
      <c r="D53" s="26">
        <f t="shared" si="14"/>
        <v>5.1243076318947756E-2</v>
      </c>
      <c r="E53" s="96">
        <v>48.443038554057559</v>
      </c>
      <c r="F53" s="28">
        <f t="shared" si="14"/>
        <v>9.0813748121088889E-2</v>
      </c>
      <c r="G53" s="95">
        <v>45.54294196768366</v>
      </c>
      <c r="H53" s="26">
        <f t="shared" si="15"/>
        <v>4.7204919928343525E-2</v>
      </c>
      <c r="I53" s="96">
        <v>44.522764299890397</v>
      </c>
      <c r="J53" s="28">
        <f t="shared" si="16"/>
        <v>5.3045513242440778E-2</v>
      </c>
      <c r="K53" s="95">
        <v>32.613624652169435</v>
      </c>
      <c r="L53" s="26">
        <f t="shared" si="17"/>
        <v>-0.15112897834020211</v>
      </c>
    </row>
    <row r="54" spans="2:17" hidden="1" outlineLevel="1" x14ac:dyDescent="0.25">
      <c r="B54" s="24" t="s">
        <v>41</v>
      </c>
      <c r="C54" s="95">
        <v>50.451248015728673</v>
      </c>
      <c r="D54" s="26">
        <f t="shared" si="14"/>
        <v>-3.9832716267403034E-2</v>
      </c>
      <c r="E54" s="96">
        <v>55.771716853224028</v>
      </c>
      <c r="F54" s="28">
        <f t="shared" si="14"/>
        <v>-4.5498430163541936E-3</v>
      </c>
      <c r="G54" s="95">
        <v>51.02904569466947</v>
      </c>
      <c r="H54" s="26">
        <f t="shared" si="15"/>
        <v>-5.466754919100647E-2</v>
      </c>
      <c r="I54" s="96">
        <v>46.00685644322008</v>
      </c>
      <c r="J54" s="28">
        <f t="shared" si="16"/>
        <v>-0.11712039065016155</v>
      </c>
      <c r="K54" s="95">
        <v>36.674653887113948</v>
      </c>
      <c r="L54" s="26">
        <f t="shared" si="17"/>
        <v>-6.6802700073436361E-2</v>
      </c>
    </row>
    <row r="55" spans="2:17" hidden="1" outlineLevel="1" x14ac:dyDescent="0.25">
      <c r="B55" s="24" t="s">
        <v>42</v>
      </c>
      <c r="C55" s="95">
        <v>57.372463425654566</v>
      </c>
      <c r="D55" s="26">
        <f t="shared" si="14"/>
        <v>2.2417830811127804E-3</v>
      </c>
      <c r="E55" s="96">
        <v>57.886163563593087</v>
      </c>
      <c r="F55" s="28">
        <f t="shared" si="14"/>
        <v>1.5190521985146921E-2</v>
      </c>
      <c r="G55" s="95">
        <v>60.857908202957212</v>
      </c>
      <c r="H55" s="26">
        <f t="shared" si="15"/>
        <v>1.0425173550675959E-2</v>
      </c>
      <c r="I55" s="96">
        <v>57.754317367220594</v>
      </c>
      <c r="J55" s="28">
        <f t="shared" si="16"/>
        <v>-5.6610301090810222E-2</v>
      </c>
      <c r="K55" s="95">
        <v>36.670359682572403</v>
      </c>
      <c r="L55" s="26">
        <f t="shared" si="17"/>
        <v>-0.21527156681848048</v>
      </c>
    </row>
    <row r="56" spans="2:17" hidden="1" outlineLevel="1" x14ac:dyDescent="0.25">
      <c r="B56" s="24" t="s">
        <v>43</v>
      </c>
      <c r="C56" s="95">
        <v>60.950099889757524</v>
      </c>
      <c r="D56" s="26">
        <f t="shared" si="14"/>
        <v>4.05339196311294E-3</v>
      </c>
      <c r="E56" s="96">
        <v>60.88</v>
      </c>
      <c r="F56" s="28">
        <f t="shared" si="14"/>
        <v>7.1133167907362349E-3</v>
      </c>
      <c r="G56" s="95">
        <v>62.58</v>
      </c>
      <c r="H56" s="26">
        <f t="shared" si="15"/>
        <v>-2.931596091205213E-2</v>
      </c>
      <c r="I56" s="96">
        <v>68.56</v>
      </c>
      <c r="J56" s="28">
        <f t="shared" si="16"/>
        <v>4.2262085740346622E-2</v>
      </c>
      <c r="K56" s="95">
        <v>49.39</v>
      </c>
      <c r="L56" s="26">
        <f t="shared" si="17"/>
        <v>-0.10880548538433776</v>
      </c>
    </row>
    <row r="57" spans="2:17" hidden="1" outlineLevel="1" x14ac:dyDescent="0.25">
      <c r="B57" s="24" t="s">
        <v>44</v>
      </c>
      <c r="C57" s="95">
        <v>58.264728887807387</v>
      </c>
      <c r="D57" s="26">
        <f t="shared" si="14"/>
        <v>-2.2362553070906399E-2</v>
      </c>
      <c r="E57" s="96">
        <v>59.11</v>
      </c>
      <c r="F57" s="28">
        <f t="shared" si="14"/>
        <v>-3.4150326797385722E-2</v>
      </c>
      <c r="G57" s="95">
        <v>61.43</v>
      </c>
      <c r="H57" s="26">
        <f t="shared" si="15"/>
        <v>-2.4456090201683378E-2</v>
      </c>
      <c r="I57" s="96">
        <v>64.69</v>
      </c>
      <c r="J57" s="28">
        <f t="shared" si="16"/>
        <v>-2.6632560938910532E-2</v>
      </c>
      <c r="K57" s="95">
        <v>36.9</v>
      </c>
      <c r="L57" s="26">
        <f t="shared" si="17"/>
        <v>-0.12205567451820132</v>
      </c>
    </row>
    <row r="58" spans="2:17" collapsed="1" x14ac:dyDescent="0.25">
      <c r="B58" s="38">
        <v>2010</v>
      </c>
      <c r="C58" s="100">
        <v>56.104302420489866</v>
      </c>
      <c r="D58" s="40">
        <f>C58/C71-1</f>
        <v>4.0435818049023187E-2</v>
      </c>
      <c r="E58" s="100">
        <v>59.458591936992967</v>
      </c>
      <c r="F58" s="40">
        <f>E58/E71-1</f>
        <v>4.5572847159077501E-2</v>
      </c>
      <c r="G58" s="100">
        <v>59.522066888293921</v>
      </c>
      <c r="H58" s="40">
        <f>G58/G71-1</f>
        <v>5.8326171297294671E-2</v>
      </c>
      <c r="I58" s="100">
        <v>53.009782628853443</v>
      </c>
      <c r="J58" s="40">
        <f>I58/I71-1</f>
        <v>-2.4803804613551916E-2</v>
      </c>
      <c r="K58" s="100">
        <v>40.157146518918708</v>
      </c>
      <c r="L58" s="40">
        <f>K58/K71-1</f>
        <v>1.2990317321541989E-2</v>
      </c>
    </row>
    <row r="59" spans="2:17" ht="15" hidden="1" customHeight="1" outlineLevel="1" x14ac:dyDescent="0.25">
      <c r="B59" s="24" t="s">
        <v>33</v>
      </c>
      <c r="C59" s="95">
        <v>53.539055226095769</v>
      </c>
      <c r="D59" s="26">
        <f t="shared" si="14"/>
        <v>-7.6514199942942507E-2</v>
      </c>
      <c r="E59" s="96">
        <v>55.501833903122694</v>
      </c>
      <c r="F59" s="28">
        <f t="shared" si="14"/>
        <v>-6.8292195683688162E-2</v>
      </c>
      <c r="G59" s="95">
        <v>54.36676779141996</v>
      </c>
      <c r="H59" s="26">
        <f t="shared" ref="H59:H96" si="18">G59/G72-1</f>
        <v>-0.10285861730330104</v>
      </c>
      <c r="I59" s="96">
        <v>57.508510578039591</v>
      </c>
      <c r="J59" s="28">
        <f t="shared" ref="J59:J96" si="19">I59/I72-1</f>
        <v>-9.0055212372791349E-2</v>
      </c>
      <c r="K59" s="95">
        <v>46.475316912295163</v>
      </c>
      <c r="L59" s="26">
        <f t="shared" ref="L59:L96" si="20">K59/K72-1</f>
        <v>5.2430183702336208E-2</v>
      </c>
      <c r="N59" s="29"/>
      <c r="O59" s="29"/>
      <c r="P59" s="29"/>
    </row>
    <row r="60" spans="2:17" ht="15" hidden="1" customHeight="1" outlineLevel="1" x14ac:dyDescent="0.25">
      <c r="B60" s="24" t="s">
        <v>34</v>
      </c>
      <c r="C60" s="95">
        <v>54.913279549801061</v>
      </c>
      <c r="D60" s="26">
        <f t="shared" si="14"/>
        <v>-9.5231853005462996E-2</v>
      </c>
      <c r="E60" s="96">
        <v>58.71787348600666</v>
      </c>
      <c r="F60" s="28">
        <f t="shared" si="14"/>
        <v>-6.8118179876104357E-2</v>
      </c>
      <c r="G60" s="95">
        <v>54.603405251960439</v>
      </c>
      <c r="H60" s="26">
        <f t="shared" si="18"/>
        <v>-0.14628822307754163</v>
      </c>
      <c r="I60" s="96">
        <v>57.06725197541703</v>
      </c>
      <c r="J60" s="28">
        <f t="shared" si="19"/>
        <v>-7.5085057124521404E-2</v>
      </c>
      <c r="K60" s="95">
        <v>36.879659211927581</v>
      </c>
      <c r="L60" s="26">
        <f t="shared" si="20"/>
        <v>-0.27316398872826997</v>
      </c>
      <c r="O60" s="29"/>
      <c r="P60" s="29"/>
      <c r="Q60" s="29"/>
    </row>
    <row r="61" spans="2:17" ht="15" hidden="1" customHeight="1" outlineLevel="1" x14ac:dyDescent="0.25">
      <c r="B61" s="24" t="s">
        <v>35</v>
      </c>
      <c r="C61" s="95">
        <v>51.010781288890179</v>
      </c>
      <c r="D61" s="26">
        <f t="shared" si="14"/>
        <v>-0.10228116041542146</v>
      </c>
      <c r="E61" s="96">
        <v>54.716067561758173</v>
      </c>
      <c r="F61" s="28">
        <f t="shared" si="14"/>
        <v>-0.12384199260595408</v>
      </c>
      <c r="G61" s="95">
        <v>55.379656895756852</v>
      </c>
      <c r="H61" s="26">
        <f t="shared" si="18"/>
        <v>-7.6389978389645563E-2</v>
      </c>
      <c r="I61" s="96">
        <v>42.456257611373871</v>
      </c>
      <c r="J61" s="28">
        <f t="shared" si="19"/>
        <v>-0.18416107587675112</v>
      </c>
      <c r="K61" s="95">
        <v>37.320931670617334</v>
      </c>
      <c r="L61" s="26">
        <f t="shared" si="20"/>
        <v>-0.25178565215282012</v>
      </c>
    </row>
    <row r="62" spans="2:17" ht="15" hidden="1" customHeight="1" outlineLevel="1" x14ac:dyDescent="0.25">
      <c r="B62" s="24" t="s">
        <v>36</v>
      </c>
      <c r="C62" s="95">
        <v>49.779626739355038</v>
      </c>
      <c r="D62" s="26">
        <f t="shared" si="14"/>
        <v>-9.6216339181741883E-2</v>
      </c>
      <c r="E62" s="96">
        <v>54.44</v>
      </c>
      <c r="F62" s="28">
        <f t="shared" si="14"/>
        <v>-8.9784317003845593E-2</v>
      </c>
      <c r="G62" s="95">
        <v>51.97</v>
      </c>
      <c r="H62" s="26">
        <f t="shared" si="18"/>
        <v>-8.1639865700653846E-2</v>
      </c>
      <c r="I62" s="96">
        <v>45.87</v>
      </c>
      <c r="J62" s="28">
        <f t="shared" si="19"/>
        <v>-0.19441517386722873</v>
      </c>
      <c r="K62" s="95">
        <v>34.43</v>
      </c>
      <c r="L62" s="26">
        <f t="shared" si="20"/>
        <v>-0.15654091131798142</v>
      </c>
    </row>
    <row r="63" spans="2:17" ht="15" hidden="1" customHeight="1" outlineLevel="1" x14ac:dyDescent="0.25">
      <c r="B63" s="24" t="s">
        <v>37</v>
      </c>
      <c r="C63" s="95">
        <v>63.285896324051336</v>
      </c>
      <c r="D63" s="26">
        <f t="shared" si="14"/>
        <v>-0.11812677448346953</v>
      </c>
      <c r="E63" s="96">
        <v>69.58</v>
      </c>
      <c r="F63" s="28">
        <f t="shared" si="14"/>
        <v>-0.10346604818966632</v>
      </c>
      <c r="G63" s="95">
        <v>64.83</v>
      </c>
      <c r="H63" s="26">
        <f t="shared" si="18"/>
        <v>-9.7954640322805098E-2</v>
      </c>
      <c r="I63" s="96">
        <v>63.88</v>
      </c>
      <c r="J63" s="28">
        <f t="shared" si="19"/>
        <v>-0.21242756750092462</v>
      </c>
      <c r="K63" s="95">
        <v>27.55</v>
      </c>
      <c r="L63" s="26">
        <f t="shared" si="20"/>
        <v>-0.25338753387533874</v>
      </c>
    </row>
    <row r="64" spans="2:17" ht="15" hidden="1" customHeight="1" outlineLevel="1" x14ac:dyDescent="0.25">
      <c r="B64" s="24" t="s">
        <v>38</v>
      </c>
      <c r="C64" s="95">
        <v>56.358772844823612</v>
      </c>
      <c r="D64" s="26">
        <f t="shared" si="14"/>
        <v>-0.14143615653805086</v>
      </c>
      <c r="E64" s="96">
        <v>61.24</v>
      </c>
      <c r="F64" s="28">
        <f t="shared" si="14"/>
        <v>-0.1560088202866593</v>
      </c>
      <c r="G64" s="95">
        <v>60.33</v>
      </c>
      <c r="H64" s="26">
        <f t="shared" si="18"/>
        <v>-0.11617345443891014</v>
      </c>
      <c r="I64" s="96">
        <v>51.49</v>
      </c>
      <c r="J64" s="28">
        <f t="shared" si="19"/>
        <v>-0.21124387254901955</v>
      </c>
      <c r="K64" s="95">
        <v>35.119999999999997</v>
      </c>
      <c r="L64" s="26">
        <f t="shared" si="20"/>
        <v>-0.28165268971159751</v>
      </c>
      <c r="O64" s="21"/>
      <c r="P64" s="21"/>
      <c r="Q64" s="21"/>
    </row>
    <row r="65" spans="2:12" ht="15" hidden="1" customHeight="1" outlineLevel="1" x14ac:dyDescent="0.25">
      <c r="B65" s="24" t="s">
        <v>39</v>
      </c>
      <c r="C65" s="95">
        <v>46.245728503887108</v>
      </c>
      <c r="D65" s="26">
        <f t="shared" si="14"/>
        <v>-0.16609189311090755</v>
      </c>
      <c r="E65" s="96">
        <v>49.310000966670231</v>
      </c>
      <c r="F65" s="28">
        <f t="shared" si="14"/>
        <v>-0.17789261476041629</v>
      </c>
      <c r="G65" s="95">
        <v>48.650921001232007</v>
      </c>
      <c r="H65" s="26">
        <f t="shared" si="18"/>
        <v>-0.18027091826062336</v>
      </c>
      <c r="I65" s="96">
        <v>46.666435554322959</v>
      </c>
      <c r="J65" s="28">
        <f t="shared" si="19"/>
        <v>-0.18013992350100216</v>
      </c>
      <c r="K65" s="95">
        <v>37.010404319768206</v>
      </c>
      <c r="L65" s="26">
        <f t="shared" si="20"/>
        <v>-0.20901038000067951</v>
      </c>
    </row>
    <row r="66" spans="2:12" ht="15" hidden="1" customHeight="1" outlineLevel="1" x14ac:dyDescent="0.25">
      <c r="B66" s="24" t="s">
        <v>40</v>
      </c>
      <c r="C66" s="95">
        <v>42.218823494154968</v>
      </c>
      <c r="D66" s="26">
        <f t="shared" si="14"/>
        <v>-0.18192074877661413</v>
      </c>
      <c r="E66" s="96">
        <v>44.41</v>
      </c>
      <c r="F66" s="28">
        <f t="shared" si="14"/>
        <v>-0.22400838720950556</v>
      </c>
      <c r="G66" s="95">
        <v>43.49</v>
      </c>
      <c r="H66" s="26">
        <f t="shared" si="18"/>
        <v>-0.14909019761299158</v>
      </c>
      <c r="I66" s="96">
        <v>42.28</v>
      </c>
      <c r="J66" s="28">
        <f t="shared" si="19"/>
        <v>-0.23709852038975099</v>
      </c>
      <c r="K66" s="95">
        <v>38.42</v>
      </c>
      <c r="L66" s="26">
        <f t="shared" si="20"/>
        <v>-0.29979952615272454</v>
      </c>
    </row>
    <row r="67" spans="2:12" ht="15" hidden="1" customHeight="1" outlineLevel="1" x14ac:dyDescent="0.25">
      <c r="B67" s="24" t="s">
        <v>41</v>
      </c>
      <c r="C67" s="95">
        <v>52.544227313809579</v>
      </c>
      <c r="D67" s="26">
        <f t="shared" si="14"/>
        <v>-0.13382983920848956</v>
      </c>
      <c r="E67" s="96">
        <v>56.026629220914671</v>
      </c>
      <c r="F67" s="28">
        <f t="shared" si="14"/>
        <v>-0.13725547858154186</v>
      </c>
      <c r="G67" s="95">
        <v>53.98</v>
      </c>
      <c r="H67" s="26">
        <f t="shared" si="18"/>
        <v>-8.2440931497535286E-2</v>
      </c>
      <c r="I67" s="96">
        <v>52.11</v>
      </c>
      <c r="J67" s="28">
        <f t="shared" si="19"/>
        <v>-0.24324716816729597</v>
      </c>
      <c r="K67" s="95">
        <v>39.299999999999997</v>
      </c>
      <c r="L67" s="26">
        <f t="shared" si="20"/>
        <v>-0.22147385103011097</v>
      </c>
    </row>
    <row r="68" spans="2:12" ht="15" hidden="1" customHeight="1" outlineLevel="1" x14ac:dyDescent="0.25">
      <c r="B68" s="24" t="s">
        <v>42</v>
      </c>
      <c r="C68" s="95">
        <v>57.244134493454197</v>
      </c>
      <c r="D68" s="26">
        <f t="shared" si="14"/>
        <v>-0.1732634566793938</v>
      </c>
      <c r="E68" s="96">
        <v>57.02</v>
      </c>
      <c r="F68" s="28">
        <f t="shared" si="14"/>
        <v>-0.20871495975575904</v>
      </c>
      <c r="G68" s="95">
        <v>60.23</v>
      </c>
      <c r="H68" s="26">
        <f t="shared" si="18"/>
        <v>-0.16102521242512902</v>
      </c>
      <c r="I68" s="96">
        <v>61.22</v>
      </c>
      <c r="J68" s="28">
        <f t="shared" si="19"/>
        <v>-0.14995834490419324</v>
      </c>
      <c r="K68" s="95">
        <v>46.73</v>
      </c>
      <c r="L68" s="26">
        <f t="shared" si="20"/>
        <v>-0.15998561927017807</v>
      </c>
    </row>
    <row r="69" spans="2:12" ht="15" hidden="1" customHeight="1" outlineLevel="1" x14ac:dyDescent="0.25">
      <c r="B69" s="24" t="s">
        <v>43</v>
      </c>
      <c r="C69" s="95">
        <v>60.704042611308388</v>
      </c>
      <c r="D69" s="26">
        <f t="shared" si="14"/>
        <v>-0.12847181637072957</v>
      </c>
      <c r="E69" s="96">
        <v>60.45</v>
      </c>
      <c r="F69" s="28">
        <f t="shared" si="14"/>
        <v>-0.15134072722167624</v>
      </c>
      <c r="G69" s="95">
        <v>64.47</v>
      </c>
      <c r="H69" s="26">
        <f t="shared" si="18"/>
        <v>-0.13509525087201513</v>
      </c>
      <c r="I69" s="96">
        <v>65.78</v>
      </c>
      <c r="J69" s="28">
        <f t="shared" si="19"/>
        <v>-0.10564242012236569</v>
      </c>
      <c r="K69" s="95">
        <v>55.42</v>
      </c>
      <c r="L69" s="26">
        <f t="shared" si="20"/>
        <v>-7.7102414654454554E-2</v>
      </c>
    </row>
    <row r="70" spans="2:12" ht="15" hidden="1" customHeight="1" outlineLevel="1" x14ac:dyDescent="0.25">
      <c r="B70" s="24" t="s">
        <v>44</v>
      </c>
      <c r="C70" s="95">
        <v>59.597480713147469</v>
      </c>
      <c r="D70" s="26">
        <f t="shared" si="14"/>
        <v>-9.7720527496153009E-2</v>
      </c>
      <c r="E70" s="96">
        <v>61.2</v>
      </c>
      <c r="F70" s="28">
        <f t="shared" si="14"/>
        <v>-0.11560693641618491</v>
      </c>
      <c r="G70" s="95">
        <v>62.97</v>
      </c>
      <c r="H70" s="26">
        <f t="shared" si="18"/>
        <v>-0.10324693819424668</v>
      </c>
      <c r="I70" s="96">
        <v>66.459999999999994</v>
      </c>
      <c r="J70" s="28">
        <f t="shared" si="19"/>
        <v>-4.0981240981241007E-2</v>
      </c>
      <c r="K70" s="95">
        <v>42.03</v>
      </c>
      <c r="L70" s="26">
        <f t="shared" si="20"/>
        <v>-0.15568501406187218</v>
      </c>
    </row>
    <row r="71" spans="2:12" collapsed="1" x14ac:dyDescent="0.25">
      <c r="B71" s="38">
        <v>2009</v>
      </c>
      <c r="C71" s="100">
        <v>53.92384753313668</v>
      </c>
      <c r="D71" s="40">
        <f t="shared" si="14"/>
        <v>-0.12627383890505806</v>
      </c>
      <c r="E71" s="100">
        <v>56.867000801089766</v>
      </c>
      <c r="F71" s="40">
        <f>E71/E84-1</f>
        <v>-0.13599251003488066</v>
      </c>
      <c r="G71" s="100">
        <v>56.241703647309272</v>
      </c>
      <c r="H71" s="40">
        <f>G71/G84-1</f>
        <v>-0.12002217254634506</v>
      </c>
      <c r="I71" s="100">
        <v>54.358069565526627</v>
      </c>
      <c r="J71" s="40">
        <f>I71/I84-1</f>
        <v>-0.15964622936945139</v>
      </c>
      <c r="K71" s="100">
        <v>39.642181995479113</v>
      </c>
      <c r="L71" s="40">
        <f>K71/K84-1</f>
        <v>-0.19169539818276027</v>
      </c>
    </row>
    <row r="72" spans="2:12" ht="15" hidden="1" customHeight="1" outlineLevel="1" x14ac:dyDescent="0.25">
      <c r="B72" s="24" t="s">
        <v>33</v>
      </c>
      <c r="C72" s="95">
        <v>57.974963148093735</v>
      </c>
      <c r="D72" s="26">
        <f t="shared" si="14"/>
        <v>-7.7130545293367381E-2</v>
      </c>
      <c r="E72" s="96">
        <v>59.57</v>
      </c>
      <c r="F72" s="28">
        <f t="shared" si="14"/>
        <v>-7.6863474353014105E-2</v>
      </c>
      <c r="G72" s="95">
        <v>60.6</v>
      </c>
      <c r="H72" s="26">
        <f t="shared" si="18"/>
        <v>-9.1181763647270597E-2</v>
      </c>
      <c r="I72" s="96">
        <v>63.2</v>
      </c>
      <c r="J72" s="28">
        <f t="shared" si="19"/>
        <v>-3.8198143357175307E-2</v>
      </c>
      <c r="K72" s="95">
        <v>44.16</v>
      </c>
      <c r="L72" s="26">
        <f t="shared" si="20"/>
        <v>-0.12692763938315543</v>
      </c>
    </row>
    <row r="73" spans="2:12" ht="15" hidden="1" customHeight="1" outlineLevel="1" x14ac:dyDescent="0.25">
      <c r="B73" s="24" t="s">
        <v>34</v>
      </c>
      <c r="C73" s="95">
        <v>60.693206024341421</v>
      </c>
      <c r="D73" s="26">
        <f t="shared" si="14"/>
        <v>-7.1829271559538221E-2</v>
      </c>
      <c r="E73" s="96">
        <v>63.01</v>
      </c>
      <c r="F73" s="28">
        <f t="shared" si="14"/>
        <v>-7.1196933962264231E-2</v>
      </c>
      <c r="G73" s="95">
        <v>63.96</v>
      </c>
      <c r="H73" s="26">
        <f t="shared" si="18"/>
        <v>-7.1967498549042386E-2</v>
      </c>
      <c r="I73" s="96">
        <v>61.7</v>
      </c>
      <c r="J73" s="28">
        <f t="shared" si="19"/>
        <v>-5.9881151912235198E-2</v>
      </c>
      <c r="K73" s="95">
        <v>50.74</v>
      </c>
      <c r="L73" s="26">
        <f t="shared" si="20"/>
        <v>-6.4872834500552812E-2</v>
      </c>
    </row>
    <row r="74" spans="2:12" ht="15" hidden="1" customHeight="1" outlineLevel="1" x14ac:dyDescent="0.25">
      <c r="B74" s="24" t="s">
        <v>35</v>
      </c>
      <c r="C74" s="95">
        <v>56.822669904639113</v>
      </c>
      <c r="D74" s="26">
        <f t="shared" si="14"/>
        <v>-4.9017781936257276E-2</v>
      </c>
      <c r="E74" s="96">
        <v>62.45</v>
      </c>
      <c r="F74" s="28">
        <f t="shared" si="14"/>
        <v>-4.2618427104093248E-2</v>
      </c>
      <c r="G74" s="95">
        <v>59.96</v>
      </c>
      <c r="H74" s="26">
        <f t="shared" si="18"/>
        <v>-2.1540469973890364E-2</v>
      </c>
      <c r="I74" s="96">
        <v>52.04</v>
      </c>
      <c r="J74" s="28">
        <f t="shared" si="19"/>
        <v>-4.0029514849658776E-2</v>
      </c>
      <c r="K74" s="95">
        <v>49.88</v>
      </c>
      <c r="L74" s="26">
        <f t="shared" si="20"/>
        <v>-5.7979225684608116E-2</v>
      </c>
    </row>
    <row r="75" spans="2:12" ht="15" hidden="1" customHeight="1" outlineLevel="1" x14ac:dyDescent="0.25">
      <c r="B75" s="24" t="s">
        <v>36</v>
      </c>
      <c r="C75" s="95">
        <v>55.079139950689175</v>
      </c>
      <c r="D75" s="26">
        <f t="shared" si="14"/>
        <v>-4.5257818262839034E-2</v>
      </c>
      <c r="E75" s="96">
        <v>59.81</v>
      </c>
      <c r="F75" s="28">
        <f t="shared" si="14"/>
        <v>-1.9025750369033867E-2</v>
      </c>
      <c r="G75" s="95">
        <v>56.59</v>
      </c>
      <c r="H75" s="26">
        <f t="shared" si="18"/>
        <v>-2.1611341632088554E-2</v>
      </c>
      <c r="I75" s="96">
        <v>56.94</v>
      </c>
      <c r="J75" s="28">
        <f t="shared" si="19"/>
        <v>-5.9153998678122988E-2</v>
      </c>
      <c r="K75" s="95">
        <v>40.82</v>
      </c>
      <c r="L75" s="26">
        <f t="shared" si="20"/>
        <v>-0.11778690296088179</v>
      </c>
    </row>
    <row r="76" spans="2:12" ht="13.5" hidden="1" customHeight="1" outlineLevel="1" x14ac:dyDescent="0.25">
      <c r="B76" s="24" t="s">
        <v>37</v>
      </c>
      <c r="C76" s="95">
        <v>71.763031797437264</v>
      </c>
      <c r="D76" s="26">
        <f t="shared" si="14"/>
        <v>-2.1725537089390734E-2</v>
      </c>
      <c r="E76" s="96">
        <v>77.61</v>
      </c>
      <c r="F76" s="28">
        <f t="shared" si="14"/>
        <v>-9.0113285272919175E-4</v>
      </c>
      <c r="G76" s="95">
        <v>71.87</v>
      </c>
      <c r="H76" s="26">
        <f t="shared" si="18"/>
        <v>-8.3414430696515662E-4</v>
      </c>
      <c r="I76" s="96">
        <v>81.11</v>
      </c>
      <c r="J76" s="28">
        <f t="shared" si="19"/>
        <v>3.4640603736235676E-3</v>
      </c>
      <c r="K76" s="95">
        <v>36.9</v>
      </c>
      <c r="L76" s="26">
        <f t="shared" si="20"/>
        <v>0.12226277372262762</v>
      </c>
    </row>
    <row r="77" spans="2:12" ht="13.5" hidden="1" customHeight="1" outlineLevel="1" x14ac:dyDescent="0.25">
      <c r="B77" s="24" t="s">
        <v>38</v>
      </c>
      <c r="C77" s="95">
        <v>65.643077418180823</v>
      </c>
      <c r="D77" s="26">
        <f t="shared" si="14"/>
        <v>2.7911086986943445E-2</v>
      </c>
      <c r="E77" s="96">
        <v>72.56</v>
      </c>
      <c r="F77" s="28">
        <f t="shared" si="14"/>
        <v>8.282345918519618E-2</v>
      </c>
      <c r="G77" s="95">
        <v>68.260000000000005</v>
      </c>
      <c r="H77" s="26">
        <f t="shared" si="18"/>
        <v>4.3730886850152917E-2</v>
      </c>
      <c r="I77" s="96">
        <v>65.28</v>
      </c>
      <c r="J77" s="28">
        <f t="shared" si="19"/>
        <v>-4.7980166253463463E-2</v>
      </c>
      <c r="K77" s="95">
        <v>48.89</v>
      </c>
      <c r="L77" s="26">
        <f t="shared" si="20"/>
        <v>-3.9677862895305394E-2</v>
      </c>
    </row>
    <row r="78" spans="2:12" ht="15" hidden="1" customHeight="1" outlineLevel="1" x14ac:dyDescent="0.25">
      <c r="B78" s="24" t="s">
        <v>39</v>
      </c>
      <c r="C78" s="95">
        <v>55.456624203364015</v>
      </c>
      <c r="D78" s="26">
        <f t="shared" si="14"/>
        <v>5.0001488404924466E-2</v>
      </c>
      <c r="E78" s="96">
        <v>59.98</v>
      </c>
      <c r="F78" s="28">
        <f t="shared" si="14"/>
        <v>0.1134211991832188</v>
      </c>
      <c r="G78" s="95">
        <v>59.35</v>
      </c>
      <c r="H78" s="26">
        <f t="shared" si="18"/>
        <v>0.11602106054907857</v>
      </c>
      <c r="I78" s="96">
        <v>56.92</v>
      </c>
      <c r="J78" s="28">
        <f t="shared" si="19"/>
        <v>-9.3978419770275323E-3</v>
      </c>
      <c r="K78" s="95">
        <v>46.79</v>
      </c>
      <c r="L78" s="26">
        <f t="shared" si="20"/>
        <v>-0.12705223880597016</v>
      </c>
    </row>
    <row r="79" spans="2:12" ht="15" hidden="1" customHeight="1" outlineLevel="1" x14ac:dyDescent="0.25">
      <c r="B79" s="24" t="s">
        <v>40</v>
      </c>
      <c r="C79" s="95">
        <v>51.607253736137892</v>
      </c>
      <c r="D79" s="26">
        <f t="shared" si="14"/>
        <v>9.2375821819973281E-2</v>
      </c>
      <c r="E79" s="96">
        <v>57.23</v>
      </c>
      <c r="F79" s="28">
        <f t="shared" si="14"/>
        <v>0.19903624554787336</v>
      </c>
      <c r="G79" s="95">
        <v>51.11</v>
      </c>
      <c r="H79" s="26">
        <f t="shared" si="18"/>
        <v>2.5275827482447388E-2</v>
      </c>
      <c r="I79" s="96">
        <v>55.42</v>
      </c>
      <c r="J79" s="28">
        <f t="shared" si="19"/>
        <v>0.2058311575282854</v>
      </c>
      <c r="K79" s="95">
        <v>54.87</v>
      </c>
      <c r="L79" s="26">
        <f t="shared" si="20"/>
        <v>1.8563207722294361E-2</v>
      </c>
    </row>
    <row r="80" spans="2:12" ht="15" hidden="1" customHeight="1" outlineLevel="1" x14ac:dyDescent="0.25">
      <c r="B80" s="24" t="s">
        <v>41</v>
      </c>
      <c r="C80" s="95">
        <v>60.662707736080876</v>
      </c>
      <c r="D80" s="26">
        <f t="shared" si="14"/>
        <v>1.989692699997514E-2</v>
      </c>
      <c r="E80" s="96">
        <v>64.94</v>
      </c>
      <c r="F80" s="28">
        <f t="shared" si="14"/>
        <v>2.0427404148334327E-2</v>
      </c>
      <c r="G80" s="95">
        <v>58.83</v>
      </c>
      <c r="H80" s="26">
        <f t="shared" si="18"/>
        <v>4.5680767863490956E-2</v>
      </c>
      <c r="I80" s="96">
        <v>68.86</v>
      </c>
      <c r="J80" s="28">
        <f t="shared" si="19"/>
        <v>0.1242448979591837</v>
      </c>
      <c r="K80" s="95">
        <v>50.48</v>
      </c>
      <c r="L80" s="26">
        <f t="shared" si="20"/>
        <v>-0.10401135960241403</v>
      </c>
    </row>
    <row r="81" spans="2:14" ht="15" hidden="1" customHeight="1" outlineLevel="1" x14ac:dyDescent="0.25">
      <c r="B81" s="24" t="s">
        <v>42</v>
      </c>
      <c r="C81" s="95">
        <v>69.241084062320297</v>
      </c>
      <c r="D81" s="26">
        <f t="shared" si="14"/>
        <v>2.7754726081888892E-2</v>
      </c>
      <c r="E81" s="96">
        <v>72.06</v>
      </c>
      <c r="F81" s="28">
        <f t="shared" si="14"/>
        <v>7.0251002524877482E-2</v>
      </c>
      <c r="G81" s="95">
        <v>71.790000000000006</v>
      </c>
      <c r="H81" s="26">
        <f t="shared" si="18"/>
        <v>4.6044004079848655E-2</v>
      </c>
      <c r="I81" s="96">
        <v>72.02</v>
      </c>
      <c r="J81" s="28">
        <f t="shared" si="19"/>
        <v>-9.3535075653371491E-3</v>
      </c>
      <c r="K81" s="95">
        <v>55.63</v>
      </c>
      <c r="L81" s="26">
        <f t="shared" si="20"/>
        <v>-8.45812078328122E-2</v>
      </c>
    </row>
    <row r="82" spans="2:14" ht="15" hidden="1" customHeight="1" outlineLevel="1" x14ac:dyDescent="0.25">
      <c r="B82" s="24" t="s">
        <v>43</v>
      </c>
      <c r="C82" s="95">
        <v>69.652414863419494</v>
      </c>
      <c r="D82" s="26">
        <f t="shared" si="14"/>
        <v>1.9612984767295005E-2</v>
      </c>
      <c r="E82" s="96">
        <v>71.23</v>
      </c>
      <c r="F82" s="28">
        <f t="shared" si="14"/>
        <v>5.1055039102847921E-2</v>
      </c>
      <c r="G82" s="95">
        <v>74.540000000000006</v>
      </c>
      <c r="H82" s="26">
        <f t="shared" si="18"/>
        <v>4.779308405960081E-2</v>
      </c>
      <c r="I82" s="96">
        <v>73.55</v>
      </c>
      <c r="J82" s="28">
        <f t="shared" si="19"/>
        <v>-4.6014345648938138E-3</v>
      </c>
      <c r="K82" s="95">
        <v>60.05</v>
      </c>
      <c r="L82" s="26">
        <f t="shared" si="20"/>
        <v>9.8810612991765856E-2</v>
      </c>
    </row>
    <row r="83" spans="2:14" ht="15" hidden="1" customHeight="1" outlineLevel="1" x14ac:dyDescent="0.25">
      <c r="B83" s="24" t="s">
        <v>44</v>
      </c>
      <c r="C83" s="95">
        <v>66.052129666391551</v>
      </c>
      <c r="D83" s="26">
        <f t="shared" si="14"/>
        <v>1.1932664685926131E-2</v>
      </c>
      <c r="E83" s="96">
        <v>69.2</v>
      </c>
      <c r="F83" s="28">
        <f t="shared" si="14"/>
        <v>3.7636827110511417E-2</v>
      </c>
      <c r="G83" s="95">
        <v>70.22</v>
      </c>
      <c r="H83" s="26">
        <f t="shared" si="18"/>
        <v>4.6030090868464324E-2</v>
      </c>
      <c r="I83" s="96">
        <v>69.3</v>
      </c>
      <c r="J83" s="28">
        <f t="shared" si="19"/>
        <v>4.93039443155463E-3</v>
      </c>
      <c r="K83" s="95">
        <v>49.78</v>
      </c>
      <c r="L83" s="26">
        <f t="shared" si="20"/>
        <v>4.4262638976295454E-2</v>
      </c>
    </row>
    <row r="84" spans="2:14" collapsed="1" x14ac:dyDescent="0.25">
      <c r="B84" s="38">
        <v>2008</v>
      </c>
      <c r="C84" s="100">
        <v>61.717103063000927</v>
      </c>
      <c r="D84" s="40">
        <f t="shared" si="14"/>
        <v>-3.5023520967877309E-3</v>
      </c>
      <c r="E84" s="100">
        <v>65.817717394308161</v>
      </c>
      <c r="F84" s="40">
        <f>E84/E97-1</f>
        <v>2.5365732768151794E-2</v>
      </c>
      <c r="G84" s="100">
        <v>63.912637219568246</v>
      </c>
      <c r="H84" s="40">
        <f>G84/G97-1</f>
        <v>1.1812566476002706E-2</v>
      </c>
      <c r="I84" s="100">
        <v>64.684745240971253</v>
      </c>
      <c r="J84" s="40">
        <f>I84/I97-1</f>
        <v>1.0161953465488427E-3</v>
      </c>
      <c r="K84" s="100">
        <v>49.043617846978854</v>
      </c>
      <c r="L84" s="40">
        <f>K84/K97-1</f>
        <v>-4.1529867590950564E-2</v>
      </c>
    </row>
    <row r="85" spans="2:14" ht="15" hidden="1" customHeight="1" outlineLevel="1" x14ac:dyDescent="0.25">
      <c r="B85" s="24" t="s">
        <v>33</v>
      </c>
      <c r="C85" s="95">
        <v>62.820329411079243</v>
      </c>
      <c r="D85" s="26">
        <f t="shared" si="14"/>
        <v>5.1172792302491832E-3</v>
      </c>
      <c r="E85" s="96">
        <v>64.53</v>
      </c>
      <c r="F85" s="28">
        <f t="shared" si="14"/>
        <v>3.5628310062590263E-2</v>
      </c>
      <c r="G85" s="95">
        <v>66.680000000000007</v>
      </c>
      <c r="H85" s="26">
        <f t="shared" si="18"/>
        <v>8.621993646952264E-3</v>
      </c>
      <c r="I85" s="96">
        <v>65.709999999999994</v>
      </c>
      <c r="J85" s="28">
        <f t="shared" si="19"/>
        <v>9.6803933620159821E-3</v>
      </c>
      <c r="K85" s="95">
        <v>50.58</v>
      </c>
      <c r="L85" s="26">
        <f t="shared" si="20"/>
        <v>-9.9358974358974339E-2</v>
      </c>
    </row>
    <row r="86" spans="2:14" ht="15" hidden="1" customHeight="1" outlineLevel="1" x14ac:dyDescent="0.25">
      <c r="B86" s="24" t="s">
        <v>34</v>
      </c>
      <c r="C86" s="95">
        <v>65.39013154004526</v>
      </c>
      <c r="D86" s="26">
        <f t="shared" si="14"/>
        <v>1.2115844891495975E-2</v>
      </c>
      <c r="E86" s="96">
        <v>67.84</v>
      </c>
      <c r="F86" s="28">
        <f t="shared" si="14"/>
        <v>4.3050430504304904E-2</v>
      </c>
      <c r="G86" s="95">
        <v>68.92</v>
      </c>
      <c r="H86" s="26">
        <f t="shared" si="18"/>
        <v>3.1119090365050894E-2</v>
      </c>
      <c r="I86" s="96">
        <v>65.63</v>
      </c>
      <c r="J86" s="28">
        <f t="shared" si="19"/>
        <v>-1.2042751768779336E-2</v>
      </c>
      <c r="K86" s="95">
        <v>54.26</v>
      </c>
      <c r="L86" s="26">
        <f t="shared" si="20"/>
        <v>-6.5449534963830547E-2</v>
      </c>
    </row>
    <row r="87" spans="2:14" ht="15" hidden="1" customHeight="1" outlineLevel="1" x14ac:dyDescent="0.25">
      <c r="B87" s="24" t="s">
        <v>35</v>
      </c>
      <c r="C87" s="95">
        <v>59.75155878343709</v>
      </c>
      <c r="D87" s="26">
        <f t="shared" si="14"/>
        <v>-7.0934011952755394E-2</v>
      </c>
      <c r="E87" s="96">
        <v>65.23</v>
      </c>
      <c r="F87" s="28">
        <f t="shared" si="14"/>
        <v>-2.4233358264771687E-2</v>
      </c>
      <c r="G87" s="95">
        <v>61.28</v>
      </c>
      <c r="H87" s="26">
        <f t="shared" si="18"/>
        <v>-0.10761613513907098</v>
      </c>
      <c r="I87" s="96">
        <v>54.21</v>
      </c>
      <c r="J87" s="28">
        <f t="shared" si="19"/>
        <v>-9.7252289758534505E-2</v>
      </c>
      <c r="K87" s="95">
        <v>52.95</v>
      </c>
      <c r="L87" s="26">
        <f t="shared" si="20"/>
        <v>6.3893911995177799E-2</v>
      </c>
    </row>
    <row r="88" spans="2:14" ht="15" hidden="1" customHeight="1" outlineLevel="1" x14ac:dyDescent="0.25">
      <c r="B88" s="24" t="s">
        <v>36</v>
      </c>
      <c r="C88" s="95">
        <v>57.690066495723741</v>
      </c>
      <c r="D88" s="26">
        <f t="shared" si="14"/>
        <v>-8.1787987863093048E-2</v>
      </c>
      <c r="E88" s="96">
        <v>60.97</v>
      </c>
      <c r="F88" s="28">
        <f t="shared" si="14"/>
        <v>-5.7067738942158996E-2</v>
      </c>
      <c r="G88" s="95">
        <v>57.84</v>
      </c>
      <c r="H88" s="26">
        <f t="shared" si="18"/>
        <v>-9.0994813767090954E-2</v>
      </c>
      <c r="I88" s="96">
        <v>60.52</v>
      </c>
      <c r="J88" s="28">
        <f t="shared" si="19"/>
        <v>-0.11221945137157108</v>
      </c>
      <c r="K88" s="95">
        <v>46.27</v>
      </c>
      <c r="L88" s="26">
        <f t="shared" si="20"/>
        <v>-4.2028985507246208E-2</v>
      </c>
    </row>
    <row r="89" spans="2:14" ht="15" hidden="1" customHeight="1" outlineLevel="1" x14ac:dyDescent="0.25">
      <c r="B89" s="24" t="s">
        <v>37</v>
      </c>
      <c r="C89" s="95">
        <v>73.356746514597177</v>
      </c>
      <c r="D89" s="26">
        <f t="shared" si="14"/>
        <v>-7.486000149323413E-2</v>
      </c>
      <c r="E89" s="96">
        <v>77.680000000000007</v>
      </c>
      <c r="F89" s="28">
        <f t="shared" si="14"/>
        <v>-5.7738961669092537E-2</v>
      </c>
      <c r="G89" s="95">
        <v>71.930000000000007</v>
      </c>
      <c r="H89" s="26">
        <f t="shared" si="18"/>
        <v>-9.9974974974974873E-2</v>
      </c>
      <c r="I89" s="96">
        <v>80.83</v>
      </c>
      <c r="J89" s="28">
        <f t="shared" si="19"/>
        <v>-3.3596365375418435E-2</v>
      </c>
      <c r="K89" s="95">
        <v>32.880000000000003</v>
      </c>
      <c r="L89" s="26">
        <f t="shared" si="20"/>
        <v>-0.18634001484780982</v>
      </c>
    </row>
    <row r="90" spans="2:14" ht="15" hidden="1" customHeight="1" outlineLevel="1" x14ac:dyDescent="0.25">
      <c r="B90" s="24" t="s">
        <v>38</v>
      </c>
      <c r="C90" s="95">
        <v>63.860657063828924</v>
      </c>
      <c r="D90" s="26">
        <f t="shared" si="14"/>
        <v>-9.0719090399179803E-2</v>
      </c>
      <c r="E90" s="96">
        <v>67.010000000000005</v>
      </c>
      <c r="F90" s="28">
        <f t="shared" si="14"/>
        <v>-7.661568141105124E-2</v>
      </c>
      <c r="G90" s="95">
        <v>65.400000000000006</v>
      </c>
      <c r="H90" s="26">
        <f t="shared" si="18"/>
        <v>-8.1718618365627549E-2</v>
      </c>
      <c r="I90" s="96">
        <v>68.569999999999993</v>
      </c>
      <c r="J90" s="28">
        <f t="shared" si="19"/>
        <v>-9.5501912676428047E-2</v>
      </c>
      <c r="K90" s="95">
        <v>50.91</v>
      </c>
      <c r="L90" s="26">
        <f t="shared" si="20"/>
        <v>0.14020156774916015</v>
      </c>
    </row>
    <row r="91" spans="2:14" ht="15" hidden="1" customHeight="1" outlineLevel="1" thickBot="1" x14ac:dyDescent="0.3">
      <c r="B91" s="24" t="s">
        <v>39</v>
      </c>
      <c r="C91" s="95">
        <v>52.815757706790627</v>
      </c>
      <c r="D91" s="26">
        <f t="shared" si="14"/>
        <v>-8.1411747683396096E-2</v>
      </c>
      <c r="E91" s="96">
        <v>53.87</v>
      </c>
      <c r="F91" s="28">
        <f t="shared" si="14"/>
        <v>-9.0033783783783905E-2</v>
      </c>
      <c r="G91" s="95">
        <v>53.18</v>
      </c>
      <c r="H91" s="26">
        <f t="shared" si="18"/>
        <v>-9.5732018364223848E-2</v>
      </c>
      <c r="I91" s="96">
        <v>57.46</v>
      </c>
      <c r="J91" s="28">
        <f t="shared" si="19"/>
        <v>-5.4156378600823007E-2</v>
      </c>
      <c r="K91" s="95">
        <v>53.6</v>
      </c>
      <c r="L91" s="26">
        <f t="shared" si="20"/>
        <v>0.20179372197309409</v>
      </c>
    </row>
    <row r="92" spans="2:14" ht="16.5" hidden="1" customHeight="1" outlineLevel="1" thickBot="1" x14ac:dyDescent="0.3">
      <c r="B92" s="24" t="s">
        <v>40</v>
      </c>
      <c r="C92" s="95">
        <v>47.243130711330338</v>
      </c>
      <c r="D92" s="26">
        <f t="shared" si="14"/>
        <v>-9.5136023733904174E-2</v>
      </c>
      <c r="E92" s="96">
        <v>47.73</v>
      </c>
      <c r="F92" s="28">
        <f t="shared" si="14"/>
        <v>-0.11447124304267164</v>
      </c>
      <c r="G92" s="95">
        <v>49.85</v>
      </c>
      <c r="H92" s="26">
        <f t="shared" si="18"/>
        <v>-5.5871212121212044E-2</v>
      </c>
      <c r="I92" s="96">
        <v>45.96</v>
      </c>
      <c r="J92" s="28">
        <f t="shared" si="19"/>
        <v>-0.15592286501377417</v>
      </c>
      <c r="K92" s="95">
        <v>53.87</v>
      </c>
      <c r="L92" s="26">
        <f t="shared" si="20"/>
        <v>0.27021928790379635</v>
      </c>
      <c r="N92" s="41" t="s">
        <v>45</v>
      </c>
    </row>
    <row r="93" spans="2:14" ht="15" hidden="1" customHeight="1" outlineLevel="1" x14ac:dyDescent="0.25">
      <c r="B93" s="24" t="s">
        <v>41</v>
      </c>
      <c r="C93" s="95">
        <v>59.479253373691513</v>
      </c>
      <c r="D93" s="26">
        <f t="shared" si="14"/>
        <v>-8.0337278871136064E-2</v>
      </c>
      <c r="E93" s="96">
        <v>63.64</v>
      </c>
      <c r="F93" s="28">
        <f t="shared" si="14"/>
        <v>-8.1408775981524295E-2</v>
      </c>
      <c r="G93" s="95">
        <v>56.26</v>
      </c>
      <c r="H93" s="26">
        <f t="shared" si="18"/>
        <v>-0.12490278425882728</v>
      </c>
      <c r="I93" s="96">
        <v>61.25</v>
      </c>
      <c r="J93" s="28">
        <f t="shared" si="19"/>
        <v>-6.0870898497393466E-2</v>
      </c>
      <c r="K93" s="95">
        <v>56.34</v>
      </c>
      <c r="L93" s="26">
        <f t="shared" si="20"/>
        <v>0.19415006358626541</v>
      </c>
    </row>
    <row r="94" spans="2:14" ht="15" hidden="1" customHeight="1" outlineLevel="1" x14ac:dyDescent="0.25">
      <c r="B94" s="24" t="s">
        <v>42</v>
      </c>
      <c r="C94" s="95">
        <v>67.371214459200985</v>
      </c>
      <c r="D94" s="26">
        <f t="shared" si="14"/>
        <v>-3.1740398771837874E-3</v>
      </c>
      <c r="E94" s="96">
        <v>67.33</v>
      </c>
      <c r="F94" s="28">
        <f t="shared" si="14"/>
        <v>-1.8942153577152787E-2</v>
      </c>
      <c r="G94" s="95">
        <v>68.63</v>
      </c>
      <c r="H94" s="26">
        <f t="shared" si="18"/>
        <v>-1.0382119682768587E-2</v>
      </c>
      <c r="I94" s="96">
        <v>72.7</v>
      </c>
      <c r="J94" s="28">
        <f t="shared" si="19"/>
        <v>-9.1317977374949511E-3</v>
      </c>
      <c r="K94" s="95">
        <v>60.77</v>
      </c>
      <c r="L94" s="26">
        <f t="shared" si="20"/>
        <v>0.12976389663506227</v>
      </c>
    </row>
    <row r="95" spans="2:14" ht="15" hidden="1" customHeight="1" outlineLevel="1" x14ac:dyDescent="0.25">
      <c r="B95" s="24" t="s">
        <v>43</v>
      </c>
      <c r="C95" s="95">
        <v>68.312600863273801</v>
      </c>
      <c r="D95" s="26">
        <f t="shared" si="14"/>
        <v>-1.1654096319740681E-2</v>
      </c>
      <c r="E95" s="96">
        <v>67.77</v>
      </c>
      <c r="F95" s="28">
        <f t="shared" si="14"/>
        <v>-3.0749427917620253E-2</v>
      </c>
      <c r="G95" s="95">
        <v>71.14</v>
      </c>
      <c r="H95" s="26">
        <f t="shared" si="18"/>
        <v>-1.6839741790626306E-3</v>
      </c>
      <c r="I95" s="96">
        <v>73.89</v>
      </c>
      <c r="J95" s="28">
        <f t="shared" si="19"/>
        <v>-9.7829000268024879E-3</v>
      </c>
      <c r="K95" s="95">
        <v>54.65</v>
      </c>
      <c r="L95" s="26">
        <f t="shared" si="20"/>
        <v>-6.8677573278800308E-2</v>
      </c>
    </row>
    <row r="96" spans="2:14" ht="15" hidden="1" customHeight="1" outlineLevel="1" x14ac:dyDescent="0.25">
      <c r="B96" s="24" t="s">
        <v>44</v>
      </c>
      <c r="C96" s="95">
        <v>65.27324590998569</v>
      </c>
      <c r="D96" s="26">
        <f t="shared" si="14"/>
        <v>-6.6156871770760572E-3</v>
      </c>
      <c r="E96" s="96">
        <v>66.69</v>
      </c>
      <c r="F96" s="28">
        <f t="shared" si="14"/>
        <v>-4.5239799570508166E-2</v>
      </c>
      <c r="G96" s="95">
        <v>67.13</v>
      </c>
      <c r="H96" s="26">
        <f t="shared" si="18"/>
        <v>-1.7849305047549335E-2</v>
      </c>
      <c r="I96" s="96">
        <v>68.959999999999994</v>
      </c>
      <c r="J96" s="28">
        <f t="shared" si="19"/>
        <v>3.0638170677028898E-2</v>
      </c>
      <c r="K96" s="95">
        <v>47.67</v>
      </c>
      <c r="L96" s="26">
        <f t="shared" si="20"/>
        <v>0.14895155459146792</v>
      </c>
    </row>
    <row r="97" spans="2:12" collapsed="1" x14ac:dyDescent="0.25">
      <c r="B97" s="38">
        <v>2007</v>
      </c>
      <c r="C97" s="100">
        <v>61.934017800105615</v>
      </c>
      <c r="D97" s="40">
        <f t="shared" si="14"/>
        <v>-4.782533547071699E-2</v>
      </c>
      <c r="E97" s="100">
        <v>64.189503599483345</v>
      </c>
      <c r="F97" s="40">
        <f>E97/E110-1</f>
        <v>-4.2822574517340728E-2</v>
      </c>
      <c r="G97" s="100">
        <v>63.166478987473681</v>
      </c>
      <c r="H97" s="40">
        <f>G97/G110-1</f>
        <v>-5.3994960589662244E-2</v>
      </c>
      <c r="I97" s="100">
        <v>64.619079632949976</v>
      </c>
      <c r="J97" s="40">
        <f>I97/I110-1</f>
        <v>-4.7618018101246662E-2</v>
      </c>
      <c r="K97" s="100">
        <v>51.168644894245226</v>
      </c>
      <c r="L97" s="40">
        <f>K97/K110-1</f>
        <v>5.062093020086289E-2</v>
      </c>
    </row>
    <row r="98" spans="2:12" ht="15" hidden="1" customHeight="1" outlineLevel="1" x14ac:dyDescent="0.25">
      <c r="B98" s="24" t="s">
        <v>33</v>
      </c>
      <c r="C98" s="95">
        <v>62.500496916329055</v>
      </c>
      <c r="D98" s="25"/>
      <c r="E98" s="96">
        <v>62.31</v>
      </c>
      <c r="F98" s="28"/>
      <c r="G98" s="95">
        <v>66.11</v>
      </c>
      <c r="H98" s="25"/>
      <c r="I98" s="96">
        <v>65.08</v>
      </c>
      <c r="J98" s="28"/>
      <c r="K98" s="95">
        <v>56.16</v>
      </c>
      <c r="L98" s="25"/>
    </row>
    <row r="99" spans="2:12" ht="15" hidden="1" customHeight="1" outlineLevel="1" x14ac:dyDescent="0.25">
      <c r="B99" s="24" t="s">
        <v>34</v>
      </c>
      <c r="C99" s="95">
        <v>64.607358801951591</v>
      </c>
      <c r="D99" s="25"/>
      <c r="E99" s="96">
        <v>65.040000000000006</v>
      </c>
      <c r="F99" s="28"/>
      <c r="G99" s="95">
        <v>66.84</v>
      </c>
      <c r="H99" s="25"/>
      <c r="I99" s="96">
        <v>66.430000000000007</v>
      </c>
      <c r="J99" s="28"/>
      <c r="K99" s="95">
        <v>58.06</v>
      </c>
      <c r="L99" s="25"/>
    </row>
    <row r="100" spans="2:12" ht="15" hidden="1" customHeight="1" outlineLevel="1" x14ac:dyDescent="0.25">
      <c r="B100" s="24" t="s">
        <v>35</v>
      </c>
      <c r="C100" s="95">
        <v>64.313578962271322</v>
      </c>
      <c r="D100" s="25"/>
      <c r="E100" s="96">
        <v>66.849999999999994</v>
      </c>
      <c r="F100" s="28"/>
      <c r="G100" s="95">
        <v>68.67</v>
      </c>
      <c r="H100" s="25"/>
      <c r="I100" s="96">
        <v>60.05</v>
      </c>
      <c r="J100" s="28"/>
      <c r="K100" s="95">
        <v>49.77</v>
      </c>
      <c r="L100" s="25"/>
    </row>
    <row r="101" spans="2:12" ht="15" hidden="1" customHeight="1" outlineLevel="1" x14ac:dyDescent="0.25">
      <c r="B101" s="24" t="s">
        <v>36</v>
      </c>
      <c r="C101" s="95">
        <v>62.828699399678577</v>
      </c>
      <c r="D101" s="25"/>
      <c r="E101" s="96">
        <v>64.66</v>
      </c>
      <c r="F101" s="28"/>
      <c r="G101" s="95">
        <v>63.63</v>
      </c>
      <c r="H101" s="25"/>
      <c r="I101" s="96">
        <v>68.17</v>
      </c>
      <c r="J101" s="28"/>
      <c r="K101" s="95">
        <v>48.3</v>
      </c>
      <c r="L101" s="25"/>
    </row>
    <row r="102" spans="2:12" ht="15" hidden="1" customHeight="1" outlineLevel="1" x14ac:dyDescent="0.25">
      <c r="B102" s="24" t="s">
        <v>37</v>
      </c>
      <c r="C102" s="95">
        <v>79.292589913958508</v>
      </c>
      <c r="D102" s="25"/>
      <c r="E102" s="96">
        <v>82.44</v>
      </c>
      <c r="F102" s="28"/>
      <c r="G102" s="95">
        <v>79.92</v>
      </c>
      <c r="H102" s="25"/>
      <c r="I102" s="96">
        <v>83.64</v>
      </c>
      <c r="J102" s="28"/>
      <c r="K102" s="95">
        <v>40.409999999999997</v>
      </c>
      <c r="L102" s="25"/>
    </row>
    <row r="103" spans="2:12" ht="15" hidden="1" customHeight="1" outlineLevel="1" x14ac:dyDescent="0.25">
      <c r="B103" s="24" t="s">
        <v>38</v>
      </c>
      <c r="C103" s="95">
        <v>70.232044233573689</v>
      </c>
      <c r="D103" s="25"/>
      <c r="E103" s="96">
        <v>72.569999999999993</v>
      </c>
      <c r="F103" s="28"/>
      <c r="G103" s="95">
        <v>71.22</v>
      </c>
      <c r="H103" s="25"/>
      <c r="I103" s="96">
        <v>75.81</v>
      </c>
      <c r="J103" s="28"/>
      <c r="K103" s="95">
        <v>44.65</v>
      </c>
      <c r="L103" s="25"/>
    </row>
    <row r="104" spans="2:12" ht="15" hidden="1" customHeight="1" outlineLevel="1" x14ac:dyDescent="0.25">
      <c r="B104" s="24" t="s">
        <v>39</v>
      </c>
      <c r="C104" s="95">
        <v>57.496661397088019</v>
      </c>
      <c r="D104" s="25"/>
      <c r="E104" s="96">
        <v>59.2</v>
      </c>
      <c r="F104" s="28"/>
      <c r="G104" s="95">
        <v>58.81</v>
      </c>
      <c r="H104" s="25"/>
      <c r="I104" s="96">
        <v>60.75</v>
      </c>
      <c r="J104" s="28"/>
      <c r="K104" s="95">
        <v>44.6</v>
      </c>
      <c r="L104" s="25"/>
    </row>
    <row r="105" spans="2:12" ht="15" hidden="1" customHeight="1" outlineLevel="1" x14ac:dyDescent="0.25">
      <c r="B105" s="24" t="s">
        <v>40</v>
      </c>
      <c r="C105" s="95">
        <v>52.210201699351792</v>
      </c>
      <c r="D105" s="25"/>
      <c r="E105" s="96">
        <v>53.9</v>
      </c>
      <c r="F105" s="28"/>
      <c r="G105" s="95">
        <v>52.8</v>
      </c>
      <c r="H105" s="25"/>
      <c r="I105" s="96">
        <v>54.45</v>
      </c>
      <c r="J105" s="28"/>
      <c r="K105" s="95">
        <v>42.41</v>
      </c>
      <c r="L105" s="25"/>
    </row>
    <row r="106" spans="2:12" ht="15" hidden="1" customHeight="1" outlineLevel="1" x14ac:dyDescent="0.25">
      <c r="B106" s="24" t="s">
        <v>41</v>
      </c>
      <c r="C106" s="95">
        <v>64.675072727403972</v>
      </c>
      <c r="D106" s="25"/>
      <c r="E106" s="96">
        <v>69.28</v>
      </c>
      <c r="F106" s="28"/>
      <c r="G106" s="95">
        <v>64.290000000000006</v>
      </c>
      <c r="H106" s="25"/>
      <c r="I106" s="96">
        <v>65.22</v>
      </c>
      <c r="J106" s="28"/>
      <c r="K106" s="95">
        <v>47.18</v>
      </c>
      <c r="L106" s="25"/>
    </row>
    <row r="107" spans="2:12" ht="15" hidden="1" customHeight="1" outlineLevel="1" x14ac:dyDescent="0.25">
      <c r="B107" s="24" t="s">
        <v>42</v>
      </c>
      <c r="C107" s="95">
        <v>67.585734274918323</v>
      </c>
      <c r="D107" s="25"/>
      <c r="E107" s="96">
        <v>68.63</v>
      </c>
      <c r="F107" s="28"/>
      <c r="G107" s="95">
        <v>69.349999999999994</v>
      </c>
      <c r="H107" s="25"/>
      <c r="I107" s="96">
        <v>73.37</v>
      </c>
      <c r="J107" s="28"/>
      <c r="K107" s="95">
        <v>53.79</v>
      </c>
      <c r="L107" s="25"/>
    </row>
    <row r="108" spans="2:12" ht="15" hidden="1" customHeight="1" outlineLevel="1" x14ac:dyDescent="0.25">
      <c r="B108" s="24" t="s">
        <v>43</v>
      </c>
      <c r="C108" s="95">
        <v>69.118109974353345</v>
      </c>
      <c r="D108" s="25"/>
      <c r="E108" s="96">
        <v>69.92</v>
      </c>
      <c r="F108" s="28"/>
      <c r="G108" s="95">
        <v>71.260000000000005</v>
      </c>
      <c r="H108" s="25"/>
      <c r="I108" s="96">
        <v>74.62</v>
      </c>
      <c r="J108" s="28"/>
      <c r="K108" s="95">
        <v>58.68</v>
      </c>
      <c r="L108" s="25"/>
    </row>
    <row r="109" spans="2:12" ht="15" hidden="1" customHeight="1" outlineLevel="1" x14ac:dyDescent="0.25">
      <c r="B109" s="24" t="s">
        <v>44</v>
      </c>
      <c r="C109" s="95">
        <v>65.707949146586728</v>
      </c>
      <c r="D109" s="25"/>
      <c r="E109" s="96">
        <v>69.849999999999994</v>
      </c>
      <c r="F109" s="28"/>
      <c r="G109" s="95">
        <v>68.349999999999994</v>
      </c>
      <c r="H109" s="25"/>
      <c r="I109" s="96">
        <v>66.91</v>
      </c>
      <c r="J109" s="28"/>
      <c r="K109" s="95">
        <v>41.49</v>
      </c>
      <c r="L109" s="25"/>
    </row>
    <row r="110" spans="2:12" collapsed="1" x14ac:dyDescent="0.25">
      <c r="B110" s="38">
        <v>2006</v>
      </c>
      <c r="C110" s="100">
        <v>65.044807541401354</v>
      </c>
      <c r="D110" s="39"/>
      <c r="E110" s="100">
        <v>67.06123848158623</v>
      </c>
      <c r="F110" s="40"/>
      <c r="G110" s="100">
        <v>66.771820821215186</v>
      </c>
      <c r="H110" s="40"/>
      <c r="I110" s="100">
        <v>67.849960269218485</v>
      </c>
      <c r="J110" s="40"/>
      <c r="K110" s="100">
        <v>48.703241505442456</v>
      </c>
      <c r="L110" s="40"/>
    </row>
    <row r="111" spans="2:12" ht="15" customHeight="1" x14ac:dyDescent="0.25">
      <c r="B111" s="42" t="s">
        <v>46</v>
      </c>
      <c r="C111" s="42"/>
      <c r="D111" s="42"/>
      <c r="E111" s="42"/>
      <c r="F111" s="42"/>
      <c r="G111" s="42"/>
      <c r="H111" s="42"/>
      <c r="I111" s="43"/>
      <c r="J111" s="43"/>
      <c r="K111" s="43"/>
      <c r="L111" s="43"/>
    </row>
  </sheetData>
  <mergeCells count="7">
    <mergeCell ref="B111:H111"/>
    <mergeCell ref="B5:L5"/>
    <mergeCell ref="C6:D6"/>
    <mergeCell ref="E6:F6"/>
    <mergeCell ref="G6:H6"/>
    <mergeCell ref="I6:J6"/>
    <mergeCell ref="K6:L6"/>
  </mergeCells>
  <hyperlinks>
    <hyperlink ref="N9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02" t="s">
        <v>96</v>
      </c>
      <c r="C5" s="102"/>
      <c r="D5" s="102"/>
      <c r="E5" s="102"/>
    </row>
    <row r="6" spans="2:6" ht="45.75" customHeight="1" x14ac:dyDescent="0.25">
      <c r="B6" s="103" t="s">
        <v>48</v>
      </c>
      <c r="C6" s="47" t="str">
        <f>actualizaciones!A3</f>
        <v>acum. nov. 2012</v>
      </c>
      <c r="D6" s="47" t="str">
        <f>actualizaciones!A2</f>
        <v>acum. nov. 2013</v>
      </c>
      <c r="E6" s="104" t="s">
        <v>97</v>
      </c>
    </row>
    <row r="7" spans="2:6" ht="15" customHeight="1" x14ac:dyDescent="0.25">
      <c r="B7" s="105" t="s">
        <v>51</v>
      </c>
      <c r="C7" s="106"/>
      <c r="D7" s="106"/>
      <c r="E7" s="106"/>
    </row>
    <row r="8" spans="2:6" ht="15" customHeight="1" x14ac:dyDescent="0.2">
      <c r="B8" s="107" t="s">
        <v>98</v>
      </c>
      <c r="C8" s="108">
        <v>63.270357640182276</v>
      </c>
      <c r="D8" s="108">
        <v>64.334935134739254</v>
      </c>
      <c r="E8" s="109">
        <f>D8/C8-1</f>
        <v>1.6825849169546547E-2</v>
      </c>
    </row>
    <row r="9" spans="2:6" ht="15" customHeight="1" x14ac:dyDescent="0.2">
      <c r="B9" s="110" t="s">
        <v>67</v>
      </c>
      <c r="C9" s="111">
        <v>72.450876893689511</v>
      </c>
      <c r="D9" s="111">
        <v>73.286400521616301</v>
      </c>
      <c r="E9" s="112">
        <f t="shared" ref="E9:E25" si="0">D9/C9-1</f>
        <v>1.1532277644517475E-2</v>
      </c>
      <c r="F9" s="113"/>
    </row>
    <row r="10" spans="2:6" ht="15" customHeight="1" x14ac:dyDescent="0.2">
      <c r="B10" s="110" t="s">
        <v>73</v>
      </c>
      <c r="C10" s="111">
        <v>52.665405104476896</v>
      </c>
      <c r="D10" s="111">
        <v>53.801869252481829</v>
      </c>
      <c r="E10" s="112">
        <f t="shared" si="0"/>
        <v>2.1578950085932691E-2</v>
      </c>
      <c r="F10" s="113"/>
    </row>
    <row r="11" spans="2:6" ht="15" customHeight="1" x14ac:dyDescent="0.25">
      <c r="B11" s="105" t="s">
        <v>55</v>
      </c>
      <c r="C11" s="114"/>
      <c r="D11" s="114"/>
      <c r="E11" s="115"/>
    </row>
    <row r="12" spans="2:6" ht="15" customHeight="1" x14ac:dyDescent="0.2">
      <c r="B12" s="107" t="s">
        <v>98</v>
      </c>
      <c r="C12" s="108">
        <v>66.615424799356489</v>
      </c>
      <c r="D12" s="108">
        <v>66.967724479134858</v>
      </c>
      <c r="E12" s="109">
        <f t="shared" si="0"/>
        <v>5.2885601321237541E-3</v>
      </c>
    </row>
    <row r="13" spans="2:6" ht="15" customHeight="1" x14ac:dyDescent="0.2">
      <c r="B13" s="110" t="s">
        <v>67</v>
      </c>
      <c r="C13" s="111">
        <v>79.154160914902576</v>
      </c>
      <c r="D13" s="111">
        <v>78.917800808976168</v>
      </c>
      <c r="E13" s="112">
        <f t="shared" si="0"/>
        <v>-2.9860730401843893E-3</v>
      </c>
      <c r="F13" s="113"/>
    </row>
    <row r="14" spans="2:6" ht="15" customHeight="1" x14ac:dyDescent="0.2">
      <c r="B14" s="110" t="s">
        <v>73</v>
      </c>
      <c r="C14" s="111">
        <v>50.540379321878746</v>
      </c>
      <c r="D14" s="111">
        <v>50.767868664250337</v>
      </c>
      <c r="E14" s="112">
        <f t="shared" si="0"/>
        <v>4.5011403836676678E-3</v>
      </c>
      <c r="F14" s="113"/>
    </row>
    <row r="15" spans="2:6" ht="15" customHeight="1" x14ac:dyDescent="0.25">
      <c r="B15" s="105" t="s">
        <v>56</v>
      </c>
      <c r="C15" s="114"/>
      <c r="D15" s="114"/>
      <c r="E15" s="115"/>
      <c r="F15" s="113"/>
    </row>
    <row r="16" spans="2:6" ht="15" customHeight="1" x14ac:dyDescent="0.2">
      <c r="B16" s="107" t="s">
        <v>98</v>
      </c>
      <c r="C16" s="108">
        <v>67.891363030077656</v>
      </c>
      <c r="D16" s="108">
        <v>68.974705232784359</v>
      </c>
      <c r="E16" s="109">
        <f t="shared" si="0"/>
        <v>1.5956995917532968E-2</v>
      </c>
    </row>
    <row r="17" spans="2:12" ht="15" customHeight="1" x14ac:dyDescent="0.2">
      <c r="B17" s="110" t="s">
        <v>67</v>
      </c>
      <c r="C17" s="111">
        <v>79.953137872277424</v>
      </c>
      <c r="D17" s="111">
        <v>80.883954169948808</v>
      </c>
      <c r="E17" s="112">
        <f t="shared" si="0"/>
        <v>1.1642023345704411E-2</v>
      </c>
      <c r="F17" s="113"/>
    </row>
    <row r="18" spans="2:12" ht="15" customHeight="1" x14ac:dyDescent="0.2">
      <c r="B18" s="110" t="s">
        <v>73</v>
      </c>
      <c r="C18" s="111">
        <v>59.358704757542988</v>
      </c>
      <c r="D18" s="111">
        <v>60.391749697252706</v>
      </c>
      <c r="E18" s="112">
        <f t="shared" si="0"/>
        <v>1.7403427920627657E-2</v>
      </c>
      <c r="F18" s="113"/>
    </row>
    <row r="19" spans="2:12" ht="15" customHeight="1" x14ac:dyDescent="0.25">
      <c r="B19" s="105" t="s">
        <v>57</v>
      </c>
      <c r="C19" s="114"/>
      <c r="D19" s="114"/>
      <c r="E19" s="115"/>
      <c r="F19" s="113"/>
    </row>
    <row r="20" spans="2:12" ht="15" customHeight="1" x14ac:dyDescent="0.2">
      <c r="B20" s="107" t="s">
        <v>98</v>
      </c>
      <c r="C20" s="108">
        <v>57.741536290973436</v>
      </c>
      <c r="D20" s="108">
        <v>60.255727784042755</v>
      </c>
      <c r="E20" s="109">
        <f t="shared" si="0"/>
        <v>4.354216487070417E-2</v>
      </c>
    </row>
    <row r="21" spans="2:12" ht="15" customHeight="1" x14ac:dyDescent="0.2">
      <c r="B21" s="110" t="s">
        <v>67</v>
      </c>
      <c r="C21" s="111">
        <v>64.324874402675761</v>
      </c>
      <c r="D21" s="111">
        <v>65.529559896284994</v>
      </c>
      <c r="E21" s="112">
        <f t="shared" si="0"/>
        <v>1.8728143735934344E-2</v>
      </c>
      <c r="F21" s="113"/>
    </row>
    <row r="22" spans="2:12" ht="15" customHeight="1" x14ac:dyDescent="0.2">
      <c r="B22" s="110" t="s">
        <v>73</v>
      </c>
      <c r="C22" s="111">
        <v>44.407717708340257</v>
      </c>
      <c r="D22" s="111">
        <v>49.555647245071448</v>
      </c>
      <c r="E22" s="112">
        <f t="shared" si="0"/>
        <v>0.11592420872744724</v>
      </c>
      <c r="F22" s="113"/>
    </row>
    <row r="23" spans="2:12" ht="15" customHeight="1" x14ac:dyDescent="0.25">
      <c r="B23" s="105" t="s">
        <v>58</v>
      </c>
      <c r="C23" s="114"/>
      <c r="D23" s="114"/>
      <c r="E23" s="115"/>
      <c r="F23" s="113"/>
    </row>
    <row r="24" spans="2:12" ht="15" customHeight="1" x14ac:dyDescent="0.2">
      <c r="B24" s="107" t="s">
        <v>98</v>
      </c>
      <c r="C24" s="108">
        <v>40.35396743527987</v>
      </c>
      <c r="D24" s="108">
        <v>41.199260989427337</v>
      </c>
      <c r="E24" s="109">
        <f t="shared" si="0"/>
        <v>2.0946975176682647E-2</v>
      </c>
    </row>
    <row r="25" spans="2:12" ht="15" customHeight="1" x14ac:dyDescent="0.2">
      <c r="B25" s="110" t="s">
        <v>67</v>
      </c>
      <c r="C25" s="111">
        <v>40.35396743527987</v>
      </c>
      <c r="D25" s="111">
        <v>41.199260989427337</v>
      </c>
      <c r="E25" s="112">
        <f t="shared" si="0"/>
        <v>2.0946975176682647E-2</v>
      </c>
    </row>
    <row r="26" spans="2:12" ht="15" customHeight="1" x14ac:dyDescent="0.2">
      <c r="B26" s="110" t="s">
        <v>73</v>
      </c>
      <c r="C26" s="111" t="s">
        <v>87</v>
      </c>
      <c r="D26" s="111" t="s">
        <v>87</v>
      </c>
      <c r="E26" s="112" t="s">
        <v>87</v>
      </c>
    </row>
    <row r="27" spans="2:12" ht="15" customHeight="1" x14ac:dyDescent="0.25">
      <c r="B27" s="116" t="s">
        <v>74</v>
      </c>
      <c r="C27" s="116"/>
      <c r="D27" s="116"/>
      <c r="E27" s="116"/>
    </row>
    <row r="28" spans="2:12" ht="15" customHeight="1" thickBot="1" x14ac:dyDescent="0.25">
      <c r="B28" s="117"/>
      <c r="C28" s="118"/>
      <c r="D28" s="118"/>
    </row>
    <row r="29" spans="2:12" ht="30" customHeight="1" thickBot="1" x14ac:dyDescent="0.3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0"/>
    </row>
    <row r="4" spans="21:21" x14ac:dyDescent="0.25">
      <c r="U4" s="120"/>
    </row>
    <row r="5" spans="21:21" x14ac:dyDescent="0.25">
      <c r="U5" s="120"/>
    </row>
    <row r="8" spans="21:21" ht="25.5" customHeight="1" x14ac:dyDescent="0.25"/>
    <row r="9" spans="21:21" ht="25.5" customHeight="1" x14ac:dyDescent="0.25"/>
    <row r="11" spans="21:21" x14ac:dyDescent="0.25">
      <c r="U11" s="120"/>
    </row>
    <row r="12" spans="21:21" x14ac:dyDescent="0.25">
      <c r="U12" s="120"/>
    </row>
    <row r="15" spans="21:21" x14ac:dyDescent="0.25">
      <c r="U15" s="120"/>
    </row>
    <row r="16" spans="21:21" x14ac:dyDescent="0.25">
      <c r="U16" s="120"/>
    </row>
    <row r="17" spans="2:21" x14ac:dyDescent="0.25">
      <c r="U17" s="120"/>
    </row>
    <row r="19" spans="2:21" x14ac:dyDescent="0.25">
      <c r="U19" s="120"/>
    </row>
    <row r="20" spans="2:21" x14ac:dyDescent="0.25">
      <c r="U20" s="120"/>
    </row>
    <row r="21" spans="2:21" x14ac:dyDescent="0.25">
      <c r="U21" s="120"/>
    </row>
    <row r="23" spans="2:21" x14ac:dyDescent="0.25">
      <c r="U23" s="120"/>
    </row>
    <row r="24" spans="2:21" ht="16.5" customHeight="1" x14ac:dyDescent="0.25">
      <c r="U24" s="120"/>
    </row>
    <row r="25" spans="2:21" x14ac:dyDescent="0.25">
      <c r="U25" s="120"/>
    </row>
    <row r="26" spans="2:21" ht="15" customHeight="1" thickBot="1" x14ac:dyDescent="0.3"/>
    <row r="27" spans="2:21" ht="30" customHeight="1" thickBot="1" x14ac:dyDescent="0.3">
      <c r="I27" s="41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 x14ac:dyDescent="0.25">
      <c r="B1" s="6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5" t="s">
        <v>99</v>
      </c>
      <c r="C5" s="45"/>
      <c r="D5" s="45"/>
      <c r="E5" s="45"/>
      <c r="G5" s="45" t="s">
        <v>100</v>
      </c>
      <c r="H5" s="45"/>
      <c r="I5" s="45"/>
      <c r="J5" s="45"/>
    </row>
    <row r="6" spans="2:10" ht="45" customHeight="1" x14ac:dyDescent="0.25">
      <c r="B6" s="67" t="s">
        <v>63</v>
      </c>
      <c r="C6" s="47" t="str">
        <f>actualizaciones!$A$3</f>
        <v>acum. nov. 2012</v>
      </c>
      <c r="D6" s="47" t="str">
        <f>actualizaciones!$A$2</f>
        <v>acum. nov. 2013</v>
      </c>
      <c r="E6" s="69" t="s">
        <v>50</v>
      </c>
      <c r="G6" s="67" t="s">
        <v>63</v>
      </c>
      <c r="H6" s="47" t="str">
        <f>actualizaciones!$A$3</f>
        <v>acum. nov. 2012</v>
      </c>
      <c r="I6" s="47" t="str">
        <f>actualizaciones!$A$2</f>
        <v>acum. nov. 2013</v>
      </c>
      <c r="J6" s="69" t="s">
        <v>50</v>
      </c>
    </row>
    <row r="7" spans="2:10" ht="15" customHeight="1" x14ac:dyDescent="0.25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 x14ac:dyDescent="0.2">
      <c r="B8" s="70" t="s">
        <v>101</v>
      </c>
      <c r="C8" s="121">
        <v>66.615424799356489</v>
      </c>
      <c r="D8" s="121">
        <v>66.967724479134858</v>
      </c>
      <c r="E8" s="54">
        <f>D8/C8-1</f>
        <v>5.2885601321237541E-3</v>
      </c>
      <c r="G8" s="70" t="s">
        <v>101</v>
      </c>
      <c r="H8" s="121">
        <v>67.891363030077656</v>
      </c>
      <c r="I8" s="121">
        <v>68.974705232784359</v>
      </c>
      <c r="J8" s="54">
        <f>I8/H8-1</f>
        <v>1.5956995917532968E-2</v>
      </c>
    </row>
    <row r="9" spans="2:10" ht="15" customHeight="1" x14ac:dyDescent="0.25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 x14ac:dyDescent="0.2">
      <c r="B10" s="72" t="s">
        <v>67</v>
      </c>
      <c r="C10" s="123">
        <v>79.154160914902576</v>
      </c>
      <c r="D10" s="123">
        <v>78.917800808976168</v>
      </c>
      <c r="E10" s="74">
        <f>D10/C10-1</f>
        <v>-2.9860730401843893E-3</v>
      </c>
      <c r="G10" s="72" t="s">
        <v>67</v>
      </c>
      <c r="H10" s="123">
        <v>79.953137872277424</v>
      </c>
      <c r="I10" s="123">
        <v>80.883954169948808</v>
      </c>
      <c r="J10" s="74">
        <f>I10/H10-1</f>
        <v>1.1642023345704411E-2</v>
      </c>
    </row>
    <row r="11" spans="2:10" ht="15" customHeight="1" x14ac:dyDescent="0.2">
      <c r="B11" s="75" t="s">
        <v>68</v>
      </c>
      <c r="C11" s="124">
        <v>76.051137887311256</v>
      </c>
      <c r="D11" s="124">
        <v>79.450668875405455</v>
      </c>
      <c r="E11" s="61">
        <f>D11/C11-1</f>
        <v>4.4700593344592088E-2</v>
      </c>
      <c r="G11" s="75" t="s">
        <v>68</v>
      </c>
      <c r="H11" s="124">
        <v>75.118001287396154</v>
      </c>
      <c r="I11" s="124">
        <v>73.541849815271291</v>
      </c>
      <c r="J11" s="61">
        <f>I11/H11-1</f>
        <v>-2.0982340385956477E-2</v>
      </c>
    </row>
    <row r="12" spans="2:10" ht="15" customHeight="1" x14ac:dyDescent="0.2">
      <c r="B12" s="75" t="s">
        <v>69</v>
      </c>
      <c r="C12" s="124">
        <v>84.231123146305833</v>
      </c>
      <c r="D12" s="124">
        <v>83.949317066713562</v>
      </c>
      <c r="E12" s="61">
        <f>D12/C12-1</f>
        <v>-3.3456288966109415E-3</v>
      </c>
      <c r="G12" s="75" t="s">
        <v>69</v>
      </c>
      <c r="H12" s="124">
        <v>87.826631892747258</v>
      </c>
      <c r="I12" s="124">
        <v>88.692859928231243</v>
      </c>
      <c r="J12" s="61">
        <f>I12/H12-1</f>
        <v>9.8629312865123886E-3</v>
      </c>
    </row>
    <row r="13" spans="2:10" ht="15" customHeight="1" x14ac:dyDescent="0.2">
      <c r="B13" s="75" t="s">
        <v>70</v>
      </c>
      <c r="C13" s="124">
        <v>65.287343323316165</v>
      </c>
      <c r="D13" s="124">
        <v>62.744985489144412</v>
      </c>
      <c r="E13" s="61">
        <f>D13/C13-1</f>
        <v>-3.8941052044061286E-2</v>
      </c>
      <c r="G13" s="75" t="s">
        <v>70</v>
      </c>
      <c r="H13" s="124">
        <v>70.665069223871242</v>
      </c>
      <c r="I13" s="124">
        <v>72.546630539117658</v>
      </c>
      <c r="J13" s="61">
        <f>I13/H13-1</f>
        <v>2.6626469568514999E-2</v>
      </c>
    </row>
    <row r="14" spans="2:10" ht="15" customHeight="1" x14ac:dyDescent="0.2">
      <c r="B14" s="75" t="s">
        <v>71</v>
      </c>
      <c r="C14" s="124">
        <v>81.168278398256604</v>
      </c>
      <c r="D14" s="124">
        <v>75.686382337366084</v>
      </c>
      <c r="E14" s="61">
        <f>D14/C14-1</f>
        <v>-6.7537419409012145E-2</v>
      </c>
      <c r="G14" s="75" t="s">
        <v>71</v>
      </c>
      <c r="H14" s="124">
        <v>51.299802596824868</v>
      </c>
      <c r="I14" s="124">
        <v>48.294491634227256</v>
      </c>
      <c r="J14" s="61">
        <f>I14/H14-1</f>
        <v>-5.8583285129124918E-2</v>
      </c>
    </row>
    <row r="15" spans="2:10" ht="15" customHeight="1" x14ac:dyDescent="0.25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 x14ac:dyDescent="0.2">
      <c r="B16" s="72" t="s">
        <v>73</v>
      </c>
      <c r="C16" s="123">
        <v>50.540379321878746</v>
      </c>
      <c r="D16" s="123">
        <v>50.767868664250337</v>
      </c>
      <c r="E16" s="74">
        <f>D16/C16-1</f>
        <v>4.5011403836676678E-3</v>
      </c>
      <c r="G16" s="72" t="s">
        <v>73</v>
      </c>
      <c r="H16" s="123">
        <v>59.358704757542988</v>
      </c>
      <c r="I16" s="123">
        <v>60.391749697252706</v>
      </c>
      <c r="J16" s="74">
        <f>I16/H16-1</f>
        <v>1.7403427920627657E-2</v>
      </c>
    </row>
    <row r="17" spans="2:12" ht="15" customHeight="1" x14ac:dyDescent="0.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 x14ac:dyDescent="0.3"/>
    <row r="19" spans="2:12" ht="54" customHeight="1" thickBot="1" x14ac:dyDescent="0.3">
      <c r="B19" s="45" t="s">
        <v>102</v>
      </c>
      <c r="C19" s="45"/>
      <c r="D19" s="45"/>
      <c r="E19" s="45"/>
      <c r="G19" s="45" t="s">
        <v>103</v>
      </c>
      <c r="H19" s="45"/>
      <c r="I19" s="45"/>
      <c r="J19" s="45"/>
      <c r="L19" s="41" t="s">
        <v>45</v>
      </c>
    </row>
    <row r="20" spans="2:12" ht="41.25" customHeight="1" x14ac:dyDescent="0.25">
      <c r="B20" s="67" t="s">
        <v>63</v>
      </c>
      <c r="C20" s="47" t="str">
        <f>actualizaciones!$A$3</f>
        <v>acum. nov. 2012</v>
      </c>
      <c r="D20" s="47" t="str">
        <f>actualizaciones!$A$2</f>
        <v>acum. nov. 2013</v>
      </c>
      <c r="E20" s="69" t="s">
        <v>50</v>
      </c>
      <c r="G20" s="67" t="s">
        <v>63</v>
      </c>
      <c r="H20" s="47" t="str">
        <f>actualizaciones!$A$3</f>
        <v>acum. nov. 2012</v>
      </c>
      <c r="I20" s="47" t="str">
        <f>actualizaciones!$A$2</f>
        <v>acum. nov. 2013</v>
      </c>
      <c r="J20" s="69" t="s">
        <v>50</v>
      </c>
    </row>
    <row r="21" spans="2:12" ht="15" customHeight="1" x14ac:dyDescent="0.25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 x14ac:dyDescent="0.2">
      <c r="B22" s="70" t="s">
        <v>101</v>
      </c>
      <c r="C22" s="121">
        <v>57.741536290973436</v>
      </c>
      <c r="D22" s="121">
        <v>60.255727784042755</v>
      </c>
      <c r="E22" s="54">
        <f>D22/C22-1</f>
        <v>4.354216487070417E-2</v>
      </c>
      <c r="G22" s="70" t="s">
        <v>101</v>
      </c>
      <c r="H22" s="121">
        <v>40.35396743527987</v>
      </c>
      <c r="I22" s="121">
        <v>41.199260989427337</v>
      </c>
      <c r="J22" s="54">
        <f>I22/H22-1</f>
        <v>2.0946975176682647E-2</v>
      </c>
    </row>
    <row r="23" spans="2:12" ht="15" customHeight="1" x14ac:dyDescent="0.25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 x14ac:dyDescent="0.2">
      <c r="B24" s="72" t="s">
        <v>67</v>
      </c>
      <c r="C24" s="123">
        <v>64.324874402675761</v>
      </c>
      <c r="D24" s="123">
        <v>65.529559896284994</v>
      </c>
      <c r="E24" s="74">
        <f>D24/C24-1</f>
        <v>1.8728143735934344E-2</v>
      </c>
      <c r="G24" s="72" t="s">
        <v>67</v>
      </c>
      <c r="H24" s="123">
        <v>40.35396743527987</v>
      </c>
      <c r="I24" s="123">
        <v>41.199260989427337</v>
      </c>
      <c r="J24" s="74">
        <f>I24/H24-1</f>
        <v>2.0946975176682647E-2</v>
      </c>
    </row>
    <row r="25" spans="2:12" ht="15" customHeight="1" x14ac:dyDescent="0.2">
      <c r="B25" s="75" t="s">
        <v>77</v>
      </c>
      <c r="C25" s="124">
        <v>66.850431615779144</v>
      </c>
      <c r="D25" s="124">
        <v>69.126217207136563</v>
      </c>
      <c r="E25" s="61">
        <f>D25/C25-1</f>
        <v>3.4042945368512045E-2</v>
      </c>
      <c r="G25" s="75" t="s">
        <v>77</v>
      </c>
      <c r="H25" s="124">
        <v>32.295434453408895</v>
      </c>
      <c r="I25" s="124">
        <v>39.543065191403883</v>
      </c>
      <c r="J25" s="61">
        <f>I25/H25-1</f>
        <v>0.2244165734463428</v>
      </c>
    </row>
    <row r="26" spans="2:12" ht="15" customHeight="1" x14ac:dyDescent="0.2">
      <c r="B26" s="75" t="s">
        <v>70</v>
      </c>
      <c r="C26" s="124">
        <v>56.002703205747189</v>
      </c>
      <c r="D26" s="124">
        <v>52.069394052935714</v>
      </c>
      <c r="E26" s="61">
        <f>D26/C26-1</f>
        <v>-7.0234273127155467E-2</v>
      </c>
      <c r="G26" s="75" t="s">
        <v>70</v>
      </c>
      <c r="H26" s="124">
        <v>44.814456396322626</v>
      </c>
      <c r="I26" s="124">
        <v>46.088371884659608</v>
      </c>
      <c r="J26" s="61">
        <f>I26/H26-1</f>
        <v>2.8426440724192759E-2</v>
      </c>
    </row>
    <row r="27" spans="2:12" ht="15" customHeight="1" x14ac:dyDescent="0.2">
      <c r="B27" s="75" t="s">
        <v>71</v>
      </c>
      <c r="C27" s="124">
        <v>24.417746432671805</v>
      </c>
      <c r="D27" s="124">
        <v>25.602915049022833</v>
      </c>
      <c r="E27" s="61">
        <f>D27/C27-1</f>
        <v>4.8537182561828596E-2</v>
      </c>
      <c r="G27" s="75" t="s">
        <v>78</v>
      </c>
      <c r="H27" s="124">
        <v>49.225419295276197</v>
      </c>
      <c r="I27" s="124">
        <v>35.683066855978765</v>
      </c>
      <c r="J27" s="61">
        <f>I27/H27-1</f>
        <v>-0.27510893016602489</v>
      </c>
    </row>
    <row r="28" spans="2:12" ht="15" customHeight="1" x14ac:dyDescent="0.2">
      <c r="B28" s="50" t="s">
        <v>72</v>
      </c>
      <c r="C28" s="122"/>
      <c r="D28" s="122"/>
      <c r="E28" s="57"/>
      <c r="G28" s="75" t="s">
        <v>79</v>
      </c>
      <c r="H28" s="124">
        <v>44.846250674339146</v>
      </c>
      <c r="I28" s="124">
        <v>43.998649898008601</v>
      </c>
      <c r="J28" s="61">
        <f>I28/H28-1</f>
        <v>-1.8900148029889596E-2</v>
      </c>
    </row>
    <row r="29" spans="2:12" ht="15" customHeight="1" x14ac:dyDescent="0.2">
      <c r="B29" s="72" t="s">
        <v>73</v>
      </c>
      <c r="C29" s="123">
        <v>44.407717708340257</v>
      </c>
      <c r="D29" s="123">
        <v>49.555647245071448</v>
      </c>
      <c r="E29" s="74">
        <f>D29/C29-1</f>
        <v>0.11592420872744724</v>
      </c>
      <c r="G29" s="50" t="s">
        <v>72</v>
      </c>
      <c r="H29" s="122"/>
      <c r="I29" s="122"/>
      <c r="J29" s="57"/>
    </row>
    <row r="30" spans="2:12" ht="15" customHeight="1" x14ac:dyDescent="0.2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 x14ac:dyDescent="0.2">
      <c r="G31" s="77" t="s">
        <v>74</v>
      </c>
      <c r="H31" s="77"/>
      <c r="I31" s="77"/>
      <c r="J31" s="77"/>
    </row>
    <row r="34" spans="2:5" ht="36" customHeight="1" x14ac:dyDescent="0.25">
      <c r="B34" s="45" t="s">
        <v>104</v>
      </c>
      <c r="C34" s="45"/>
      <c r="D34" s="45"/>
      <c r="E34" s="45"/>
    </row>
    <row r="35" spans="2:5" ht="18" customHeight="1" x14ac:dyDescent="0.25">
      <c r="B35" s="125"/>
      <c r="C35" s="125"/>
      <c r="D35" s="125"/>
      <c r="E35" s="125"/>
    </row>
    <row r="36" spans="2:5" ht="41.25" customHeight="1" x14ac:dyDescent="0.25">
      <c r="B36" s="67" t="s">
        <v>63</v>
      </c>
      <c r="C36" s="47" t="str">
        <f>actualizaciones!$A$3</f>
        <v>acum. nov. 2012</v>
      </c>
      <c r="D36" s="47" t="str">
        <f>actualizaciones!$A$2</f>
        <v>acum. nov. 2013</v>
      </c>
      <c r="E36" s="69" t="s">
        <v>50</v>
      </c>
    </row>
    <row r="37" spans="2:5" ht="15" customHeight="1" x14ac:dyDescent="0.25">
      <c r="B37" s="50" t="s">
        <v>64</v>
      </c>
      <c r="C37" s="51"/>
      <c r="D37" s="51"/>
      <c r="E37" s="51"/>
    </row>
    <row r="38" spans="2:5" ht="15" customHeight="1" x14ac:dyDescent="0.2">
      <c r="B38" s="70" t="s">
        <v>101</v>
      </c>
      <c r="C38" s="121">
        <v>63.270357640182276</v>
      </c>
      <c r="D38" s="121">
        <v>64.334935134739254</v>
      </c>
      <c r="E38" s="54">
        <f>D38/C38-1</f>
        <v>1.6825849169546547E-2</v>
      </c>
    </row>
    <row r="39" spans="2:5" ht="15" customHeight="1" x14ac:dyDescent="0.25">
      <c r="B39" s="50" t="s">
        <v>66</v>
      </c>
      <c r="C39" s="122"/>
      <c r="D39" s="122"/>
      <c r="E39" s="57"/>
    </row>
    <row r="40" spans="2:5" ht="15" customHeight="1" x14ac:dyDescent="0.2">
      <c r="B40" s="72" t="s">
        <v>67</v>
      </c>
      <c r="C40" s="123">
        <v>72.450876893689511</v>
      </c>
      <c r="D40" s="123">
        <v>73.286400521616301</v>
      </c>
      <c r="E40" s="74">
        <f t="shared" ref="E40:E45" si="0">D40/C40-1</f>
        <v>1.1532277644517475E-2</v>
      </c>
    </row>
    <row r="41" spans="2:5" ht="15" customHeight="1" x14ac:dyDescent="0.2">
      <c r="B41" s="75" t="s">
        <v>68</v>
      </c>
      <c r="C41" s="124">
        <v>68.507470112863246</v>
      </c>
      <c r="D41" s="124">
        <v>71.23758727080893</v>
      </c>
      <c r="E41" s="61">
        <f t="shared" si="0"/>
        <v>3.985137903133662E-2</v>
      </c>
    </row>
    <row r="42" spans="2:5" ht="15" customHeight="1" x14ac:dyDescent="0.2">
      <c r="B42" s="75" t="s">
        <v>69</v>
      </c>
      <c r="C42" s="124">
        <v>77.911573145522112</v>
      </c>
      <c r="D42" s="124">
        <v>78.426273837152891</v>
      </c>
      <c r="E42" s="61">
        <f t="shared" si="0"/>
        <v>6.6062161351745363E-3</v>
      </c>
    </row>
    <row r="43" spans="2:5" ht="15" customHeight="1" x14ac:dyDescent="0.2">
      <c r="B43" s="75" t="s">
        <v>70</v>
      </c>
      <c r="C43" s="124">
        <v>63.348141884922754</v>
      </c>
      <c r="D43" s="124">
        <v>64.375380822670294</v>
      </c>
      <c r="E43" s="61">
        <f t="shared" si="0"/>
        <v>1.6215770615870762E-2</v>
      </c>
    </row>
    <row r="44" spans="2:5" ht="15" customHeight="1" x14ac:dyDescent="0.2">
      <c r="B44" s="75" t="s">
        <v>78</v>
      </c>
      <c r="C44" s="124">
        <v>46.928879387802922</v>
      </c>
      <c r="D44" s="124">
        <v>46.658424891999175</v>
      </c>
      <c r="E44" s="61">
        <f t="shared" si="0"/>
        <v>-5.7630716806342797E-3</v>
      </c>
    </row>
    <row r="45" spans="2:5" ht="15" customHeight="1" x14ac:dyDescent="0.2">
      <c r="B45" s="75" t="s">
        <v>79</v>
      </c>
      <c r="C45" s="124">
        <v>58.079964731211369</v>
      </c>
      <c r="D45" s="124">
        <v>47.009120997022094</v>
      </c>
      <c r="E45" s="61">
        <f t="shared" si="0"/>
        <v>-0.19061381640681263</v>
      </c>
    </row>
    <row r="46" spans="2:5" ht="15" customHeight="1" x14ac:dyDescent="0.25">
      <c r="B46" s="50" t="s">
        <v>72</v>
      </c>
      <c r="C46" s="122"/>
      <c r="D46" s="122"/>
      <c r="E46" s="57"/>
    </row>
    <row r="47" spans="2:5" ht="15" customHeight="1" x14ac:dyDescent="0.2">
      <c r="B47" s="72" t="s">
        <v>73</v>
      </c>
      <c r="C47" s="123">
        <v>52.665405104476896</v>
      </c>
      <c r="D47" s="123">
        <v>53.801869252481829</v>
      </c>
      <c r="E47" s="74">
        <f>D47/C47-1</f>
        <v>2.1578950085932691E-2</v>
      </c>
    </row>
    <row r="48" spans="2:5" ht="15" customHeight="1" x14ac:dyDescent="0.2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1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105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 x14ac:dyDescent="0.25">
      <c r="B7" s="80"/>
      <c r="C7" s="22" t="s">
        <v>106</v>
      </c>
      <c r="D7" s="22" t="s">
        <v>107</v>
      </c>
      <c r="E7" s="23" t="s">
        <v>106</v>
      </c>
      <c r="F7" s="23" t="s">
        <v>107</v>
      </c>
      <c r="G7" s="22" t="s">
        <v>106</v>
      </c>
      <c r="H7" s="22" t="s">
        <v>107</v>
      </c>
      <c r="I7" s="23" t="s">
        <v>106</v>
      </c>
      <c r="J7" s="23" t="s">
        <v>107</v>
      </c>
      <c r="K7" s="22" t="s">
        <v>106</v>
      </c>
      <c r="L7" s="22" t="s">
        <v>107</v>
      </c>
      <c r="N7" s="81"/>
      <c r="O7" s="81"/>
      <c r="P7" s="81"/>
    </row>
    <row r="8" spans="2:16" x14ac:dyDescent="0.25">
      <c r="B8" s="82" t="s">
        <v>34</v>
      </c>
      <c r="C8" s="126">
        <v>7.7354669053880158</v>
      </c>
      <c r="D8" s="126">
        <f t="shared" ref="D8:D18" si="0">C8-C21</f>
        <v>-0.2506585149679168</v>
      </c>
      <c r="E8" s="127">
        <v>8.2200000000000006</v>
      </c>
      <c r="F8" s="127">
        <f t="shared" ref="F8:F18" si="1">E8-E21</f>
        <v>-0.2784289026059259</v>
      </c>
      <c r="G8" s="126">
        <v>8.2899999999999991</v>
      </c>
      <c r="H8" s="126">
        <f t="shared" ref="H8:H18" si="2">G8-G21</f>
        <v>-0.30844765879995606</v>
      </c>
      <c r="I8" s="127">
        <v>7.79</v>
      </c>
      <c r="J8" s="127">
        <f t="shared" ref="J8:J18" si="3">I8-I21</f>
        <v>-0.15332351360865637</v>
      </c>
      <c r="K8" s="126">
        <v>2.27</v>
      </c>
      <c r="L8" s="126">
        <f t="shared" ref="L8:L17" si="4">K8-K21</f>
        <v>0.19132580586414116</v>
      </c>
    </row>
    <row r="9" spans="2:16" x14ac:dyDescent="0.25">
      <c r="B9" s="82" t="s">
        <v>35</v>
      </c>
      <c r="C9" s="126">
        <v>7.57</v>
      </c>
      <c r="D9" s="126">
        <f t="shared" si="0"/>
        <v>5.0799316807156103E-2</v>
      </c>
      <c r="E9" s="127">
        <v>8.26</v>
      </c>
      <c r="F9" s="127">
        <f t="shared" si="1"/>
        <v>0.13136838437864995</v>
      </c>
      <c r="G9" s="126">
        <v>8.15</v>
      </c>
      <c r="H9" s="126">
        <f t="shared" si="2"/>
        <v>0.19453376718665272</v>
      </c>
      <c r="I9" s="127">
        <v>6.48</v>
      </c>
      <c r="J9" s="127">
        <f t="shared" si="3"/>
        <v>-0.38879678526341976</v>
      </c>
      <c r="K9" s="126">
        <v>2.27</v>
      </c>
      <c r="L9" s="126">
        <f t="shared" si="4"/>
        <v>2.8910141736617767E-2</v>
      </c>
    </row>
    <row r="10" spans="2:16" x14ac:dyDescent="0.25">
      <c r="B10" s="82" t="s">
        <v>36</v>
      </c>
      <c r="C10" s="126">
        <v>7.7299319553872916</v>
      </c>
      <c r="D10" s="126">
        <f t="shared" si="0"/>
        <v>0.12884843394259615</v>
      </c>
      <c r="E10" s="127">
        <v>8.4188216792035728</v>
      </c>
      <c r="F10" s="127">
        <f t="shared" si="1"/>
        <v>0.12042932559460873</v>
      </c>
      <c r="G10" s="126">
        <v>8.5230644678716629</v>
      </c>
      <c r="H10" s="126">
        <f t="shared" si="2"/>
        <v>0.17236818169759616</v>
      </c>
      <c r="I10" s="127">
        <v>6.5053691701613925</v>
      </c>
      <c r="J10" s="127">
        <f t="shared" si="3"/>
        <v>-8.4974284293560132E-2</v>
      </c>
      <c r="K10" s="126">
        <v>2.2616595019871846</v>
      </c>
      <c r="L10" s="126">
        <f t="shared" si="4"/>
        <v>4.464677593226174E-2</v>
      </c>
    </row>
    <row r="11" spans="2:16" x14ac:dyDescent="0.25">
      <c r="B11" s="82" t="s">
        <v>37</v>
      </c>
      <c r="C11" s="126">
        <v>7.84</v>
      </c>
      <c r="D11" s="126">
        <f t="shared" si="0"/>
        <v>5.9999999999999609E-2</v>
      </c>
      <c r="E11" s="127">
        <v>8.4965721361481084</v>
      </c>
      <c r="F11" s="127">
        <f t="shared" si="1"/>
        <v>0.20763981207577586</v>
      </c>
      <c r="G11" s="126">
        <v>8.4838580219388202</v>
      </c>
      <c r="H11" s="126">
        <f t="shared" si="2"/>
        <v>7.0643463375985149E-2</v>
      </c>
      <c r="I11" s="127">
        <v>6.3125944013694495</v>
      </c>
      <c r="J11" s="127">
        <f t="shared" si="3"/>
        <v>-0.34360939542515734</v>
      </c>
      <c r="K11" s="126">
        <v>2.4219155165202846</v>
      </c>
      <c r="L11" s="126">
        <f t="shared" si="4"/>
        <v>-0.24654836954278769</v>
      </c>
    </row>
    <row r="12" spans="2:16" x14ac:dyDescent="0.25">
      <c r="B12" s="82" t="s">
        <v>38</v>
      </c>
      <c r="C12" s="126">
        <v>7.9621789908906715</v>
      </c>
      <c r="D12" s="126">
        <f t="shared" si="0"/>
        <v>0.17925201087679987</v>
      </c>
      <c r="E12" s="127">
        <v>8.6468036779596087</v>
      </c>
      <c r="F12" s="127">
        <f t="shared" si="1"/>
        <v>9.4217588267065722E-2</v>
      </c>
      <c r="G12" s="126">
        <v>8.7502199047475653</v>
      </c>
      <c r="H12" s="126">
        <f t="shared" si="2"/>
        <v>9.7454205014662065E-2</v>
      </c>
      <c r="I12" s="127">
        <v>6.4343512991319898</v>
      </c>
      <c r="J12" s="127">
        <f t="shared" si="3"/>
        <v>0.33377792240798509</v>
      </c>
      <c r="K12" s="126">
        <v>2.2813991646778042</v>
      </c>
      <c r="L12" s="126">
        <f t="shared" si="4"/>
        <v>-7.7664665109429709E-2</v>
      </c>
    </row>
    <row r="13" spans="2:16" x14ac:dyDescent="0.25">
      <c r="B13" s="82" t="s">
        <v>39</v>
      </c>
      <c r="C13" s="126">
        <v>7.12</v>
      </c>
      <c r="D13" s="126">
        <f t="shared" si="0"/>
        <v>5.790715995515594E-2</v>
      </c>
      <c r="E13" s="127">
        <v>7.7284320279939118</v>
      </c>
      <c r="F13" s="127">
        <f t="shared" si="1"/>
        <v>4.590072936862466E-2</v>
      </c>
      <c r="G13" s="126">
        <v>7.7448733304297326</v>
      </c>
      <c r="H13" s="126">
        <f t="shared" si="2"/>
        <v>4.460333498809721E-2</v>
      </c>
      <c r="I13" s="127">
        <v>5.9850636120068668</v>
      </c>
      <c r="J13" s="127">
        <f t="shared" si="3"/>
        <v>-0.70573901328724009</v>
      </c>
      <c r="K13" s="126">
        <v>1.9747361934837866</v>
      </c>
      <c r="L13" s="126">
        <f t="shared" si="4"/>
        <v>-9.7016958084668259E-2</v>
      </c>
      <c r="N13" s="87"/>
      <c r="O13" s="87"/>
      <c r="P13" s="87"/>
    </row>
    <row r="14" spans="2:16" x14ac:dyDescent="0.25">
      <c r="B14" s="82" t="s">
        <v>40</v>
      </c>
      <c r="C14" s="126">
        <v>7.23</v>
      </c>
      <c r="D14" s="126">
        <f t="shared" si="0"/>
        <v>-2.3816588646178971E-2</v>
      </c>
      <c r="E14" s="127">
        <v>7.8798490311116334</v>
      </c>
      <c r="F14" s="127">
        <f t="shared" si="1"/>
        <v>0.11717156185765543</v>
      </c>
      <c r="G14" s="126">
        <v>7.6327226045176939</v>
      </c>
      <c r="H14" s="126">
        <f t="shared" si="2"/>
        <v>-0.37359070914670944</v>
      </c>
      <c r="I14" s="127">
        <v>6.6519182742414413</v>
      </c>
      <c r="J14" s="127">
        <f t="shared" si="3"/>
        <v>-0.29827994670094604</v>
      </c>
      <c r="K14" s="126">
        <v>2.2465305471367043</v>
      </c>
      <c r="L14" s="126">
        <f t="shared" si="4"/>
        <v>-8.1003989812348909E-2</v>
      </c>
    </row>
    <row r="15" spans="2:16" x14ac:dyDescent="0.25">
      <c r="B15" s="82" t="s">
        <v>41</v>
      </c>
      <c r="C15" s="126">
        <v>7.42</v>
      </c>
      <c r="D15" s="126">
        <f t="shared" si="0"/>
        <v>0.19302062476916149</v>
      </c>
      <c r="E15" s="127">
        <v>7.7735605473792928</v>
      </c>
      <c r="F15" s="127">
        <f t="shared" si="1"/>
        <v>0.30807086603604805</v>
      </c>
      <c r="G15" s="126">
        <v>8.0104702075004752</v>
      </c>
      <c r="H15" s="126">
        <f t="shared" si="2"/>
        <v>0.1759711542924709</v>
      </c>
      <c r="I15" s="127">
        <v>6.9718155673068001</v>
      </c>
      <c r="J15" s="127">
        <f t="shared" si="3"/>
        <v>-0.15063631390243426</v>
      </c>
      <c r="K15" s="126">
        <v>2.1621460061271764</v>
      </c>
      <c r="L15" s="126">
        <f t="shared" si="4"/>
        <v>2.6179510351308277E-2</v>
      </c>
    </row>
    <row r="16" spans="2:16" x14ac:dyDescent="0.25">
      <c r="B16" s="82" t="s">
        <v>42</v>
      </c>
      <c r="C16" s="126">
        <v>7.3883536376115302</v>
      </c>
      <c r="D16" s="126">
        <f t="shared" si="0"/>
        <v>-0.29240229514258154</v>
      </c>
      <c r="E16" s="127">
        <v>7.4982703684144942</v>
      </c>
      <c r="F16" s="127">
        <f t="shared" si="1"/>
        <v>-0.41192007852146073</v>
      </c>
      <c r="G16" s="126">
        <v>7.8147271229338457</v>
      </c>
      <c r="H16" s="126">
        <f t="shared" si="2"/>
        <v>-0.44748770444272523</v>
      </c>
      <c r="I16" s="127">
        <v>8.17</v>
      </c>
      <c r="J16" s="127">
        <f t="shared" si="3"/>
        <v>-0.28124110621036102</v>
      </c>
      <c r="K16" s="126">
        <v>2.1254557814720969</v>
      </c>
      <c r="L16" s="126">
        <f t="shared" si="4"/>
        <v>7.8209505060597095E-2</v>
      </c>
    </row>
    <row r="17" spans="2:18" x14ac:dyDescent="0.25">
      <c r="B17" s="82" t="s">
        <v>43</v>
      </c>
      <c r="C17" s="126">
        <v>8.2899999999999991</v>
      </c>
      <c r="D17" s="126">
        <f t="shared" si="0"/>
        <v>-0.46365301759086819</v>
      </c>
      <c r="E17" s="127">
        <v>8.5610259967428668</v>
      </c>
      <c r="F17" s="127">
        <f t="shared" si="1"/>
        <v>-0.66053071869593971</v>
      </c>
      <c r="G17" s="126">
        <v>9.0422306188435222</v>
      </c>
      <c r="H17" s="126">
        <f t="shared" si="2"/>
        <v>-0.40085776645072535</v>
      </c>
      <c r="I17" s="127">
        <v>9.6024664899516861</v>
      </c>
      <c r="J17" s="127">
        <f t="shared" si="3"/>
        <v>-0.26523645858845413</v>
      </c>
      <c r="K17" s="126">
        <v>2.2842062049146676</v>
      </c>
      <c r="L17" s="126">
        <f t="shared" si="4"/>
        <v>-2.7903105258480387E-2</v>
      </c>
    </row>
    <row r="18" spans="2:18" x14ac:dyDescent="0.25">
      <c r="B18" s="82" t="s">
        <v>44</v>
      </c>
      <c r="C18" s="126">
        <v>8.9797141421041093</v>
      </c>
      <c r="D18" s="126">
        <f t="shared" si="0"/>
        <v>-1.1958030735705449E-2</v>
      </c>
      <c r="E18" s="127">
        <v>9.5773791876667662</v>
      </c>
      <c r="F18" s="127">
        <f t="shared" si="1"/>
        <v>7.8402258251770718E-2</v>
      </c>
      <c r="G18" s="126">
        <v>9.5957141675170305</v>
      </c>
      <c r="H18" s="126">
        <f t="shared" si="2"/>
        <v>-5.5880323997092418E-2</v>
      </c>
      <c r="I18" s="127">
        <v>9.7440203380120316</v>
      </c>
      <c r="J18" s="127">
        <f t="shared" si="3"/>
        <v>6.0779829903733429E-2</v>
      </c>
      <c r="K18" s="126">
        <v>2.1538276649441173</v>
      </c>
      <c r="L18" s="126">
        <f>K18-K31</f>
        <v>-4.2961632714745512E-2</v>
      </c>
    </row>
    <row r="19" spans="2:18" ht="25.5" x14ac:dyDescent="0.25">
      <c r="B19" s="30" t="str">
        <f>actualizaciones!$A$2</f>
        <v>acum. nov. 2013</v>
      </c>
      <c r="C19" s="128">
        <v>7.7478454815803852</v>
      </c>
      <c r="D19" s="128">
        <v>-4.0257569626737322E-2</v>
      </c>
      <c r="E19" s="128">
        <v>8.2631638783810892</v>
      </c>
      <c r="F19" s="128">
        <v>-3.4783765623812357E-2</v>
      </c>
      <c r="G19" s="128">
        <v>8.3595219861412655</v>
      </c>
      <c r="H19" s="128">
        <v>-8.1209396539208001E-2</v>
      </c>
      <c r="I19" s="128">
        <v>7.2637314004288767</v>
      </c>
      <c r="J19" s="128">
        <v>-0.27487423164645985</v>
      </c>
      <c r="K19" s="128">
        <v>2.2326389106570788</v>
      </c>
      <c r="L19" s="128">
        <v>5.4946824617103651E-3</v>
      </c>
      <c r="O19" s="81"/>
      <c r="P19" s="81"/>
      <c r="Q19" s="81"/>
      <c r="R19" s="81"/>
    </row>
    <row r="20" spans="2:18" outlineLevel="1" x14ac:dyDescent="0.25">
      <c r="B20" s="82" t="s">
        <v>33</v>
      </c>
      <c r="C20" s="126">
        <v>8.0706126104518088</v>
      </c>
      <c r="D20" s="126">
        <f>C20-C33</f>
        <v>0.19986971954477006</v>
      </c>
      <c r="E20" s="127">
        <v>8.5606227531021695</v>
      </c>
      <c r="F20" s="127">
        <f>E20-E33</f>
        <v>0.47305159248484152</v>
      </c>
      <c r="G20" s="126">
        <v>8.6929475389134439</v>
      </c>
      <c r="H20" s="126">
        <f>G20-G33</f>
        <v>-0.10485029287622183</v>
      </c>
      <c r="I20" s="127">
        <v>8.3763541740423424</v>
      </c>
      <c r="J20" s="127">
        <f>I20-I33</f>
        <v>5.7369402468738784E-2</v>
      </c>
      <c r="K20" s="126">
        <v>2.3650490730643403</v>
      </c>
      <c r="L20" s="126">
        <f>K20-K33</f>
        <v>5.3212469654883687E-2</v>
      </c>
    </row>
    <row r="21" spans="2:18" outlineLevel="1" x14ac:dyDescent="0.25">
      <c r="B21" s="82" t="s">
        <v>34</v>
      </c>
      <c r="C21" s="126">
        <v>7.9861254203559326</v>
      </c>
      <c r="D21" s="126">
        <f t="shared" ref="D21:D84" si="5">C21-C34</f>
        <v>-0.40183810400562159</v>
      </c>
      <c r="E21" s="127">
        <v>8.4984289026059265</v>
      </c>
      <c r="F21" s="127">
        <f t="shared" ref="F21:F84" si="6">E21-E34</f>
        <v>-0.4715710973940741</v>
      </c>
      <c r="G21" s="126">
        <v>8.5984476587999552</v>
      </c>
      <c r="H21" s="126">
        <f t="shared" ref="H21:H84" si="7">G21-G34</f>
        <v>-0.30155234120004515</v>
      </c>
      <c r="I21" s="127">
        <v>7.9433235136086564</v>
      </c>
      <c r="J21" s="127">
        <f t="shared" ref="J21:J84" si="8">I21-I34</f>
        <v>-0.40667648639134324</v>
      </c>
      <c r="K21" s="126">
        <v>2.0786741941358589</v>
      </c>
      <c r="L21" s="126">
        <f t="shared" ref="L21:L84" si="9">K21-K34</f>
        <v>9.8674194135858873E-2</v>
      </c>
    </row>
    <row r="22" spans="2:18" outlineLevel="1" x14ac:dyDescent="0.25">
      <c r="B22" s="82" t="s">
        <v>35</v>
      </c>
      <c r="C22" s="126">
        <v>7.5192006831928442</v>
      </c>
      <c r="D22" s="126">
        <f t="shared" si="5"/>
        <v>0.22920068319284415</v>
      </c>
      <c r="E22" s="127">
        <v>8.1286316156213498</v>
      </c>
      <c r="F22" s="127">
        <f t="shared" si="6"/>
        <v>0.23863161562135016</v>
      </c>
      <c r="G22" s="126">
        <v>7.9554662328133476</v>
      </c>
      <c r="H22" s="126">
        <f t="shared" si="7"/>
        <v>0.11546623281334778</v>
      </c>
      <c r="I22" s="127">
        <v>6.8687967852634202</v>
      </c>
      <c r="J22" s="127">
        <f t="shared" si="8"/>
        <v>0.78879678526342012</v>
      </c>
      <c r="K22" s="126">
        <v>2.2410898582633823</v>
      </c>
      <c r="L22" s="126">
        <f t="shared" si="9"/>
        <v>0.19108985826338243</v>
      </c>
    </row>
    <row r="23" spans="2:18" outlineLevel="1" x14ac:dyDescent="0.25">
      <c r="B23" s="82" t="s">
        <v>36</v>
      </c>
      <c r="C23" s="126">
        <v>7.6010835214446955</v>
      </c>
      <c r="D23" s="126">
        <f t="shared" si="5"/>
        <v>2.8103375159165722E-2</v>
      </c>
      <c r="E23" s="127">
        <v>8.2983923536089641</v>
      </c>
      <c r="F23" s="127">
        <f t="shared" si="6"/>
        <v>-1.1719723122528336E-2</v>
      </c>
      <c r="G23" s="126">
        <v>8.3506962861740668</v>
      </c>
      <c r="H23" s="126">
        <f t="shared" si="7"/>
        <v>-3.5813358629944503E-2</v>
      </c>
      <c r="I23" s="127">
        <v>6.5903434544549526</v>
      </c>
      <c r="J23" s="127">
        <f t="shared" si="8"/>
        <v>-0.33256503769751333</v>
      </c>
      <c r="K23" s="126">
        <v>2.2170127260549228</v>
      </c>
      <c r="L23" s="126">
        <f t="shared" si="9"/>
        <v>0.1915075417667218</v>
      </c>
    </row>
    <row r="24" spans="2:18" outlineLevel="1" x14ac:dyDescent="0.25">
      <c r="B24" s="82" t="s">
        <v>37</v>
      </c>
      <c r="C24" s="126">
        <v>7.78</v>
      </c>
      <c r="D24" s="126">
        <f t="shared" si="5"/>
        <v>-0.14613125192564436</v>
      </c>
      <c r="E24" s="127">
        <v>8.2889323240723325</v>
      </c>
      <c r="F24" s="127">
        <f t="shared" si="6"/>
        <v>-0.36106767592766786</v>
      </c>
      <c r="G24" s="126">
        <v>8.4132145585628351</v>
      </c>
      <c r="H24" s="126">
        <f t="shared" si="7"/>
        <v>-0.11678544143716429</v>
      </c>
      <c r="I24" s="127">
        <v>6.6562037967946068</v>
      </c>
      <c r="J24" s="127">
        <f t="shared" si="8"/>
        <v>5.6203796794607186E-2</v>
      </c>
      <c r="K24" s="126">
        <v>2.6684638860630723</v>
      </c>
      <c r="L24" s="126">
        <f t="shared" si="9"/>
        <v>0.43846388606307229</v>
      </c>
    </row>
    <row r="25" spans="2:18" outlineLevel="1" x14ac:dyDescent="0.25">
      <c r="B25" s="82" t="s">
        <v>38</v>
      </c>
      <c r="C25" s="126">
        <v>7.7829269800138716</v>
      </c>
      <c r="D25" s="126">
        <f t="shared" si="5"/>
        <v>0.53290505488563511</v>
      </c>
      <c r="E25" s="127">
        <v>8.552586089692543</v>
      </c>
      <c r="F25" s="127">
        <f t="shared" si="6"/>
        <v>0.7225860896925429</v>
      </c>
      <c r="G25" s="126">
        <v>8.6527656997329032</v>
      </c>
      <c r="H25" s="126">
        <f t="shared" si="7"/>
        <v>0.59276569973290272</v>
      </c>
      <c r="I25" s="127">
        <v>6.1005733767240047</v>
      </c>
      <c r="J25" s="127">
        <f t="shared" si="8"/>
        <v>0.14057337672400472</v>
      </c>
      <c r="K25" s="126">
        <v>2.3590638297872339</v>
      </c>
      <c r="L25" s="126">
        <f t="shared" si="9"/>
        <v>0.36396579057154765</v>
      </c>
    </row>
    <row r="26" spans="2:18" outlineLevel="1" x14ac:dyDescent="0.25">
      <c r="B26" s="82" t="s">
        <v>39</v>
      </c>
      <c r="C26" s="126">
        <v>7.0620928400448442</v>
      </c>
      <c r="D26" s="126">
        <f t="shared" si="5"/>
        <v>-0.44790715995515562</v>
      </c>
      <c r="E26" s="127">
        <v>7.6825312986252872</v>
      </c>
      <c r="F26" s="127">
        <f t="shared" si="6"/>
        <v>-0.37746870137471333</v>
      </c>
      <c r="G26" s="126">
        <v>7.7002699954416354</v>
      </c>
      <c r="H26" s="126">
        <f t="shared" si="7"/>
        <v>-0.39973000455836427</v>
      </c>
      <c r="I26" s="127">
        <v>6.6908026252941069</v>
      </c>
      <c r="J26" s="127">
        <f t="shared" si="8"/>
        <v>8.0802625294106534E-2</v>
      </c>
      <c r="K26" s="126">
        <v>2.0717531515684549</v>
      </c>
      <c r="L26" s="126">
        <f t="shared" si="9"/>
        <v>-1.8246848431545004E-2</v>
      </c>
      <c r="N26" s="87"/>
      <c r="O26" s="87"/>
      <c r="P26" s="87"/>
    </row>
    <row r="27" spans="2:18" outlineLevel="1" x14ac:dyDescent="0.25">
      <c r="B27" s="82" t="s">
        <v>40</v>
      </c>
      <c r="C27" s="126">
        <v>7.2538165886461794</v>
      </c>
      <c r="D27" s="126">
        <f t="shared" si="5"/>
        <v>-6.4313960239855916E-2</v>
      </c>
      <c r="E27" s="127">
        <v>7.7626774692539779</v>
      </c>
      <c r="F27" s="127">
        <f t="shared" si="6"/>
        <v>-0.19557702002966781</v>
      </c>
      <c r="G27" s="126">
        <v>8.0063133136644034</v>
      </c>
      <c r="H27" s="126">
        <f t="shared" si="7"/>
        <v>-6.251690399880161E-3</v>
      </c>
      <c r="I27" s="127">
        <v>6.9501982209423874</v>
      </c>
      <c r="J27" s="127">
        <f t="shared" si="8"/>
        <v>0.37961456335483845</v>
      </c>
      <c r="K27" s="126">
        <v>2.3275345369490532</v>
      </c>
      <c r="L27" s="126">
        <f t="shared" si="9"/>
        <v>0.30321473150749689</v>
      </c>
    </row>
    <row r="28" spans="2:18" outlineLevel="1" x14ac:dyDescent="0.25">
      <c r="B28" s="82" t="s">
        <v>41</v>
      </c>
      <c r="C28" s="126">
        <v>7.2269793752308384</v>
      </c>
      <c r="D28" s="126">
        <f t="shared" si="5"/>
        <v>8.9254685545441248E-2</v>
      </c>
      <c r="E28" s="127">
        <v>7.4654896813432448</v>
      </c>
      <c r="F28" s="127">
        <f t="shared" si="6"/>
        <v>-1.2325108796662043E-2</v>
      </c>
      <c r="G28" s="126">
        <v>7.8344990532080043</v>
      </c>
      <c r="H28" s="126">
        <f t="shared" si="7"/>
        <v>0.25680142130520345</v>
      </c>
      <c r="I28" s="127">
        <v>7.1224518812092343</v>
      </c>
      <c r="J28" s="127">
        <f t="shared" si="8"/>
        <v>0.12723102675593978</v>
      </c>
      <c r="K28" s="126">
        <v>2.1359664957758682</v>
      </c>
      <c r="L28" s="126">
        <f t="shared" si="9"/>
        <v>1.3498065945036775E-2</v>
      </c>
    </row>
    <row r="29" spans="2:18" outlineLevel="1" x14ac:dyDescent="0.25">
      <c r="B29" s="82" t="s">
        <v>42</v>
      </c>
      <c r="C29" s="126">
        <v>7.6807559327541117</v>
      </c>
      <c r="D29" s="126">
        <f t="shared" si="5"/>
        <v>-0.37005551825943073</v>
      </c>
      <c r="E29" s="127">
        <v>7.910190446935955</v>
      </c>
      <c r="F29" s="127">
        <f t="shared" si="6"/>
        <v>-0.49287221023739036</v>
      </c>
      <c r="G29" s="126">
        <v>8.262214827376571</v>
      </c>
      <c r="H29" s="126">
        <f t="shared" si="7"/>
        <v>-0.5691684754875368</v>
      </c>
      <c r="I29" s="127">
        <v>8.451241106210361</v>
      </c>
      <c r="J29" s="127">
        <f t="shared" si="8"/>
        <v>0.15124110621036024</v>
      </c>
      <c r="K29" s="126">
        <v>2.0472462764114998</v>
      </c>
      <c r="L29" s="126">
        <f t="shared" si="9"/>
        <v>-0.10522487261007551</v>
      </c>
    </row>
    <row r="30" spans="2:18" outlineLevel="1" x14ac:dyDescent="0.25">
      <c r="B30" s="82" t="s">
        <v>43</v>
      </c>
      <c r="C30" s="126">
        <v>8.7536530175908673</v>
      </c>
      <c r="D30" s="126">
        <f t="shared" si="5"/>
        <v>0.18365301759086705</v>
      </c>
      <c r="E30" s="127">
        <v>9.2215567154388065</v>
      </c>
      <c r="F30" s="127">
        <f t="shared" si="6"/>
        <v>0.18155671543880736</v>
      </c>
      <c r="G30" s="126">
        <v>9.4430883852942475</v>
      </c>
      <c r="H30" s="126">
        <f t="shared" si="7"/>
        <v>0.23308838529424669</v>
      </c>
      <c r="I30" s="127">
        <v>9.8677029485401402</v>
      </c>
      <c r="J30" s="127">
        <f t="shared" si="8"/>
        <v>0.44770294854014026</v>
      </c>
      <c r="K30" s="126">
        <v>2.312109310173148</v>
      </c>
      <c r="L30" s="126">
        <f t="shared" si="9"/>
        <v>-7.8906898268518155E-3</v>
      </c>
    </row>
    <row r="31" spans="2:18" outlineLevel="1" x14ac:dyDescent="0.25">
      <c r="B31" s="82" t="s">
        <v>44</v>
      </c>
      <c r="C31" s="126">
        <v>8.9916721728398148</v>
      </c>
      <c r="D31" s="126">
        <f t="shared" si="5"/>
        <v>0.13200830729359581</v>
      </c>
      <c r="E31" s="127">
        <v>9.4989769294149955</v>
      </c>
      <c r="F31" s="127">
        <f t="shared" si="6"/>
        <v>0.10897692941499493</v>
      </c>
      <c r="G31" s="126">
        <v>9.651594491514123</v>
      </c>
      <c r="H31" s="126">
        <f t="shared" si="7"/>
        <v>0.18159449151412232</v>
      </c>
      <c r="I31" s="127">
        <v>9.6832405081082982</v>
      </c>
      <c r="J31" s="127">
        <f t="shared" si="8"/>
        <v>0.3532405081082981</v>
      </c>
      <c r="K31" s="126">
        <v>2.1967892976588628</v>
      </c>
      <c r="L31" s="126">
        <f t="shared" si="9"/>
        <v>-8.3210702341137033E-2</v>
      </c>
    </row>
    <row r="32" spans="2:18" ht="15" customHeight="1" x14ac:dyDescent="0.25">
      <c r="B32" s="35">
        <v>2012</v>
      </c>
      <c r="C32" s="129">
        <v>7.8106950330934621</v>
      </c>
      <c r="D32" s="129">
        <f>C32-C45</f>
        <v>1.4395740216805564E-2</v>
      </c>
      <c r="E32" s="129">
        <v>8.3185548849623743</v>
      </c>
      <c r="F32" s="129">
        <f>E32-E45</f>
        <v>7.1201757054577541E-3</v>
      </c>
      <c r="G32" s="129">
        <v>8.4603867690139793</v>
      </c>
      <c r="H32" s="129">
        <f>G32-G45</f>
        <v>2.2882844291238769E-4</v>
      </c>
      <c r="I32" s="129">
        <v>7.6077666015382386</v>
      </c>
      <c r="J32" s="129">
        <f>I32-I45</f>
        <v>0.19073854802550372</v>
      </c>
      <c r="K32" s="129">
        <v>2.2391994709215379</v>
      </c>
      <c r="L32" s="129">
        <f>K32-K45</f>
        <v>0.1108169460350692</v>
      </c>
      <c r="O32" s="81"/>
      <c r="P32" s="81"/>
      <c r="Q32" s="81"/>
      <c r="R32" s="81"/>
    </row>
    <row r="33" spans="2:18" hidden="1" outlineLevel="1" x14ac:dyDescent="0.25">
      <c r="B33" s="82" t="s">
        <v>33</v>
      </c>
      <c r="C33" s="126">
        <v>7.8707428909070387</v>
      </c>
      <c r="D33" s="126">
        <f t="shared" si="5"/>
        <v>0.38432490142389142</v>
      </c>
      <c r="E33" s="127">
        <v>8.0875711606173279</v>
      </c>
      <c r="F33" s="127">
        <f t="shared" si="6"/>
        <v>7.7571160617328161E-2</v>
      </c>
      <c r="G33" s="126">
        <v>8.7977978317896657</v>
      </c>
      <c r="H33" s="126">
        <f t="shared" si="7"/>
        <v>0.52779783178966611</v>
      </c>
      <c r="I33" s="127">
        <v>8.3189847715736036</v>
      </c>
      <c r="J33" s="127">
        <f t="shared" si="8"/>
        <v>0.57889781053284306</v>
      </c>
      <c r="K33" s="126">
        <v>2.3118366034094566</v>
      </c>
      <c r="L33" s="126">
        <f t="shared" si="9"/>
        <v>0.19183660340945652</v>
      </c>
    </row>
    <row r="34" spans="2:18" hidden="1" outlineLevel="1" x14ac:dyDescent="0.25">
      <c r="B34" s="82" t="s">
        <v>34</v>
      </c>
      <c r="C34" s="126">
        <v>8.3879635243615542</v>
      </c>
      <c r="D34" s="126">
        <f t="shared" si="5"/>
        <v>0.26762487889300424</v>
      </c>
      <c r="E34" s="127">
        <v>8.9700000000000006</v>
      </c>
      <c r="F34" s="127">
        <f t="shared" si="6"/>
        <v>0.14000000000000057</v>
      </c>
      <c r="G34" s="126">
        <v>8.9</v>
      </c>
      <c r="H34" s="126">
        <f t="shared" si="7"/>
        <v>0.32000000000000028</v>
      </c>
      <c r="I34" s="127">
        <v>8.35</v>
      </c>
      <c r="J34" s="127">
        <f t="shared" si="8"/>
        <v>0.40999999999999925</v>
      </c>
      <c r="K34" s="126">
        <v>1.98</v>
      </c>
      <c r="L34" s="126">
        <f t="shared" si="9"/>
        <v>-4.0000000000000036E-2</v>
      </c>
    </row>
    <row r="35" spans="2:18" hidden="1" outlineLevel="1" x14ac:dyDescent="0.25">
      <c r="B35" s="82" t="s">
        <v>35</v>
      </c>
      <c r="C35" s="126">
        <v>7.29</v>
      </c>
      <c r="D35" s="126">
        <f t="shared" si="5"/>
        <v>0.23024542961714189</v>
      </c>
      <c r="E35" s="127">
        <v>7.89</v>
      </c>
      <c r="F35" s="127">
        <f t="shared" si="6"/>
        <v>0.33999999999999986</v>
      </c>
      <c r="G35" s="126">
        <v>7.84</v>
      </c>
      <c r="H35" s="126">
        <f t="shared" si="7"/>
        <v>3.0000000000000249E-2</v>
      </c>
      <c r="I35" s="127">
        <v>6.08</v>
      </c>
      <c r="J35" s="127">
        <f t="shared" si="8"/>
        <v>-0.16999999999999993</v>
      </c>
      <c r="K35" s="126">
        <v>2.0499999999999998</v>
      </c>
      <c r="L35" s="126">
        <f t="shared" si="9"/>
        <v>2.9999999999999805E-2</v>
      </c>
    </row>
    <row r="36" spans="2:18" hidden="1" outlineLevel="1" x14ac:dyDescent="0.25">
      <c r="B36" s="82" t="s">
        <v>36</v>
      </c>
      <c r="C36" s="126">
        <v>7.5729801462855297</v>
      </c>
      <c r="D36" s="126">
        <f t="shared" si="5"/>
        <v>-4.5372054730218103E-2</v>
      </c>
      <c r="E36" s="127">
        <v>8.3101120767314924</v>
      </c>
      <c r="F36" s="127">
        <f t="shared" si="6"/>
        <v>0.15219706256718624</v>
      </c>
      <c r="G36" s="126">
        <v>8.3865096448040113</v>
      </c>
      <c r="H36" s="126">
        <f t="shared" si="7"/>
        <v>-0.2953548656261038</v>
      </c>
      <c r="I36" s="127">
        <v>6.922908492152466</v>
      </c>
      <c r="J36" s="127">
        <f t="shared" si="8"/>
        <v>0.75548775859142214</v>
      </c>
      <c r="K36" s="126">
        <v>2.025505184288201</v>
      </c>
      <c r="L36" s="126">
        <f t="shared" si="9"/>
        <v>-0.13478555786941193</v>
      </c>
    </row>
    <row r="37" spans="2:18" hidden="1" outlineLevel="1" x14ac:dyDescent="0.25">
      <c r="B37" s="82" t="s">
        <v>37</v>
      </c>
      <c r="C37" s="126">
        <v>7.9261312519256446</v>
      </c>
      <c r="D37" s="126">
        <f t="shared" si="5"/>
        <v>0.17945779245247362</v>
      </c>
      <c r="E37" s="127">
        <v>8.65</v>
      </c>
      <c r="F37" s="127">
        <f t="shared" si="6"/>
        <v>0.24432717678100246</v>
      </c>
      <c r="G37" s="126">
        <v>8.5299999999999994</v>
      </c>
      <c r="H37" s="126">
        <f t="shared" si="7"/>
        <v>0.11069807775690066</v>
      </c>
      <c r="I37" s="127">
        <v>6.6</v>
      </c>
      <c r="J37" s="127">
        <f t="shared" si="8"/>
        <v>0.40758243891615997</v>
      </c>
      <c r="K37" s="126">
        <v>2.23</v>
      </c>
      <c r="L37" s="126">
        <f t="shared" si="9"/>
        <v>-8.0000000000000071E-2</v>
      </c>
    </row>
    <row r="38" spans="2:18" hidden="1" outlineLevel="1" x14ac:dyDescent="0.25">
      <c r="B38" s="82" t="s">
        <v>38</v>
      </c>
      <c r="C38" s="126">
        <v>7.2500219251282365</v>
      </c>
      <c r="D38" s="126">
        <f t="shared" si="5"/>
        <v>4.0299792162467263E-2</v>
      </c>
      <c r="E38" s="127">
        <v>7.83</v>
      </c>
      <c r="F38" s="127">
        <f t="shared" si="6"/>
        <v>-0.16619883577868766</v>
      </c>
      <c r="G38" s="126">
        <v>8.06</v>
      </c>
      <c r="H38" s="126">
        <f t="shared" si="7"/>
        <v>0.17030994246226427</v>
      </c>
      <c r="I38" s="127">
        <v>5.96</v>
      </c>
      <c r="J38" s="127">
        <f t="shared" si="8"/>
        <v>-3.1780424516898442E-2</v>
      </c>
      <c r="K38" s="126">
        <v>1.9950980392156863</v>
      </c>
      <c r="L38" s="126">
        <f t="shared" si="9"/>
        <v>-0.16490196078431385</v>
      </c>
    </row>
    <row r="39" spans="2:18" hidden="1" outlineLevel="1" x14ac:dyDescent="0.25">
      <c r="B39" s="82" t="s">
        <v>39</v>
      </c>
      <c r="C39" s="126">
        <v>7.51</v>
      </c>
      <c r="D39" s="126">
        <f t="shared" si="5"/>
        <v>0.41219580042833126</v>
      </c>
      <c r="E39" s="127">
        <v>8.06</v>
      </c>
      <c r="F39" s="127">
        <f t="shared" si="6"/>
        <v>0.32792710458738394</v>
      </c>
      <c r="G39" s="126">
        <v>8.1</v>
      </c>
      <c r="H39" s="126">
        <f t="shared" si="7"/>
        <v>0.26137292696780889</v>
      </c>
      <c r="I39" s="127">
        <v>6.61</v>
      </c>
      <c r="J39" s="127">
        <f t="shared" si="8"/>
        <v>0.2521404165184995</v>
      </c>
      <c r="K39" s="126">
        <v>2.09</v>
      </c>
      <c r="L39" s="126">
        <f t="shared" si="9"/>
        <v>2.9835988014508708E-2</v>
      </c>
      <c r="N39" s="87"/>
      <c r="O39" s="87"/>
      <c r="P39" s="87"/>
    </row>
    <row r="40" spans="2:18" hidden="1" outlineLevel="1" x14ac:dyDescent="0.25">
      <c r="B40" s="82" t="s">
        <v>40</v>
      </c>
      <c r="C40" s="126">
        <v>7.3181305488860353</v>
      </c>
      <c r="D40" s="126">
        <f t="shared" si="5"/>
        <v>0.51319721149325304</v>
      </c>
      <c r="E40" s="127">
        <v>7.9582544892836458</v>
      </c>
      <c r="F40" s="127">
        <f t="shared" si="6"/>
        <v>0.77022862129490477</v>
      </c>
      <c r="G40" s="126">
        <v>8.0125650040642835</v>
      </c>
      <c r="H40" s="126">
        <f t="shared" si="7"/>
        <v>0.55641999442582435</v>
      </c>
      <c r="I40" s="127">
        <v>6.5705836575875489</v>
      </c>
      <c r="J40" s="127">
        <f t="shared" si="8"/>
        <v>-6.7834122074665437E-2</v>
      </c>
      <c r="K40" s="126">
        <v>2.0243198054415563</v>
      </c>
      <c r="L40" s="126">
        <f t="shared" si="9"/>
        <v>-1.6141224622117534E-2</v>
      </c>
    </row>
    <row r="41" spans="2:18" hidden="1" outlineLevel="1" x14ac:dyDescent="0.25">
      <c r="B41" s="82" t="s">
        <v>41</v>
      </c>
      <c r="C41" s="126">
        <v>7.1377246896853972</v>
      </c>
      <c r="D41" s="126">
        <f t="shared" si="5"/>
        <v>0.73693803535655</v>
      </c>
      <c r="E41" s="127">
        <v>7.4778147901399068</v>
      </c>
      <c r="F41" s="127">
        <f t="shared" si="6"/>
        <v>0.70127929774154385</v>
      </c>
      <c r="G41" s="126">
        <v>7.5776976319028009</v>
      </c>
      <c r="H41" s="126">
        <f t="shared" si="7"/>
        <v>1.0519250089142407</v>
      </c>
      <c r="I41" s="127">
        <v>6.9952208544532946</v>
      </c>
      <c r="J41" s="127">
        <f t="shared" si="8"/>
        <v>0.71159209191148864</v>
      </c>
      <c r="K41" s="126">
        <v>2.1224684298308314</v>
      </c>
      <c r="L41" s="126">
        <f t="shared" si="9"/>
        <v>-6.4907513169168762E-2</v>
      </c>
    </row>
    <row r="42" spans="2:18" hidden="1" outlineLevel="1" x14ac:dyDescent="0.25">
      <c r="B42" s="82" t="s">
        <v>42</v>
      </c>
      <c r="C42" s="126">
        <v>8.0508114510135425</v>
      </c>
      <c r="D42" s="126">
        <f t="shared" si="5"/>
        <v>0.19098075517492319</v>
      </c>
      <c r="E42" s="127">
        <v>8.4030626571733453</v>
      </c>
      <c r="F42" s="127">
        <f t="shared" si="6"/>
        <v>0.29188820285527761</v>
      </c>
      <c r="G42" s="126">
        <v>8.8313833028641078</v>
      </c>
      <c r="H42" s="126">
        <f t="shared" si="7"/>
        <v>0.39060775252999136</v>
      </c>
      <c r="I42" s="127">
        <v>8.3000000000000007</v>
      </c>
      <c r="J42" s="127">
        <f t="shared" si="8"/>
        <v>7.1910871033086465E-2</v>
      </c>
      <c r="K42" s="126">
        <v>2.1524711490215753</v>
      </c>
      <c r="L42" s="126">
        <f t="shared" si="9"/>
        <v>0.1993354278743269</v>
      </c>
    </row>
    <row r="43" spans="2:18" hidden="1" outlineLevel="1" x14ac:dyDescent="0.25">
      <c r="B43" s="82" t="s">
        <v>43</v>
      </c>
      <c r="C43" s="126">
        <v>8.57</v>
      </c>
      <c r="D43" s="126">
        <f t="shared" si="5"/>
        <v>0.31760449956297876</v>
      </c>
      <c r="E43" s="127">
        <v>9.0399999999999991</v>
      </c>
      <c r="F43" s="127">
        <f t="shared" si="6"/>
        <v>0.41999999999999993</v>
      </c>
      <c r="G43" s="126">
        <v>9.2100000000000009</v>
      </c>
      <c r="H43" s="126">
        <f t="shared" si="7"/>
        <v>0.61000000000000121</v>
      </c>
      <c r="I43" s="127">
        <v>9.42</v>
      </c>
      <c r="J43" s="127">
        <f t="shared" si="8"/>
        <v>-9.9999999999999645E-2</v>
      </c>
      <c r="K43" s="126">
        <v>2.3199999999999998</v>
      </c>
      <c r="L43" s="126">
        <f t="shared" si="9"/>
        <v>0.25</v>
      </c>
    </row>
    <row r="44" spans="2:18" hidden="1" outlineLevel="1" x14ac:dyDescent="0.25">
      <c r="B44" s="82" t="s">
        <v>44</v>
      </c>
      <c r="C44" s="126">
        <v>8.859663865546219</v>
      </c>
      <c r="D44" s="126">
        <f t="shared" si="5"/>
        <v>0.41559120905299629</v>
      </c>
      <c r="E44" s="127">
        <v>9.39</v>
      </c>
      <c r="F44" s="127">
        <f t="shared" si="6"/>
        <v>0.55000000000000071</v>
      </c>
      <c r="G44" s="126">
        <v>9.4700000000000006</v>
      </c>
      <c r="H44" s="126">
        <f t="shared" si="7"/>
        <v>0.75999999999999979</v>
      </c>
      <c r="I44" s="127">
        <v>9.33</v>
      </c>
      <c r="J44" s="127">
        <f t="shared" si="8"/>
        <v>-0.11999999999999922</v>
      </c>
      <c r="K44" s="126">
        <v>2.2799999999999998</v>
      </c>
      <c r="L44" s="126">
        <f t="shared" si="9"/>
        <v>0.10999999999999988</v>
      </c>
    </row>
    <row r="45" spans="2:18" ht="15" customHeight="1" collapsed="1" x14ac:dyDescent="0.25">
      <c r="B45" s="38">
        <v>2011</v>
      </c>
      <c r="C45" s="130">
        <v>7.7962992928766566</v>
      </c>
      <c r="D45" s="130">
        <f t="shared" si="5"/>
        <v>0.297447114643977</v>
      </c>
      <c r="E45" s="130">
        <v>8.3114347092569165</v>
      </c>
      <c r="F45" s="130">
        <f t="shared" si="6"/>
        <v>0.30958422402311037</v>
      </c>
      <c r="G45" s="130">
        <v>8.460157940571067</v>
      </c>
      <c r="H45" s="130">
        <f t="shared" si="7"/>
        <v>0.36623045217325867</v>
      </c>
      <c r="I45" s="130">
        <v>7.4170280535127349</v>
      </c>
      <c r="J45" s="130">
        <f t="shared" si="8"/>
        <v>0.22729099249380447</v>
      </c>
      <c r="K45" s="130">
        <v>2.1283825248864687</v>
      </c>
      <c r="L45" s="130">
        <f t="shared" si="9"/>
        <v>3.2349283105254756E-2</v>
      </c>
      <c r="O45" s="81"/>
      <c r="P45" s="81"/>
      <c r="Q45" s="81"/>
      <c r="R45" s="81"/>
    </row>
    <row r="46" spans="2:18" hidden="1" outlineLevel="1" x14ac:dyDescent="0.25">
      <c r="B46" s="82" t="s">
        <v>33</v>
      </c>
      <c r="C46" s="126">
        <v>7.4864179894831473</v>
      </c>
      <c r="D46" s="126">
        <f t="shared" si="5"/>
        <v>-0.45035224680064534</v>
      </c>
      <c r="E46" s="127">
        <v>8.01</v>
      </c>
      <c r="F46" s="127">
        <f t="shared" si="6"/>
        <v>-0.4260997327235696</v>
      </c>
      <c r="G46" s="126">
        <v>8.27</v>
      </c>
      <c r="H46" s="126">
        <f t="shared" si="7"/>
        <v>-1.7072208957383594E-2</v>
      </c>
      <c r="I46" s="127">
        <v>7.7400869610407605</v>
      </c>
      <c r="J46" s="127">
        <f t="shared" si="8"/>
        <v>-0.31248200201502829</v>
      </c>
      <c r="K46" s="126">
        <v>2.12</v>
      </c>
      <c r="L46" s="126">
        <f t="shared" si="9"/>
        <v>-0.63683937031942506</v>
      </c>
    </row>
    <row r="47" spans="2:18" hidden="1" outlineLevel="1" x14ac:dyDescent="0.25">
      <c r="B47" s="82" t="s">
        <v>34</v>
      </c>
      <c r="C47" s="126">
        <v>8.12033864546855</v>
      </c>
      <c r="D47" s="126">
        <f t="shared" si="5"/>
        <v>5.7789224002284811E-2</v>
      </c>
      <c r="E47" s="127">
        <v>8.83</v>
      </c>
      <c r="F47" s="127">
        <f t="shared" si="6"/>
        <v>0.11604276318302276</v>
      </c>
      <c r="G47" s="126">
        <v>8.58</v>
      </c>
      <c r="H47" s="126">
        <f t="shared" si="7"/>
        <v>0.19058253890500865</v>
      </c>
      <c r="I47" s="127">
        <v>7.94</v>
      </c>
      <c r="J47" s="127">
        <f t="shared" si="8"/>
        <v>-4.1548184288942025E-2</v>
      </c>
      <c r="K47" s="126">
        <v>2.02</v>
      </c>
      <c r="L47" s="126">
        <f t="shared" si="9"/>
        <v>3.972837741243751E-2</v>
      </c>
    </row>
    <row r="48" spans="2:18" hidden="1" outlineLevel="1" x14ac:dyDescent="0.25">
      <c r="B48" s="82" t="s">
        <v>35</v>
      </c>
      <c r="C48" s="126">
        <v>7.0597545703828581</v>
      </c>
      <c r="D48" s="126">
        <f t="shared" si="5"/>
        <v>-4.7346209865665401E-2</v>
      </c>
      <c r="E48" s="127">
        <v>7.55</v>
      </c>
      <c r="F48" s="127">
        <f t="shared" si="6"/>
        <v>-6.5637942184126885E-3</v>
      </c>
      <c r="G48" s="126">
        <v>7.81</v>
      </c>
      <c r="H48" s="126">
        <f t="shared" si="7"/>
        <v>0.13184929253043709</v>
      </c>
      <c r="I48" s="127">
        <v>6.25</v>
      </c>
      <c r="J48" s="127">
        <f t="shared" si="8"/>
        <v>-0.1497950819672127</v>
      </c>
      <c r="K48" s="126">
        <v>2.02</v>
      </c>
      <c r="L48" s="126">
        <f t="shared" si="9"/>
        <v>-0.24169099851666775</v>
      </c>
    </row>
    <row r="49" spans="2:17" hidden="1" outlineLevel="1" x14ac:dyDescent="0.25">
      <c r="B49" s="82" t="s">
        <v>36</v>
      </c>
      <c r="C49" s="126">
        <v>7.6183522010157478</v>
      </c>
      <c r="D49" s="126">
        <f t="shared" si="5"/>
        <v>-5.3366025818877283E-2</v>
      </c>
      <c r="E49" s="127">
        <v>8.1579150141643062</v>
      </c>
      <c r="F49" s="127">
        <f t="shared" si="6"/>
        <v>-0.33208498583569401</v>
      </c>
      <c r="G49" s="126">
        <v>8.6818645104301151</v>
      </c>
      <c r="H49" s="126">
        <f t="shared" si="7"/>
        <v>0.61186451043011481</v>
      </c>
      <c r="I49" s="127">
        <v>6.1674207335610438</v>
      </c>
      <c r="J49" s="127">
        <f t="shared" si="8"/>
        <v>-0.69257926643895651</v>
      </c>
      <c r="K49" s="126">
        <v>2.160290742157613</v>
      </c>
      <c r="L49" s="126">
        <f t="shared" si="9"/>
        <v>-0.16970925784238711</v>
      </c>
    </row>
    <row r="50" spans="2:17" hidden="1" outlineLevel="1" x14ac:dyDescent="0.25">
      <c r="B50" s="82" t="s">
        <v>37</v>
      </c>
      <c r="C50" s="126">
        <v>7.746673459473171</v>
      </c>
      <c r="D50" s="126">
        <f t="shared" si="5"/>
        <v>0.11516134485567786</v>
      </c>
      <c r="E50" s="127">
        <v>8.4056728232189979</v>
      </c>
      <c r="F50" s="127">
        <f t="shared" si="6"/>
        <v>0.2056728232189986</v>
      </c>
      <c r="G50" s="126">
        <v>8.4193019222430987</v>
      </c>
      <c r="H50" s="126">
        <f t="shared" si="7"/>
        <v>0.29930192224309948</v>
      </c>
      <c r="I50" s="127">
        <v>6.1924175610838397</v>
      </c>
      <c r="J50" s="127">
        <f t="shared" si="8"/>
        <v>-0.27758243891616008</v>
      </c>
      <c r="K50" s="126">
        <v>2.31</v>
      </c>
      <c r="L50" s="126">
        <f t="shared" si="9"/>
        <v>-0.43999999999999995</v>
      </c>
    </row>
    <row r="51" spans="2:17" hidden="1" outlineLevel="1" x14ac:dyDescent="0.25">
      <c r="B51" s="82" t="s">
        <v>38</v>
      </c>
      <c r="C51" s="126">
        <v>7.2097221329657692</v>
      </c>
      <c r="D51" s="126">
        <f t="shared" si="5"/>
        <v>-0.11217931684364846</v>
      </c>
      <c r="E51" s="127">
        <v>7.9961988357786877</v>
      </c>
      <c r="F51" s="127">
        <f t="shared" si="6"/>
        <v>-7.3801164221312554E-2</v>
      </c>
      <c r="G51" s="126">
        <v>7.8896900575377362</v>
      </c>
      <c r="H51" s="126">
        <f t="shared" si="7"/>
        <v>-2.0309942462263919E-2</v>
      </c>
      <c r="I51" s="127">
        <v>5.9917804245168984</v>
      </c>
      <c r="J51" s="127">
        <f t="shared" si="8"/>
        <v>-0.23821957548310202</v>
      </c>
      <c r="K51" s="126">
        <v>2.16</v>
      </c>
      <c r="L51" s="126">
        <f t="shared" si="9"/>
        <v>-0.12999999999999989</v>
      </c>
    </row>
    <row r="52" spans="2:17" hidden="1" outlineLevel="1" x14ac:dyDescent="0.25">
      <c r="B52" s="82" t="s">
        <v>39</v>
      </c>
      <c r="C52" s="126">
        <v>7.0978041995716685</v>
      </c>
      <c r="D52" s="126">
        <f t="shared" si="5"/>
        <v>-0.24405449738538287</v>
      </c>
      <c r="E52" s="127">
        <v>7.7320728954126166</v>
      </c>
      <c r="F52" s="127">
        <f t="shared" si="6"/>
        <v>-0.25224997276931393</v>
      </c>
      <c r="G52" s="126">
        <v>7.8386270730321908</v>
      </c>
      <c r="H52" s="126">
        <f t="shared" si="7"/>
        <v>-0.16333999100118035</v>
      </c>
      <c r="I52" s="127">
        <v>6.3578595834815008</v>
      </c>
      <c r="J52" s="127">
        <f t="shared" si="8"/>
        <v>-0.15110179876335739</v>
      </c>
      <c r="K52" s="126">
        <v>2.0601640119854912</v>
      </c>
      <c r="L52" s="126">
        <f t="shared" si="9"/>
        <v>-0.14391441938705807</v>
      </c>
      <c r="N52" s="87"/>
      <c r="O52" s="87"/>
      <c r="P52" s="87"/>
    </row>
    <row r="53" spans="2:17" hidden="1" outlineLevel="1" x14ac:dyDescent="0.25">
      <c r="B53" s="82" t="s">
        <v>40</v>
      </c>
      <c r="C53" s="126">
        <v>6.8049333373927823</v>
      </c>
      <c r="D53" s="126">
        <f t="shared" si="5"/>
        <v>-0.11244154591918765</v>
      </c>
      <c r="E53" s="127">
        <v>7.188025867988741</v>
      </c>
      <c r="F53" s="127">
        <f t="shared" si="6"/>
        <v>-9.1974132011259258E-2</v>
      </c>
      <c r="G53" s="126">
        <v>7.4561450096384592</v>
      </c>
      <c r="H53" s="126">
        <f t="shared" si="7"/>
        <v>1.6145009638458774E-2</v>
      </c>
      <c r="I53" s="127">
        <v>6.6384177796622144</v>
      </c>
      <c r="J53" s="127">
        <f t="shared" si="8"/>
        <v>-0.10158222033778586</v>
      </c>
      <c r="K53" s="126">
        <v>2.0404610300636739</v>
      </c>
      <c r="L53" s="126">
        <f t="shared" si="9"/>
        <v>-0.19953896993632636</v>
      </c>
    </row>
    <row r="54" spans="2:17" hidden="1" outlineLevel="1" x14ac:dyDescent="0.25">
      <c r="B54" s="82" t="s">
        <v>41</v>
      </c>
      <c r="C54" s="126">
        <v>6.4007866543288472</v>
      </c>
      <c r="D54" s="126">
        <f t="shared" si="5"/>
        <v>-0.57395942028339419</v>
      </c>
      <c r="E54" s="127">
        <v>6.7765354923983629</v>
      </c>
      <c r="F54" s="127">
        <f t="shared" si="6"/>
        <v>-0.92277302976878062</v>
      </c>
      <c r="G54" s="126">
        <v>6.5257726229885602</v>
      </c>
      <c r="H54" s="126">
        <f t="shared" si="7"/>
        <v>-0.73422737701143959</v>
      </c>
      <c r="I54" s="127">
        <v>6.2836287625418059</v>
      </c>
      <c r="J54" s="127">
        <f t="shared" si="8"/>
        <v>-0.11637123745819444</v>
      </c>
      <c r="K54" s="126">
        <v>2.1873759430000002</v>
      </c>
      <c r="L54" s="126">
        <f t="shared" si="9"/>
        <v>-9.2624056999999649E-2</v>
      </c>
    </row>
    <row r="55" spans="2:17" hidden="1" outlineLevel="1" x14ac:dyDescent="0.25">
      <c r="B55" s="82" t="s">
        <v>42</v>
      </c>
      <c r="C55" s="126">
        <v>7.8598306958386193</v>
      </c>
      <c r="D55" s="126">
        <f t="shared" si="5"/>
        <v>-0.16314077236224556</v>
      </c>
      <c r="E55" s="127">
        <v>8.1111744543180677</v>
      </c>
      <c r="F55" s="127">
        <f t="shared" si="6"/>
        <v>-0.45882554568193257</v>
      </c>
      <c r="G55" s="126">
        <v>8.4407755503341164</v>
      </c>
      <c r="H55" s="126">
        <f t="shared" si="7"/>
        <v>0.17077555033411684</v>
      </c>
      <c r="I55" s="127">
        <v>8.2280891289669142</v>
      </c>
      <c r="J55" s="127">
        <f t="shared" si="8"/>
        <v>-0.17191087103308611</v>
      </c>
      <c r="K55" s="126">
        <v>1.9531357211472484</v>
      </c>
      <c r="L55" s="126">
        <f t="shared" si="9"/>
        <v>-0.38686427885275143</v>
      </c>
    </row>
    <row r="56" spans="2:17" hidden="1" outlineLevel="1" x14ac:dyDescent="0.25">
      <c r="B56" s="82" t="s">
        <v>43</v>
      </c>
      <c r="C56" s="126">
        <v>8.2523955004370215</v>
      </c>
      <c r="D56" s="126">
        <f t="shared" si="5"/>
        <v>9.1010892234356433E-2</v>
      </c>
      <c r="E56" s="127">
        <v>8.6199999999999992</v>
      </c>
      <c r="F56" s="127">
        <f t="shared" si="6"/>
        <v>0.33000000000000007</v>
      </c>
      <c r="G56" s="126">
        <v>8.6</v>
      </c>
      <c r="H56" s="126">
        <f t="shared" si="7"/>
        <v>-0.12000000000000099</v>
      </c>
      <c r="I56" s="127">
        <v>9.52</v>
      </c>
      <c r="J56" s="127">
        <f t="shared" si="8"/>
        <v>0.52999999999999936</v>
      </c>
      <c r="K56" s="126">
        <v>2.0699999999999998</v>
      </c>
      <c r="L56" s="126">
        <f t="shared" si="9"/>
        <v>-0.52</v>
      </c>
    </row>
    <row r="57" spans="2:17" hidden="1" outlineLevel="1" x14ac:dyDescent="0.25">
      <c r="B57" s="82" t="s">
        <v>44</v>
      </c>
      <c r="C57" s="126">
        <v>8.4440726564932227</v>
      </c>
      <c r="D57" s="126">
        <f t="shared" si="5"/>
        <v>-0.54008672154370707</v>
      </c>
      <c r="E57" s="127">
        <v>8.84</v>
      </c>
      <c r="F57" s="127">
        <f t="shared" si="6"/>
        <v>-0.27999999999999936</v>
      </c>
      <c r="G57" s="126">
        <v>8.7100000000000009</v>
      </c>
      <c r="H57" s="126">
        <f t="shared" si="7"/>
        <v>-0.72999999999999865</v>
      </c>
      <c r="I57" s="127">
        <v>9.4499999999999993</v>
      </c>
      <c r="J57" s="127">
        <f t="shared" si="8"/>
        <v>-0.85000000000000142</v>
      </c>
      <c r="K57" s="126">
        <v>2.17</v>
      </c>
      <c r="L57" s="126">
        <f t="shared" si="9"/>
        <v>-0.26000000000000023</v>
      </c>
    </row>
    <row r="58" spans="2:17" collapsed="1" x14ac:dyDescent="0.25">
      <c r="B58" s="38">
        <v>2010</v>
      </c>
      <c r="C58" s="130">
        <v>7.4988521782326796</v>
      </c>
      <c r="D58" s="130">
        <f t="shared" si="5"/>
        <v>-0.17455028602755984</v>
      </c>
      <c r="E58" s="130">
        <v>8.0018504852338062</v>
      </c>
      <c r="F58" s="130">
        <f t="shared" si="6"/>
        <v>-0.19659090246600108</v>
      </c>
      <c r="G58" s="130">
        <v>8.0939274883978083</v>
      </c>
      <c r="H58" s="130">
        <f t="shared" si="7"/>
        <v>-3.5557489616776294E-2</v>
      </c>
      <c r="I58" s="130">
        <v>7.1897370610189304</v>
      </c>
      <c r="J58" s="130">
        <f t="shared" si="8"/>
        <v>-0.18976177874372713</v>
      </c>
      <c r="K58" s="130">
        <v>2.096033241781214</v>
      </c>
      <c r="L58" s="130">
        <f t="shared" si="9"/>
        <v>-0.26351797507665609</v>
      </c>
    </row>
    <row r="59" spans="2:17" ht="15" hidden="1" customHeight="1" outlineLevel="1" x14ac:dyDescent="0.25">
      <c r="B59" s="82" t="s">
        <v>33</v>
      </c>
      <c r="C59" s="126">
        <v>7.9367702362837926</v>
      </c>
      <c r="D59" s="126">
        <f t="shared" si="5"/>
        <v>-0.24934493108455857</v>
      </c>
      <c r="E59" s="127">
        <v>8.4360997327235694</v>
      </c>
      <c r="F59" s="127">
        <f t="shared" si="6"/>
        <v>-0.21390026727643097</v>
      </c>
      <c r="G59" s="126">
        <v>8.2870722089573832</v>
      </c>
      <c r="H59" s="126">
        <f t="shared" si="7"/>
        <v>-0.50292779104261598</v>
      </c>
      <c r="I59" s="127">
        <v>8.0525689630557888</v>
      </c>
      <c r="J59" s="127">
        <f t="shared" si="8"/>
        <v>-0.30743103694421059</v>
      </c>
      <c r="K59" s="126">
        <v>2.7568393703194252</v>
      </c>
      <c r="L59" s="126">
        <f t="shared" si="9"/>
        <v>0.38683937031942506</v>
      </c>
      <c r="N59" s="87"/>
      <c r="O59" s="87"/>
      <c r="P59" s="87"/>
    </row>
    <row r="60" spans="2:17" ht="15" hidden="1" customHeight="1" outlineLevel="1" x14ac:dyDescent="0.25">
      <c r="B60" s="82" t="s">
        <v>34</v>
      </c>
      <c r="C60" s="126">
        <v>8.0625494214662652</v>
      </c>
      <c r="D60" s="126">
        <f t="shared" si="5"/>
        <v>0.18277918938214022</v>
      </c>
      <c r="E60" s="127">
        <v>8.7139572368169773</v>
      </c>
      <c r="F60" s="127">
        <f t="shared" si="6"/>
        <v>0.2839572368169776</v>
      </c>
      <c r="G60" s="126">
        <v>8.3894174610949914</v>
      </c>
      <c r="H60" s="126">
        <f t="shared" si="7"/>
        <v>0.26941746109499221</v>
      </c>
      <c r="I60" s="127">
        <v>7.9815481842889424</v>
      </c>
      <c r="J60" s="127">
        <f t="shared" si="8"/>
        <v>-2.8451815711057371E-2</v>
      </c>
      <c r="K60" s="126">
        <v>1.9802716225875625</v>
      </c>
      <c r="L60" s="126">
        <f t="shared" si="9"/>
        <v>-0.39972837741243739</v>
      </c>
      <c r="O60" s="87"/>
      <c r="P60" s="87"/>
      <c r="Q60" s="87"/>
    </row>
    <row r="61" spans="2:17" ht="15" hidden="1" customHeight="1" outlineLevel="1" x14ac:dyDescent="0.25">
      <c r="B61" s="82" t="s">
        <v>35</v>
      </c>
      <c r="C61" s="126">
        <v>7.1071007802485235</v>
      </c>
      <c r="D61" s="126">
        <f t="shared" si="5"/>
        <v>-0.34152400107212966</v>
      </c>
      <c r="E61" s="127">
        <v>7.5565637942184125</v>
      </c>
      <c r="F61" s="127">
        <f t="shared" si="6"/>
        <v>-0.46343620578158706</v>
      </c>
      <c r="G61" s="126">
        <v>7.6781507074695625</v>
      </c>
      <c r="H61" s="126">
        <f t="shared" si="7"/>
        <v>-0.21184929253043716</v>
      </c>
      <c r="I61" s="127">
        <v>6.3997950819672127</v>
      </c>
      <c r="J61" s="127">
        <f t="shared" si="8"/>
        <v>-0.78020491803278702</v>
      </c>
      <c r="K61" s="126">
        <v>2.2616909985166678</v>
      </c>
      <c r="L61" s="126">
        <f t="shared" si="9"/>
        <v>-3.830900148333205E-2</v>
      </c>
    </row>
    <row r="62" spans="2:17" ht="15" hidden="1" customHeight="1" outlineLevel="1" x14ac:dyDescent="0.25">
      <c r="B62" s="82" t="s">
        <v>36</v>
      </c>
      <c r="C62" s="126">
        <v>7.6717182268346251</v>
      </c>
      <c r="D62" s="126">
        <f t="shared" si="5"/>
        <v>-0.21702075706506818</v>
      </c>
      <c r="E62" s="127">
        <v>8.49</v>
      </c>
      <c r="F62" s="127">
        <f t="shared" si="6"/>
        <v>-0.1899999999999995</v>
      </c>
      <c r="G62" s="126">
        <v>8.07</v>
      </c>
      <c r="H62" s="126">
        <f t="shared" si="7"/>
        <v>-0.54999999999999893</v>
      </c>
      <c r="I62" s="127">
        <v>6.86</v>
      </c>
      <c r="J62" s="127">
        <f t="shared" si="8"/>
        <v>-0.35999999999999943</v>
      </c>
      <c r="K62" s="126">
        <v>2.33</v>
      </c>
      <c r="L62" s="126">
        <f t="shared" si="9"/>
        <v>7.0000000000000284E-2</v>
      </c>
    </row>
    <row r="63" spans="2:17" ht="15" hidden="1" customHeight="1" outlineLevel="1" x14ac:dyDescent="0.25">
      <c r="B63" s="82" t="s">
        <v>37</v>
      </c>
      <c r="C63" s="126">
        <v>7.6315121146174931</v>
      </c>
      <c r="D63" s="126">
        <f t="shared" si="5"/>
        <v>-0.18507603992445709</v>
      </c>
      <c r="E63" s="127">
        <v>8.1999999999999993</v>
      </c>
      <c r="F63" s="127">
        <f t="shared" si="6"/>
        <v>-0.3100000000000005</v>
      </c>
      <c r="G63" s="126">
        <v>8.1199999999999992</v>
      </c>
      <c r="H63" s="126">
        <f t="shared" si="7"/>
        <v>-0.38000000000000078</v>
      </c>
      <c r="I63" s="127">
        <v>6.47</v>
      </c>
      <c r="J63" s="127">
        <f t="shared" si="8"/>
        <v>-0.49000000000000021</v>
      </c>
      <c r="K63" s="126">
        <v>2.75</v>
      </c>
      <c r="L63" s="126">
        <f t="shared" si="9"/>
        <v>0.16000000000000014</v>
      </c>
    </row>
    <row r="64" spans="2:17" ht="15" hidden="1" customHeight="1" outlineLevel="1" x14ac:dyDescent="0.25">
      <c r="B64" s="82" t="s">
        <v>38</v>
      </c>
      <c r="C64" s="126">
        <v>7.3219014498094177</v>
      </c>
      <c r="D64" s="126">
        <f t="shared" si="5"/>
        <v>-0.81052783204716672</v>
      </c>
      <c r="E64" s="127">
        <v>8.07</v>
      </c>
      <c r="F64" s="127">
        <f t="shared" si="6"/>
        <v>-1.1999999999999993</v>
      </c>
      <c r="G64" s="126">
        <v>7.91</v>
      </c>
      <c r="H64" s="126">
        <f t="shared" si="7"/>
        <v>-0.91999999999999993</v>
      </c>
      <c r="I64" s="127">
        <v>6.23</v>
      </c>
      <c r="J64" s="127">
        <f t="shared" si="8"/>
        <v>-0.55999999999999961</v>
      </c>
      <c r="K64" s="126">
        <v>2.29</v>
      </c>
      <c r="L64" s="126">
        <f t="shared" si="9"/>
        <v>-0.29999999999999982</v>
      </c>
      <c r="O64" s="81"/>
      <c r="P64" s="81"/>
      <c r="Q64" s="81"/>
    </row>
    <row r="65" spans="2:12" ht="15" hidden="1" customHeight="1" outlineLevel="1" x14ac:dyDescent="0.25">
      <c r="B65" s="82" t="s">
        <v>39</v>
      </c>
      <c r="C65" s="126">
        <v>7.3418586969570514</v>
      </c>
      <c r="D65" s="126">
        <f t="shared" si="5"/>
        <v>-0.32991360686646143</v>
      </c>
      <c r="E65" s="127">
        <v>7.9843228681819305</v>
      </c>
      <c r="F65" s="127">
        <f t="shared" si="6"/>
        <v>-0.32567713181807001</v>
      </c>
      <c r="G65" s="126">
        <v>8.0019670640333711</v>
      </c>
      <c r="H65" s="126">
        <f t="shared" si="7"/>
        <v>-0.17803293596662861</v>
      </c>
      <c r="I65" s="127">
        <v>6.5089613822448582</v>
      </c>
      <c r="J65" s="127">
        <f t="shared" si="8"/>
        <v>-0.42103861775514151</v>
      </c>
      <c r="K65" s="126">
        <v>2.2040784313725492</v>
      </c>
      <c r="L65" s="126">
        <f t="shared" si="9"/>
        <v>-0.32592156862745059</v>
      </c>
    </row>
    <row r="66" spans="2:12" ht="15" hidden="1" customHeight="1" outlineLevel="1" x14ac:dyDescent="0.25">
      <c r="B66" s="82" t="s">
        <v>40</v>
      </c>
      <c r="C66" s="126">
        <v>6.9173748833119699</v>
      </c>
      <c r="D66" s="126">
        <f t="shared" si="5"/>
        <v>-0.26784965291272389</v>
      </c>
      <c r="E66" s="127">
        <v>7.28</v>
      </c>
      <c r="F66" s="127">
        <f t="shared" si="6"/>
        <v>-0.54</v>
      </c>
      <c r="G66" s="126">
        <v>7.44</v>
      </c>
      <c r="H66" s="126">
        <f t="shared" si="7"/>
        <v>-0.29999999999999982</v>
      </c>
      <c r="I66" s="127">
        <v>6.74</v>
      </c>
      <c r="J66" s="127">
        <f t="shared" si="8"/>
        <v>-0.10999999999999943</v>
      </c>
      <c r="K66" s="126">
        <v>2.2400000000000002</v>
      </c>
      <c r="L66" s="126">
        <f t="shared" si="9"/>
        <v>-0.48</v>
      </c>
    </row>
    <row r="67" spans="2:12" ht="15" hidden="1" customHeight="1" outlineLevel="1" x14ac:dyDescent="0.25">
      <c r="B67" s="82" t="s">
        <v>41</v>
      </c>
      <c r="C67" s="126">
        <v>6.9747460746122414</v>
      </c>
      <c r="D67" s="126">
        <f t="shared" si="5"/>
        <v>-0.98068060153978198</v>
      </c>
      <c r="E67" s="127">
        <v>7.6993085221671436</v>
      </c>
      <c r="F67" s="127">
        <f t="shared" si="6"/>
        <v>-0.85069147783285715</v>
      </c>
      <c r="G67" s="126">
        <v>7.26</v>
      </c>
      <c r="H67" s="126">
        <f t="shared" si="7"/>
        <v>-0.99000000000000021</v>
      </c>
      <c r="I67" s="127">
        <v>6.4</v>
      </c>
      <c r="J67" s="127">
        <f t="shared" si="8"/>
        <v>-1.58</v>
      </c>
      <c r="K67" s="126">
        <v>2.2799999999999998</v>
      </c>
      <c r="L67" s="126">
        <f t="shared" si="9"/>
        <v>-0.12000000000000011</v>
      </c>
    </row>
    <row r="68" spans="2:12" ht="15" hidden="1" customHeight="1" outlineLevel="1" x14ac:dyDescent="0.25">
      <c r="B68" s="82" t="s">
        <v>42</v>
      </c>
      <c r="C68" s="126">
        <v>8.0229714682008648</v>
      </c>
      <c r="D68" s="126">
        <f t="shared" si="5"/>
        <v>0.18320119444637939</v>
      </c>
      <c r="E68" s="127">
        <v>8.57</v>
      </c>
      <c r="F68" s="127">
        <f t="shared" si="6"/>
        <v>0.33999999999999986</v>
      </c>
      <c r="G68" s="126">
        <v>8.27</v>
      </c>
      <c r="H68" s="126">
        <f t="shared" si="7"/>
        <v>-0.12000000000000099</v>
      </c>
      <c r="I68" s="127">
        <v>8.4</v>
      </c>
      <c r="J68" s="127">
        <f t="shared" si="8"/>
        <v>0.91999999999999993</v>
      </c>
      <c r="K68" s="126">
        <v>2.34</v>
      </c>
      <c r="L68" s="126">
        <f t="shared" si="9"/>
        <v>-0.56000000000000005</v>
      </c>
    </row>
    <row r="69" spans="2:12" ht="15" hidden="1" customHeight="1" outlineLevel="1" x14ac:dyDescent="0.25">
      <c r="B69" s="82" t="s">
        <v>43</v>
      </c>
      <c r="C69" s="126">
        <v>8.1613846082026651</v>
      </c>
      <c r="D69" s="126">
        <f t="shared" si="5"/>
        <v>1.1223057665395331E-2</v>
      </c>
      <c r="E69" s="127">
        <v>8.2899999999999991</v>
      </c>
      <c r="F69" s="127">
        <f t="shared" si="6"/>
        <v>-1.0000000000001563E-2</v>
      </c>
      <c r="G69" s="126">
        <v>8.7200000000000006</v>
      </c>
      <c r="H69" s="126">
        <f t="shared" si="7"/>
        <v>-3.9999999999999147E-2</v>
      </c>
      <c r="I69" s="127">
        <v>8.99</v>
      </c>
      <c r="J69" s="127">
        <f t="shared" si="8"/>
        <v>-0.23000000000000043</v>
      </c>
      <c r="K69" s="126">
        <v>2.59</v>
      </c>
      <c r="L69" s="126">
        <f t="shared" si="9"/>
        <v>8.0000000000000071E-2</v>
      </c>
    </row>
    <row r="70" spans="2:12" ht="15" hidden="1" customHeight="1" outlineLevel="1" x14ac:dyDescent="0.25">
      <c r="B70" s="82" t="s">
        <v>44</v>
      </c>
      <c r="C70" s="126">
        <v>8.9841593780369298</v>
      </c>
      <c r="D70" s="126">
        <f t="shared" si="5"/>
        <v>-0.28937282598164771</v>
      </c>
      <c r="E70" s="127">
        <v>9.1199999999999992</v>
      </c>
      <c r="F70" s="127">
        <f t="shared" si="6"/>
        <v>-0.74000000000000021</v>
      </c>
      <c r="G70" s="126">
        <v>9.44</v>
      </c>
      <c r="H70" s="126">
        <f t="shared" si="7"/>
        <v>-0.17999999999999972</v>
      </c>
      <c r="I70" s="127">
        <v>10.3</v>
      </c>
      <c r="J70" s="127">
        <f t="shared" si="8"/>
        <v>0.62000000000000099</v>
      </c>
      <c r="K70" s="126">
        <v>2.4300000000000002</v>
      </c>
      <c r="L70" s="126">
        <f t="shared" si="9"/>
        <v>-0.10350606524555417</v>
      </c>
    </row>
    <row r="71" spans="2:12" collapsed="1" x14ac:dyDescent="0.25">
      <c r="B71" s="38">
        <v>2009</v>
      </c>
      <c r="C71" s="130">
        <v>7.6734024642602394</v>
      </c>
      <c r="D71" s="130">
        <f t="shared" si="5"/>
        <v>-0.27434471765047785</v>
      </c>
      <c r="E71" s="130">
        <v>8.1984413876998072</v>
      </c>
      <c r="F71" s="130">
        <f t="shared" si="6"/>
        <v>-0.34171515979331701</v>
      </c>
      <c r="G71" s="130">
        <v>8.1294849780145846</v>
      </c>
      <c r="H71" s="130">
        <f t="shared" si="7"/>
        <v>-0.34935057569446926</v>
      </c>
      <c r="I71" s="130">
        <v>7.3794988397626575</v>
      </c>
      <c r="J71" s="130">
        <f t="shared" si="8"/>
        <v>-0.27277701344407568</v>
      </c>
      <c r="K71" s="130">
        <v>2.3595512168578701</v>
      </c>
      <c r="L71" s="130">
        <f t="shared" si="9"/>
        <v>-0.14495288187197408</v>
      </c>
    </row>
    <row r="72" spans="2:12" ht="15" hidden="1" customHeight="1" outlineLevel="1" x14ac:dyDescent="0.25">
      <c r="B72" s="82" t="s">
        <v>33</v>
      </c>
      <c r="C72" s="126">
        <v>8.1861151673683512</v>
      </c>
      <c r="D72" s="126">
        <f t="shared" si="5"/>
        <v>-7.8654324528276476E-2</v>
      </c>
      <c r="E72" s="127">
        <v>8.65</v>
      </c>
      <c r="F72" s="127">
        <f t="shared" si="6"/>
        <v>-0.4399999999999995</v>
      </c>
      <c r="G72" s="126">
        <v>8.7899999999999991</v>
      </c>
      <c r="H72" s="126">
        <f t="shared" si="7"/>
        <v>8.9999999999999858E-2</v>
      </c>
      <c r="I72" s="127">
        <v>8.36</v>
      </c>
      <c r="J72" s="127">
        <f t="shared" si="8"/>
        <v>0.37999999999999901</v>
      </c>
      <c r="K72" s="126">
        <v>2.37</v>
      </c>
      <c r="L72" s="126">
        <f t="shared" si="9"/>
        <v>-0.10000000000000009</v>
      </c>
    </row>
    <row r="73" spans="2:12" ht="15" hidden="1" customHeight="1" outlineLevel="1" x14ac:dyDescent="0.25">
      <c r="B73" s="82" t="s">
        <v>34</v>
      </c>
      <c r="C73" s="126">
        <v>7.879770232084125</v>
      </c>
      <c r="D73" s="126">
        <f t="shared" si="5"/>
        <v>-9.6316581895286468E-2</v>
      </c>
      <c r="E73" s="127">
        <v>8.43</v>
      </c>
      <c r="F73" s="127">
        <f t="shared" si="6"/>
        <v>8.0000000000000071E-2</v>
      </c>
      <c r="G73" s="126">
        <v>8.1199999999999992</v>
      </c>
      <c r="H73" s="126">
        <f t="shared" si="7"/>
        <v>-0.45000000000000107</v>
      </c>
      <c r="I73" s="127">
        <v>8.01</v>
      </c>
      <c r="J73" s="127">
        <f t="shared" si="8"/>
        <v>2.9999999999999361E-2</v>
      </c>
      <c r="K73" s="126">
        <v>2.38</v>
      </c>
      <c r="L73" s="126">
        <f t="shared" si="9"/>
        <v>8.9999999999999858E-2</v>
      </c>
    </row>
    <row r="74" spans="2:12" ht="15" hidden="1" customHeight="1" outlineLevel="1" x14ac:dyDescent="0.25">
      <c r="B74" s="82" t="s">
        <v>35</v>
      </c>
      <c r="C74" s="126">
        <v>7.4486247813206532</v>
      </c>
      <c r="D74" s="126">
        <f t="shared" si="5"/>
        <v>7.2366068803741967E-2</v>
      </c>
      <c r="E74" s="127">
        <v>8.02</v>
      </c>
      <c r="F74" s="127">
        <f t="shared" si="6"/>
        <v>-3.0000000000001137E-2</v>
      </c>
      <c r="G74" s="126">
        <v>7.89</v>
      </c>
      <c r="H74" s="126">
        <f t="shared" si="7"/>
        <v>8.9999999999999858E-2</v>
      </c>
      <c r="I74" s="127">
        <v>7.18</v>
      </c>
      <c r="J74" s="127">
        <f t="shared" si="8"/>
        <v>0.62000000000000011</v>
      </c>
      <c r="K74" s="126">
        <v>2.2999999999999998</v>
      </c>
      <c r="L74" s="126">
        <f t="shared" si="9"/>
        <v>-0.2200000000000002</v>
      </c>
    </row>
    <row r="75" spans="2:12" ht="15" hidden="1" customHeight="1" outlineLevel="1" x14ac:dyDescent="0.25">
      <c r="B75" s="82" t="s">
        <v>36</v>
      </c>
      <c r="C75" s="126">
        <v>7.8887389838996933</v>
      </c>
      <c r="D75" s="126">
        <f t="shared" si="5"/>
        <v>3.0160891737101458E-2</v>
      </c>
      <c r="E75" s="127">
        <v>8.68</v>
      </c>
      <c r="F75" s="127">
        <f t="shared" si="6"/>
        <v>-5.0000000000000711E-2</v>
      </c>
      <c r="G75" s="126">
        <v>8.6199999999999992</v>
      </c>
      <c r="H75" s="126">
        <f t="shared" si="7"/>
        <v>0</v>
      </c>
      <c r="I75" s="127">
        <v>7.22</v>
      </c>
      <c r="J75" s="127">
        <f t="shared" si="8"/>
        <v>0.34999999999999964</v>
      </c>
      <c r="K75" s="126">
        <v>2.2599999999999998</v>
      </c>
      <c r="L75" s="126">
        <f t="shared" si="9"/>
        <v>-0.36000000000000032</v>
      </c>
    </row>
    <row r="76" spans="2:12" ht="13.5" hidden="1" customHeight="1" outlineLevel="1" x14ac:dyDescent="0.25">
      <c r="B76" s="82" t="s">
        <v>37</v>
      </c>
      <c r="C76" s="126">
        <v>7.8165881545419502</v>
      </c>
      <c r="D76" s="126">
        <f t="shared" si="5"/>
        <v>-0.18649172559244498</v>
      </c>
      <c r="E76" s="127">
        <v>8.51</v>
      </c>
      <c r="F76" s="127">
        <f t="shared" si="6"/>
        <v>-0.3100000000000005</v>
      </c>
      <c r="G76" s="126">
        <v>8.5</v>
      </c>
      <c r="H76" s="126">
        <f t="shared" si="7"/>
        <v>-0.26999999999999957</v>
      </c>
      <c r="I76" s="127">
        <v>6.96</v>
      </c>
      <c r="J76" s="127">
        <f t="shared" si="8"/>
        <v>0.20000000000000018</v>
      </c>
      <c r="K76" s="126">
        <v>2.59</v>
      </c>
      <c r="L76" s="126">
        <f t="shared" si="9"/>
        <v>-0.13000000000000034</v>
      </c>
    </row>
    <row r="77" spans="2:12" ht="13.5" hidden="1" customHeight="1" outlineLevel="1" x14ac:dyDescent="0.25">
      <c r="B77" s="82" t="s">
        <v>38</v>
      </c>
      <c r="C77" s="126">
        <v>8.1324292818565844</v>
      </c>
      <c r="D77" s="126">
        <f t="shared" si="5"/>
        <v>0.23258823367552051</v>
      </c>
      <c r="E77" s="127">
        <v>9.27</v>
      </c>
      <c r="F77" s="127">
        <f t="shared" si="6"/>
        <v>0.45999999999999908</v>
      </c>
      <c r="G77" s="126">
        <v>8.83</v>
      </c>
      <c r="H77" s="126">
        <f t="shared" si="7"/>
        <v>-1.9999999999999574E-2</v>
      </c>
      <c r="I77" s="127">
        <v>6.79</v>
      </c>
      <c r="J77" s="127">
        <f t="shared" si="8"/>
        <v>0.21999999999999975</v>
      </c>
      <c r="K77" s="126">
        <v>2.59</v>
      </c>
      <c r="L77" s="126">
        <f t="shared" si="9"/>
        <v>-0.33000000000000007</v>
      </c>
    </row>
    <row r="78" spans="2:12" ht="15" hidden="1" customHeight="1" outlineLevel="1" x14ac:dyDescent="0.25">
      <c r="B78" s="82" t="s">
        <v>39</v>
      </c>
      <c r="C78" s="126">
        <v>7.6717723038235128</v>
      </c>
      <c r="D78" s="126">
        <f t="shared" si="5"/>
        <v>0.54770399480467091</v>
      </c>
      <c r="E78" s="127">
        <v>8.31</v>
      </c>
      <c r="F78" s="127">
        <f t="shared" si="6"/>
        <v>0.71000000000000085</v>
      </c>
      <c r="G78" s="126">
        <v>8.18</v>
      </c>
      <c r="H78" s="126">
        <f t="shared" si="7"/>
        <v>0.37000000000000011</v>
      </c>
      <c r="I78" s="127">
        <v>6.93</v>
      </c>
      <c r="J78" s="127">
        <f t="shared" si="8"/>
        <v>0.62999999999999989</v>
      </c>
      <c r="K78" s="126">
        <v>2.5299999999999998</v>
      </c>
      <c r="L78" s="126">
        <f t="shared" si="9"/>
        <v>-0.68000000000000016</v>
      </c>
    </row>
    <row r="79" spans="2:12" ht="15" hidden="1" customHeight="1" outlineLevel="1" x14ac:dyDescent="0.25">
      <c r="B79" s="82" t="s">
        <v>40</v>
      </c>
      <c r="C79" s="126">
        <v>7.1852245362246938</v>
      </c>
      <c r="D79" s="126">
        <f t="shared" si="5"/>
        <v>-0.74777561309327467</v>
      </c>
      <c r="E79" s="127">
        <v>7.82</v>
      </c>
      <c r="F79" s="127">
        <f t="shared" si="6"/>
        <v>-0.83999999999999986</v>
      </c>
      <c r="G79" s="126">
        <v>7.74</v>
      </c>
      <c r="H79" s="126">
        <f t="shared" si="7"/>
        <v>-0.91999999999999993</v>
      </c>
      <c r="I79" s="127">
        <v>6.85</v>
      </c>
      <c r="J79" s="127">
        <f t="shared" si="8"/>
        <v>-8.0000000000000071E-2</v>
      </c>
      <c r="K79" s="126">
        <v>2.72</v>
      </c>
      <c r="L79" s="126">
        <f t="shared" si="9"/>
        <v>-0.25999999999999979</v>
      </c>
    </row>
    <row r="80" spans="2:12" ht="15" hidden="1" customHeight="1" outlineLevel="1" x14ac:dyDescent="0.25">
      <c r="B80" s="82" t="s">
        <v>41</v>
      </c>
      <c r="C80" s="126">
        <v>7.9554266761520234</v>
      </c>
      <c r="D80" s="126">
        <f t="shared" si="5"/>
        <v>0.42234069756053039</v>
      </c>
      <c r="E80" s="127">
        <v>8.5500000000000007</v>
      </c>
      <c r="F80" s="127">
        <f t="shared" si="6"/>
        <v>0.49000000000000021</v>
      </c>
      <c r="G80" s="126">
        <v>8.25</v>
      </c>
      <c r="H80" s="126">
        <f t="shared" si="7"/>
        <v>0.16000000000000014</v>
      </c>
      <c r="I80" s="127">
        <v>7.98</v>
      </c>
      <c r="J80" s="127">
        <f t="shared" si="8"/>
        <v>1.1100000000000003</v>
      </c>
      <c r="K80" s="126">
        <v>2.4</v>
      </c>
      <c r="L80" s="126">
        <f t="shared" si="9"/>
        <v>-0.4700000000000002</v>
      </c>
    </row>
    <row r="81" spans="2:14" ht="15" hidden="1" customHeight="1" outlineLevel="1" x14ac:dyDescent="0.25">
      <c r="B81" s="82" t="s">
        <v>42</v>
      </c>
      <c r="C81" s="126">
        <v>7.8397702737544854</v>
      </c>
      <c r="D81" s="126">
        <f t="shared" si="5"/>
        <v>-6.1495295363092062E-2</v>
      </c>
      <c r="E81" s="127">
        <v>8.23</v>
      </c>
      <c r="F81" s="127">
        <f t="shared" si="6"/>
        <v>9.9999999999999645E-2</v>
      </c>
      <c r="G81" s="126">
        <v>8.39</v>
      </c>
      <c r="H81" s="126">
        <f t="shared" si="7"/>
        <v>-9.9999999999997868E-3</v>
      </c>
      <c r="I81" s="127">
        <v>7.48</v>
      </c>
      <c r="J81" s="127">
        <f t="shared" si="8"/>
        <v>-1.0199999999999996</v>
      </c>
      <c r="K81" s="126">
        <v>2.9</v>
      </c>
      <c r="L81" s="126">
        <f t="shared" si="9"/>
        <v>0.29000000000000004</v>
      </c>
    </row>
    <row r="82" spans="2:14" ht="15" hidden="1" customHeight="1" outlineLevel="1" x14ac:dyDescent="0.25">
      <c r="B82" s="82" t="s">
        <v>43</v>
      </c>
      <c r="C82" s="126">
        <v>8.1501615505372698</v>
      </c>
      <c r="D82" s="126">
        <f t="shared" si="5"/>
        <v>-0.19827175464384084</v>
      </c>
      <c r="E82" s="127">
        <v>8.3000000000000007</v>
      </c>
      <c r="F82" s="127">
        <f t="shared" si="6"/>
        <v>-0.20999999999999908</v>
      </c>
      <c r="G82" s="126">
        <v>8.76</v>
      </c>
      <c r="H82" s="126">
        <f t="shared" si="7"/>
        <v>3.9999999999999147E-2</v>
      </c>
      <c r="I82" s="127">
        <v>9.2200000000000006</v>
      </c>
      <c r="J82" s="127">
        <f t="shared" si="8"/>
        <v>8.9999999999999858E-2</v>
      </c>
      <c r="K82" s="126">
        <v>2.5099999999999998</v>
      </c>
      <c r="L82" s="126">
        <f t="shared" si="9"/>
        <v>-0.13000000000000034</v>
      </c>
    </row>
    <row r="83" spans="2:14" ht="15" hidden="1" customHeight="1" outlineLevel="1" x14ac:dyDescent="0.25">
      <c r="B83" s="82" t="s">
        <v>44</v>
      </c>
      <c r="C83" s="126">
        <v>9.2735322040185775</v>
      </c>
      <c r="D83" s="126">
        <f t="shared" si="5"/>
        <v>7.8287979871753066E-2</v>
      </c>
      <c r="E83" s="127">
        <v>9.86</v>
      </c>
      <c r="F83" s="127">
        <f t="shared" si="6"/>
        <v>0.25999999999999979</v>
      </c>
      <c r="G83" s="126">
        <v>9.6199999999999992</v>
      </c>
      <c r="H83" s="126">
        <f t="shared" si="7"/>
        <v>0.22999999999999865</v>
      </c>
      <c r="I83" s="127">
        <v>9.68</v>
      </c>
      <c r="J83" s="127">
        <f t="shared" si="8"/>
        <v>-1.9999999999999574E-2</v>
      </c>
      <c r="K83" s="126">
        <v>2.5335060652455543</v>
      </c>
      <c r="L83" s="126">
        <f t="shared" si="9"/>
        <v>-0.14649393475444583</v>
      </c>
    </row>
    <row r="84" spans="2:14" collapsed="1" x14ac:dyDescent="0.25">
      <c r="B84" s="38">
        <v>2008</v>
      </c>
      <c r="C84" s="130">
        <v>7.9477471819107173</v>
      </c>
      <c r="D84" s="130">
        <f t="shared" si="5"/>
        <v>2.905718422156589E-3</v>
      </c>
      <c r="E84" s="130">
        <v>8.5401565474931243</v>
      </c>
      <c r="F84" s="130">
        <f t="shared" si="6"/>
        <v>1.6909883088906952E-2</v>
      </c>
      <c r="G84" s="130">
        <v>8.4788355537090538</v>
      </c>
      <c r="H84" s="130">
        <f t="shared" si="7"/>
        <v>-5.5505329127216285E-2</v>
      </c>
      <c r="I84" s="130">
        <v>7.6522758532067332</v>
      </c>
      <c r="J84" s="130">
        <f t="shared" si="8"/>
        <v>0.23236929736358469</v>
      </c>
      <c r="K84" s="130">
        <v>2.5045040987298441</v>
      </c>
      <c r="L84" s="130">
        <f t="shared" si="9"/>
        <v>-0.18374352602174149</v>
      </c>
    </row>
    <row r="85" spans="2:14" ht="15" hidden="1" customHeight="1" outlineLevel="1" x14ac:dyDescent="0.25">
      <c r="B85" s="82" t="s">
        <v>33</v>
      </c>
      <c r="C85" s="126">
        <v>8.2647694918966277</v>
      </c>
      <c r="D85" s="126">
        <f t="shared" ref="D85:D97" si="10">C85-C98</f>
        <v>0.41118309476933845</v>
      </c>
      <c r="E85" s="127">
        <v>9.09</v>
      </c>
      <c r="F85" s="127">
        <f t="shared" ref="F85:F97" si="11">E85-E98</f>
        <v>0.89000000000000057</v>
      </c>
      <c r="G85" s="126">
        <v>8.6999999999999993</v>
      </c>
      <c r="H85" s="126">
        <f t="shared" ref="H85:H97" si="12">G85-G98</f>
        <v>0.26999999999999957</v>
      </c>
      <c r="I85" s="127">
        <v>7.98</v>
      </c>
      <c r="J85" s="127">
        <f t="shared" ref="J85:J97" si="13">I85-I98</f>
        <v>-2.9999999999999361E-2</v>
      </c>
      <c r="K85" s="126">
        <v>2.4700000000000002</v>
      </c>
      <c r="L85" s="126">
        <f t="shared" ref="L85:L97" si="14">K85-K98</f>
        <v>-0.25</v>
      </c>
    </row>
    <row r="86" spans="2:14" ht="15" hidden="1" customHeight="1" outlineLevel="1" x14ac:dyDescent="0.25">
      <c r="B86" s="82" t="s">
        <v>34</v>
      </c>
      <c r="C86" s="126">
        <v>7.9760868139794114</v>
      </c>
      <c r="D86" s="126">
        <f t="shared" si="10"/>
        <v>-0.31439700590189279</v>
      </c>
      <c r="E86" s="127">
        <v>8.35</v>
      </c>
      <c r="F86" s="127">
        <f t="shared" si="11"/>
        <v>-0.34999999999999964</v>
      </c>
      <c r="G86" s="126">
        <v>8.57</v>
      </c>
      <c r="H86" s="126">
        <f t="shared" si="12"/>
        <v>-0.33999999999999986</v>
      </c>
      <c r="I86" s="127">
        <v>7.98</v>
      </c>
      <c r="J86" s="127">
        <f t="shared" si="13"/>
        <v>-0.21999999999999886</v>
      </c>
      <c r="K86" s="126">
        <v>2.29</v>
      </c>
      <c r="L86" s="126">
        <f t="shared" si="14"/>
        <v>-0.23999999999999977</v>
      </c>
    </row>
    <row r="87" spans="2:14" ht="15" hidden="1" customHeight="1" outlineLevel="1" x14ac:dyDescent="0.25">
      <c r="B87" s="82" t="s">
        <v>35</v>
      </c>
      <c r="C87" s="126">
        <v>7.3762587125169112</v>
      </c>
      <c r="D87" s="126">
        <f t="shared" si="10"/>
        <v>-0.18526153593793371</v>
      </c>
      <c r="E87" s="127">
        <v>8.0500000000000007</v>
      </c>
      <c r="F87" s="127">
        <f t="shared" si="11"/>
        <v>9.0000000000000746E-2</v>
      </c>
      <c r="G87" s="126">
        <v>7.8</v>
      </c>
      <c r="H87" s="126">
        <f t="shared" si="12"/>
        <v>-0.19000000000000039</v>
      </c>
      <c r="I87" s="127">
        <v>6.56</v>
      </c>
      <c r="J87" s="127">
        <f t="shared" si="13"/>
        <v>-0.57000000000000028</v>
      </c>
      <c r="K87" s="126">
        <v>2.52</v>
      </c>
      <c r="L87" s="126">
        <f t="shared" si="14"/>
        <v>-6.0000000000000053E-2</v>
      </c>
    </row>
    <row r="88" spans="2:14" ht="15" hidden="1" customHeight="1" outlineLevel="1" x14ac:dyDescent="0.25">
      <c r="B88" s="82" t="s">
        <v>36</v>
      </c>
      <c r="C88" s="126">
        <v>7.8585780921625918</v>
      </c>
      <c r="D88" s="126">
        <f t="shared" si="10"/>
        <v>0.3418211093679222</v>
      </c>
      <c r="E88" s="127">
        <v>8.73</v>
      </c>
      <c r="F88" s="127">
        <f t="shared" si="11"/>
        <v>0.67999999999999972</v>
      </c>
      <c r="G88" s="126">
        <v>8.6199999999999992</v>
      </c>
      <c r="H88" s="126">
        <f t="shared" si="12"/>
        <v>0.33999999999999986</v>
      </c>
      <c r="I88" s="127">
        <v>6.87</v>
      </c>
      <c r="J88" s="127">
        <f t="shared" si="13"/>
        <v>8.0000000000000071E-2</v>
      </c>
      <c r="K88" s="126">
        <v>2.62</v>
      </c>
      <c r="L88" s="126">
        <f t="shared" si="14"/>
        <v>-2.9999999999999805E-2</v>
      </c>
    </row>
    <row r="89" spans="2:14" ht="15" hidden="1" customHeight="1" outlineLevel="1" x14ac:dyDescent="0.25">
      <c r="B89" s="82" t="s">
        <v>37</v>
      </c>
      <c r="C89" s="126">
        <v>8.0030798801343952</v>
      </c>
      <c r="D89" s="126">
        <f t="shared" si="10"/>
        <v>-0.52925320116594499</v>
      </c>
      <c r="E89" s="127">
        <v>8.82</v>
      </c>
      <c r="F89" s="127">
        <f t="shared" si="11"/>
        <v>-0.69999999999999929</v>
      </c>
      <c r="G89" s="126">
        <v>8.77</v>
      </c>
      <c r="H89" s="126">
        <f t="shared" si="12"/>
        <v>-0.59999999999999964</v>
      </c>
      <c r="I89" s="127">
        <v>6.76</v>
      </c>
      <c r="J89" s="127">
        <f t="shared" si="13"/>
        <v>-0.19000000000000039</v>
      </c>
      <c r="K89" s="126">
        <v>2.72</v>
      </c>
      <c r="L89" s="126">
        <f t="shared" si="14"/>
        <v>-0.20999999999999996</v>
      </c>
    </row>
    <row r="90" spans="2:14" ht="15" hidden="1" customHeight="1" outlineLevel="1" x14ac:dyDescent="0.25">
      <c r="B90" s="82" t="s">
        <v>38</v>
      </c>
      <c r="C90" s="126">
        <v>7.8998410481810639</v>
      </c>
      <c r="D90" s="126">
        <f t="shared" si="10"/>
        <v>-0.38587764538012959</v>
      </c>
      <c r="E90" s="127">
        <v>8.81</v>
      </c>
      <c r="F90" s="127">
        <f t="shared" si="11"/>
        <v>-0.27999999999999936</v>
      </c>
      <c r="G90" s="126">
        <v>8.85</v>
      </c>
      <c r="H90" s="126">
        <f t="shared" si="12"/>
        <v>-0.58999999999999986</v>
      </c>
      <c r="I90" s="127">
        <v>6.57</v>
      </c>
      <c r="J90" s="127">
        <f t="shared" si="13"/>
        <v>-0.3199999999999994</v>
      </c>
      <c r="K90" s="126">
        <v>2.92</v>
      </c>
      <c r="L90" s="126">
        <f t="shared" si="14"/>
        <v>0.44999999999999973</v>
      </c>
    </row>
    <row r="91" spans="2:14" ht="15" hidden="1" customHeight="1" outlineLevel="1" thickBot="1" x14ac:dyDescent="0.3">
      <c r="B91" s="82" t="s">
        <v>39</v>
      </c>
      <c r="C91" s="126">
        <v>7.1240683090188419</v>
      </c>
      <c r="D91" s="126">
        <f t="shared" si="10"/>
        <v>-0.37036971892157045</v>
      </c>
      <c r="E91" s="127">
        <v>7.6</v>
      </c>
      <c r="F91" s="127">
        <f t="shared" si="11"/>
        <v>-0.35000000000000053</v>
      </c>
      <c r="G91" s="126">
        <v>7.81</v>
      </c>
      <c r="H91" s="126">
        <f t="shared" si="12"/>
        <v>-0.60000000000000053</v>
      </c>
      <c r="I91" s="127">
        <v>6.3</v>
      </c>
      <c r="J91" s="127">
        <f t="shared" si="13"/>
        <v>-0.58000000000000007</v>
      </c>
      <c r="K91" s="126">
        <v>3.21</v>
      </c>
      <c r="L91" s="126">
        <f t="shared" si="14"/>
        <v>0.98</v>
      </c>
    </row>
    <row r="92" spans="2:14" ht="16.5" hidden="1" customHeight="1" outlineLevel="1" thickBot="1" x14ac:dyDescent="0.3">
      <c r="B92" s="82" t="s">
        <v>40</v>
      </c>
      <c r="C92" s="126">
        <v>7.9330001493179685</v>
      </c>
      <c r="D92" s="126">
        <f t="shared" si="10"/>
        <v>-9.4676640072881568E-3</v>
      </c>
      <c r="E92" s="127">
        <v>8.66</v>
      </c>
      <c r="F92" s="127">
        <f t="shared" si="11"/>
        <v>0.12000000000000099</v>
      </c>
      <c r="G92" s="126">
        <v>8.66</v>
      </c>
      <c r="H92" s="126">
        <f t="shared" si="12"/>
        <v>-1.9999999999999574E-2</v>
      </c>
      <c r="I92" s="127">
        <v>6.93</v>
      </c>
      <c r="J92" s="127">
        <f t="shared" si="13"/>
        <v>-0.41999999999999993</v>
      </c>
      <c r="K92" s="126">
        <v>2.98</v>
      </c>
      <c r="L92" s="126">
        <f t="shared" si="14"/>
        <v>0.64000000000000012</v>
      </c>
      <c r="N92" s="41" t="s">
        <v>45</v>
      </c>
    </row>
    <row r="93" spans="2:14" ht="15" hidden="1" customHeight="1" outlineLevel="1" x14ac:dyDescent="0.25">
      <c r="B93" s="82" t="s">
        <v>41</v>
      </c>
      <c r="C93" s="126">
        <v>7.533085978591493</v>
      </c>
      <c r="D93" s="126">
        <f t="shared" si="10"/>
        <v>1.3333993111463549E-2</v>
      </c>
      <c r="E93" s="127">
        <v>8.06</v>
      </c>
      <c r="F93" s="127">
        <f t="shared" si="11"/>
        <v>-1.9999999999999574E-2</v>
      </c>
      <c r="G93" s="126">
        <v>8.09</v>
      </c>
      <c r="H93" s="126">
        <f t="shared" si="12"/>
        <v>0.14999999999999947</v>
      </c>
      <c r="I93" s="127">
        <v>6.87</v>
      </c>
      <c r="J93" s="127">
        <f t="shared" si="13"/>
        <v>-8.0000000000000071E-2</v>
      </c>
      <c r="K93" s="126">
        <v>2.87</v>
      </c>
      <c r="L93" s="126">
        <f t="shared" si="14"/>
        <v>0.18000000000000016</v>
      </c>
    </row>
    <row r="94" spans="2:14" ht="15" hidden="1" customHeight="1" outlineLevel="1" x14ac:dyDescent="0.25">
      <c r="B94" s="82" t="s">
        <v>42</v>
      </c>
      <c r="C94" s="126">
        <v>7.9012655691175775</v>
      </c>
      <c r="D94" s="126">
        <f t="shared" si="10"/>
        <v>-0.33724286966505712</v>
      </c>
      <c r="E94" s="127">
        <v>8.1300000000000008</v>
      </c>
      <c r="F94" s="127">
        <f t="shared" si="11"/>
        <v>-0.44999999999999929</v>
      </c>
      <c r="G94" s="126">
        <v>8.4</v>
      </c>
      <c r="H94" s="126">
        <f t="shared" si="12"/>
        <v>-0.29999999999999893</v>
      </c>
      <c r="I94" s="127">
        <v>8.5</v>
      </c>
      <c r="J94" s="127">
        <f t="shared" si="13"/>
        <v>-0.26999999999999957</v>
      </c>
      <c r="K94" s="126">
        <v>2.61</v>
      </c>
      <c r="L94" s="126">
        <f t="shared" si="14"/>
        <v>8.9999999999999858E-2</v>
      </c>
    </row>
    <row r="95" spans="2:14" ht="15" hidden="1" customHeight="1" outlineLevel="1" x14ac:dyDescent="0.25">
      <c r="B95" s="82" t="s">
        <v>43</v>
      </c>
      <c r="C95" s="126">
        <v>8.3484333051811106</v>
      </c>
      <c r="D95" s="126">
        <f t="shared" si="10"/>
        <v>-0.13011692927560681</v>
      </c>
      <c r="E95" s="127">
        <v>8.51</v>
      </c>
      <c r="F95" s="127">
        <f t="shared" si="11"/>
        <v>-0.26999999999999957</v>
      </c>
      <c r="G95" s="126">
        <v>8.7200000000000006</v>
      </c>
      <c r="H95" s="126">
        <f t="shared" si="12"/>
        <v>-0.4399999999999995</v>
      </c>
      <c r="I95" s="127">
        <v>9.1300000000000008</v>
      </c>
      <c r="J95" s="127">
        <f t="shared" si="13"/>
        <v>0.20000000000000107</v>
      </c>
      <c r="K95" s="126">
        <v>2.64</v>
      </c>
      <c r="L95" s="126">
        <f t="shared" si="14"/>
        <v>-0.10999999999999988</v>
      </c>
    </row>
    <row r="96" spans="2:14" ht="15" hidden="1" customHeight="1" outlineLevel="1" x14ac:dyDescent="0.25">
      <c r="B96" s="82" t="s">
        <v>44</v>
      </c>
      <c r="C96" s="126">
        <v>9.1952442241468244</v>
      </c>
      <c r="D96" s="126">
        <f t="shared" si="10"/>
        <v>0.2733815994746589</v>
      </c>
      <c r="E96" s="127">
        <v>9.6</v>
      </c>
      <c r="F96" s="127">
        <f t="shared" si="11"/>
        <v>9.9999999999997868E-3</v>
      </c>
      <c r="G96" s="126">
        <v>9.39</v>
      </c>
      <c r="H96" s="126">
        <f t="shared" si="12"/>
        <v>0.48000000000000043</v>
      </c>
      <c r="I96" s="127">
        <v>9.6999999999999993</v>
      </c>
      <c r="J96" s="127">
        <f t="shared" si="13"/>
        <v>0.23999999999999844</v>
      </c>
      <c r="K96" s="126">
        <v>2.68</v>
      </c>
      <c r="L96" s="126">
        <f t="shared" si="14"/>
        <v>0.31000000000000005</v>
      </c>
    </row>
    <row r="97" spans="2:12" collapsed="1" x14ac:dyDescent="0.25">
      <c r="B97" s="38">
        <v>2007</v>
      </c>
      <c r="C97" s="130">
        <v>7.9448414634885607</v>
      </c>
      <c r="D97" s="130">
        <f t="shared" si="10"/>
        <v>-0.10660970714706242</v>
      </c>
      <c r="E97" s="130">
        <v>8.5232466644042173</v>
      </c>
      <c r="F97" s="130">
        <f t="shared" si="11"/>
        <v>-6.3904544111387906E-2</v>
      </c>
      <c r="G97" s="130">
        <v>8.5343408828362701</v>
      </c>
      <c r="H97" s="130">
        <f t="shared" si="12"/>
        <v>-0.14722058882153455</v>
      </c>
      <c r="I97" s="130">
        <v>7.4199065558431485</v>
      </c>
      <c r="J97" s="130">
        <f t="shared" si="13"/>
        <v>-0.17561320864949526</v>
      </c>
      <c r="K97" s="130">
        <v>2.6882476247515856</v>
      </c>
      <c r="L97" s="130">
        <f t="shared" si="14"/>
        <v>0.13125616540036855</v>
      </c>
    </row>
    <row r="98" spans="2:12" ht="15" hidden="1" customHeight="1" outlineLevel="1" x14ac:dyDescent="0.25">
      <c r="B98" s="82" t="s">
        <v>33</v>
      </c>
      <c r="C98" s="126">
        <v>7.8535863971272892</v>
      </c>
      <c r="D98" s="131"/>
      <c r="E98" s="127">
        <v>8.1999999999999993</v>
      </c>
      <c r="F98" s="127"/>
      <c r="G98" s="126">
        <v>8.43</v>
      </c>
      <c r="H98" s="131"/>
      <c r="I98" s="127">
        <v>8.01</v>
      </c>
      <c r="J98" s="127"/>
      <c r="K98" s="126">
        <v>2.72</v>
      </c>
      <c r="L98" s="131"/>
    </row>
    <row r="99" spans="2:12" ht="15" hidden="1" customHeight="1" outlineLevel="1" x14ac:dyDescent="0.25">
      <c r="B99" s="82" t="s">
        <v>34</v>
      </c>
      <c r="C99" s="126">
        <v>8.2904838198813042</v>
      </c>
      <c r="D99" s="131"/>
      <c r="E99" s="127">
        <v>8.6999999999999993</v>
      </c>
      <c r="F99" s="127"/>
      <c r="G99" s="126">
        <v>8.91</v>
      </c>
      <c r="H99" s="131"/>
      <c r="I99" s="127">
        <v>8.1999999999999993</v>
      </c>
      <c r="J99" s="127"/>
      <c r="K99" s="126">
        <v>2.5299999999999998</v>
      </c>
      <c r="L99" s="131"/>
    </row>
    <row r="100" spans="2:12" ht="15" hidden="1" customHeight="1" outlineLevel="1" x14ac:dyDescent="0.25">
      <c r="B100" s="82" t="s">
        <v>35</v>
      </c>
      <c r="C100" s="126">
        <v>7.5615202484548449</v>
      </c>
      <c r="D100" s="131"/>
      <c r="E100" s="127">
        <v>7.96</v>
      </c>
      <c r="F100" s="127"/>
      <c r="G100" s="126">
        <v>7.99</v>
      </c>
      <c r="H100" s="131"/>
      <c r="I100" s="127">
        <v>7.13</v>
      </c>
      <c r="J100" s="127"/>
      <c r="K100" s="126">
        <v>2.58</v>
      </c>
      <c r="L100" s="131"/>
    </row>
    <row r="101" spans="2:12" ht="15" hidden="1" customHeight="1" outlineLevel="1" x14ac:dyDescent="0.25">
      <c r="B101" s="82" t="s">
        <v>36</v>
      </c>
      <c r="C101" s="126">
        <v>7.5167569827946696</v>
      </c>
      <c r="D101" s="131"/>
      <c r="E101" s="127">
        <v>8.0500000000000007</v>
      </c>
      <c r="F101" s="127"/>
      <c r="G101" s="126">
        <v>8.2799999999999994</v>
      </c>
      <c r="H101" s="131"/>
      <c r="I101" s="127">
        <v>6.79</v>
      </c>
      <c r="J101" s="127"/>
      <c r="K101" s="126">
        <v>2.65</v>
      </c>
      <c r="L101" s="131"/>
    </row>
    <row r="102" spans="2:12" ht="15" hidden="1" customHeight="1" outlineLevel="1" x14ac:dyDescent="0.25">
      <c r="B102" s="82" t="s">
        <v>37</v>
      </c>
      <c r="C102" s="126">
        <v>8.5323330813003402</v>
      </c>
      <c r="D102" s="131"/>
      <c r="E102" s="127">
        <v>9.52</v>
      </c>
      <c r="F102" s="127"/>
      <c r="G102" s="126">
        <v>9.3699999999999992</v>
      </c>
      <c r="H102" s="131"/>
      <c r="I102" s="127">
        <v>6.95</v>
      </c>
      <c r="J102" s="127"/>
      <c r="K102" s="126">
        <v>2.93</v>
      </c>
      <c r="L102" s="131"/>
    </row>
    <row r="103" spans="2:12" ht="15" hidden="1" customHeight="1" outlineLevel="1" x14ac:dyDescent="0.25">
      <c r="B103" s="82" t="s">
        <v>38</v>
      </c>
      <c r="C103" s="126">
        <v>8.2857186935611935</v>
      </c>
      <c r="D103" s="131"/>
      <c r="E103" s="127">
        <v>9.09</v>
      </c>
      <c r="F103" s="127"/>
      <c r="G103" s="126">
        <v>9.44</v>
      </c>
      <c r="H103" s="131"/>
      <c r="I103" s="127">
        <v>6.89</v>
      </c>
      <c r="J103" s="127"/>
      <c r="K103" s="126">
        <v>2.4700000000000002</v>
      </c>
      <c r="L103" s="131"/>
    </row>
    <row r="104" spans="2:12" ht="15" hidden="1" customHeight="1" outlineLevel="1" x14ac:dyDescent="0.25">
      <c r="B104" s="82" t="s">
        <v>39</v>
      </c>
      <c r="C104" s="126">
        <v>7.4944380279404124</v>
      </c>
      <c r="D104" s="131"/>
      <c r="E104" s="127">
        <v>7.95</v>
      </c>
      <c r="F104" s="127"/>
      <c r="G104" s="126">
        <v>8.41</v>
      </c>
      <c r="H104" s="131"/>
      <c r="I104" s="127">
        <v>6.88</v>
      </c>
      <c r="J104" s="127"/>
      <c r="K104" s="126">
        <v>2.23</v>
      </c>
      <c r="L104" s="131"/>
    </row>
    <row r="105" spans="2:12" ht="15" hidden="1" customHeight="1" outlineLevel="1" x14ac:dyDescent="0.25">
      <c r="B105" s="82" t="s">
        <v>40</v>
      </c>
      <c r="C105" s="126">
        <v>7.9424678133252566</v>
      </c>
      <c r="D105" s="131"/>
      <c r="E105" s="127">
        <v>8.5399999999999991</v>
      </c>
      <c r="F105" s="127"/>
      <c r="G105" s="126">
        <v>8.68</v>
      </c>
      <c r="H105" s="131"/>
      <c r="I105" s="127">
        <v>7.35</v>
      </c>
      <c r="J105" s="127"/>
      <c r="K105" s="126">
        <v>2.34</v>
      </c>
      <c r="L105" s="131"/>
    </row>
    <row r="106" spans="2:12" ht="15" hidden="1" customHeight="1" outlineLevel="1" x14ac:dyDescent="0.25">
      <c r="B106" s="82" t="s">
        <v>41</v>
      </c>
      <c r="C106" s="126">
        <v>7.5197519854800294</v>
      </c>
      <c r="D106" s="131"/>
      <c r="E106" s="127">
        <v>8.08</v>
      </c>
      <c r="F106" s="127"/>
      <c r="G106" s="126">
        <v>7.94</v>
      </c>
      <c r="H106" s="131"/>
      <c r="I106" s="127">
        <v>6.95</v>
      </c>
      <c r="J106" s="127"/>
      <c r="K106" s="126">
        <v>2.69</v>
      </c>
      <c r="L106" s="131"/>
    </row>
    <row r="107" spans="2:12" ht="15" hidden="1" customHeight="1" outlineLevel="1" x14ac:dyDescent="0.25">
      <c r="B107" s="82" t="s">
        <v>42</v>
      </c>
      <c r="C107" s="126">
        <v>8.2385084387826346</v>
      </c>
      <c r="D107" s="131"/>
      <c r="E107" s="127">
        <v>8.58</v>
      </c>
      <c r="F107" s="127"/>
      <c r="G107" s="126">
        <v>8.6999999999999993</v>
      </c>
      <c r="H107" s="131"/>
      <c r="I107" s="127">
        <v>8.77</v>
      </c>
      <c r="J107" s="127"/>
      <c r="K107" s="126">
        <v>2.52</v>
      </c>
      <c r="L107" s="131"/>
    </row>
    <row r="108" spans="2:12" ht="15" hidden="1" customHeight="1" outlineLevel="1" x14ac:dyDescent="0.25">
      <c r="B108" s="82" t="s">
        <v>43</v>
      </c>
      <c r="C108" s="126">
        <v>8.4785502344567174</v>
      </c>
      <c r="D108" s="131"/>
      <c r="E108" s="127">
        <v>8.7799999999999994</v>
      </c>
      <c r="F108" s="127"/>
      <c r="G108" s="126">
        <v>9.16</v>
      </c>
      <c r="H108" s="131"/>
      <c r="I108" s="127">
        <v>8.93</v>
      </c>
      <c r="J108" s="127"/>
      <c r="K108" s="126">
        <v>2.75</v>
      </c>
      <c r="L108" s="131"/>
    </row>
    <row r="109" spans="2:12" ht="15" hidden="1" customHeight="1" outlineLevel="1" x14ac:dyDescent="0.25">
      <c r="B109" s="82" t="s">
        <v>44</v>
      </c>
      <c r="C109" s="126">
        <v>8.9218626246721655</v>
      </c>
      <c r="D109" s="131"/>
      <c r="E109" s="127">
        <v>9.59</v>
      </c>
      <c r="F109" s="127"/>
      <c r="G109" s="126">
        <v>8.91</v>
      </c>
      <c r="H109" s="131"/>
      <c r="I109" s="127">
        <v>9.4600000000000009</v>
      </c>
      <c r="J109" s="127"/>
      <c r="K109" s="126">
        <v>2.37</v>
      </c>
      <c r="L109" s="131"/>
    </row>
    <row r="110" spans="2:12" collapsed="1" x14ac:dyDescent="0.25">
      <c r="B110" s="38">
        <v>2006</v>
      </c>
      <c r="C110" s="130">
        <v>8.0514511706356231</v>
      </c>
      <c r="D110" s="132"/>
      <c r="E110" s="130">
        <v>8.5871512085156052</v>
      </c>
      <c r="F110" s="130"/>
      <c r="G110" s="130">
        <v>8.6815614716578047</v>
      </c>
      <c r="H110" s="133"/>
      <c r="I110" s="130">
        <v>7.5955197644926438</v>
      </c>
      <c r="J110" s="130"/>
      <c r="K110" s="130">
        <v>2.5569914593512171</v>
      </c>
      <c r="L110" s="133"/>
    </row>
    <row r="111" spans="2:12" ht="15" customHeight="1" x14ac:dyDescent="0.25">
      <c r="B111" s="42" t="s">
        <v>46</v>
      </c>
      <c r="C111" s="42"/>
      <c r="D111" s="42"/>
      <c r="E111" s="42"/>
      <c r="F111" s="42"/>
      <c r="G111" s="42"/>
      <c r="H111" s="42"/>
      <c r="I111" s="43"/>
      <c r="J111" s="43"/>
      <c r="K111" s="43"/>
      <c r="L111" s="43"/>
    </row>
  </sheetData>
  <mergeCells count="7">
    <mergeCell ref="B111:H111"/>
    <mergeCell ref="B5:L5"/>
    <mergeCell ref="C6:D6"/>
    <mergeCell ref="E6:F6"/>
    <mergeCell ref="G6:H6"/>
    <mergeCell ref="I6:J6"/>
    <mergeCell ref="K6:L6"/>
  </mergeCells>
  <hyperlinks>
    <hyperlink ref="N9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02" t="s">
        <v>108</v>
      </c>
      <c r="C5" s="102"/>
      <c r="D5" s="102"/>
      <c r="E5" s="102"/>
    </row>
    <row r="6" spans="2:5" ht="49.5" customHeight="1" x14ac:dyDescent="0.25">
      <c r="B6" s="67" t="s">
        <v>48</v>
      </c>
      <c r="C6" s="47" t="str">
        <f>actualizaciones!A3</f>
        <v>acum. nov. 2012</v>
      </c>
      <c r="D6" s="47" t="str">
        <f>actualizaciones!A2</f>
        <v>acum. nov. 2013</v>
      </c>
      <c r="E6" s="104" t="s">
        <v>109</v>
      </c>
    </row>
    <row r="7" spans="2:5" ht="15" customHeight="1" x14ac:dyDescent="0.25">
      <c r="B7" s="105" t="s">
        <v>51</v>
      </c>
      <c r="C7" s="106"/>
      <c r="D7" s="106"/>
      <c r="E7" s="106"/>
    </row>
    <row r="8" spans="2:5" ht="15" customHeight="1" x14ac:dyDescent="0.2">
      <c r="B8" s="107" t="s">
        <v>110</v>
      </c>
      <c r="C8" s="108">
        <v>7.7881030512071225</v>
      </c>
      <c r="D8" s="108">
        <v>7.7478454815803852</v>
      </c>
      <c r="E8" s="134">
        <f>D8-C8</f>
        <v>-4.0257569626737322E-2</v>
      </c>
    </row>
    <row r="9" spans="2:5" ht="15" customHeight="1" x14ac:dyDescent="0.2">
      <c r="B9" s="110" t="s">
        <v>111</v>
      </c>
      <c r="C9" s="111">
        <v>7.3671421080804302</v>
      </c>
      <c r="D9" s="111">
        <v>7.3677495680709342</v>
      </c>
      <c r="E9" s="135">
        <f>D9-C9</f>
        <v>6.0745999050393351E-4</v>
      </c>
    </row>
    <row r="10" spans="2:5" ht="15" customHeight="1" x14ac:dyDescent="0.2">
      <c r="B10" s="110" t="s">
        <v>112</v>
      </c>
      <c r="C10" s="111">
        <v>8.5659181655005678</v>
      </c>
      <c r="D10" s="111">
        <v>8.4462533786228953</v>
      </c>
      <c r="E10" s="135">
        <f>D10-C10</f>
        <v>-0.11966478687767257</v>
      </c>
    </row>
    <row r="11" spans="2:5" ht="15" customHeight="1" x14ac:dyDescent="0.25">
      <c r="B11" s="105" t="s">
        <v>55</v>
      </c>
      <c r="C11" s="114"/>
      <c r="D11" s="114"/>
      <c r="E11" s="136"/>
    </row>
    <row r="12" spans="2:5" ht="15" customHeight="1" x14ac:dyDescent="0.2">
      <c r="B12" s="107" t="s">
        <v>110</v>
      </c>
      <c r="C12" s="108">
        <v>8.2979476440049016</v>
      </c>
      <c r="D12" s="108">
        <v>8.2631638783810892</v>
      </c>
      <c r="E12" s="134">
        <f>D12-C12</f>
        <v>-3.4783765623812357E-2</v>
      </c>
    </row>
    <row r="13" spans="2:5" ht="15" customHeight="1" x14ac:dyDescent="0.2">
      <c r="B13" s="110" t="s">
        <v>111</v>
      </c>
      <c r="C13" s="111">
        <v>7.947241641532468</v>
      </c>
      <c r="D13" s="111">
        <v>8.0117552074636471</v>
      </c>
      <c r="E13" s="135">
        <f>D13-C13</f>
        <v>6.4513565931179073E-2</v>
      </c>
    </row>
    <row r="14" spans="2:5" ht="15" customHeight="1" x14ac:dyDescent="0.2">
      <c r="B14" s="110" t="s">
        <v>112</v>
      </c>
      <c r="C14" s="111">
        <v>9.1046712186221548</v>
      </c>
      <c r="D14" s="111">
        <v>8.8482740658209433</v>
      </c>
      <c r="E14" s="135">
        <f>D14-C14</f>
        <v>-0.25639715280121145</v>
      </c>
    </row>
    <row r="15" spans="2:5" ht="15" customHeight="1" x14ac:dyDescent="0.25">
      <c r="B15" s="105" t="s">
        <v>56</v>
      </c>
      <c r="C15" s="114"/>
      <c r="D15" s="114"/>
      <c r="E15" s="136"/>
    </row>
    <row r="16" spans="2:5" ht="15" customHeight="1" x14ac:dyDescent="0.2">
      <c r="B16" s="107" t="s">
        <v>110</v>
      </c>
      <c r="C16" s="108">
        <v>8.4407313826804735</v>
      </c>
      <c r="D16" s="108">
        <v>8.3595219861412655</v>
      </c>
      <c r="E16" s="134">
        <f>D16-C16</f>
        <v>-8.1209396539208001E-2</v>
      </c>
    </row>
    <row r="17" spans="2:12" ht="15" customHeight="1" x14ac:dyDescent="0.2">
      <c r="B17" s="110" t="s">
        <v>111</v>
      </c>
      <c r="C17" s="111">
        <v>8.3941235350215564</v>
      </c>
      <c r="D17" s="111">
        <v>8.3253030681747173</v>
      </c>
      <c r="E17" s="135">
        <f>D17-C17</f>
        <v>-6.8820466846839068E-2</v>
      </c>
    </row>
    <row r="18" spans="2:12" ht="15" customHeight="1" x14ac:dyDescent="0.2">
      <c r="B18" s="110" t="s">
        <v>112</v>
      </c>
      <c r="C18" s="111">
        <v>8.485625743993392</v>
      </c>
      <c r="D18" s="111">
        <v>8.3928194650930177</v>
      </c>
      <c r="E18" s="135">
        <f>D18-C18</f>
        <v>-9.2806278900374295E-2</v>
      </c>
    </row>
    <row r="19" spans="2:12" ht="15" customHeight="1" x14ac:dyDescent="0.25">
      <c r="B19" s="105" t="s">
        <v>57</v>
      </c>
      <c r="C19" s="114"/>
      <c r="D19" s="114"/>
      <c r="E19" s="136"/>
    </row>
    <row r="20" spans="2:12" ht="15" customHeight="1" x14ac:dyDescent="0.2">
      <c r="B20" s="107" t="s">
        <v>110</v>
      </c>
      <c r="C20" s="108">
        <v>7.5386056320753365</v>
      </c>
      <c r="D20" s="108">
        <v>7.2637314004288767</v>
      </c>
      <c r="E20" s="134">
        <f>D20-C20</f>
        <v>-0.27487423164645985</v>
      </c>
    </row>
    <row r="21" spans="2:12" ht="15" customHeight="1" x14ac:dyDescent="0.2">
      <c r="B21" s="110" t="s">
        <v>111</v>
      </c>
      <c r="C21" s="111">
        <v>7.4323614073729365</v>
      </c>
      <c r="D21" s="111">
        <v>7.1966471443109956</v>
      </c>
      <c r="E21" s="135">
        <f>D21-C21</f>
        <v>-0.23571426306194088</v>
      </c>
    </row>
    <row r="22" spans="2:12" ht="15" customHeight="1" x14ac:dyDescent="0.2">
      <c r="B22" s="110" t="s">
        <v>112</v>
      </c>
      <c r="C22" s="111">
        <v>7.868598673625554</v>
      </c>
      <c r="D22" s="111">
        <v>7.4500492166577761</v>
      </c>
      <c r="E22" s="135">
        <f>D22-C22</f>
        <v>-0.4185494569677779</v>
      </c>
    </row>
    <row r="23" spans="2:12" ht="15" customHeight="1" x14ac:dyDescent="0.25">
      <c r="B23" s="105" t="s">
        <v>58</v>
      </c>
      <c r="C23" s="114"/>
      <c r="D23" s="114"/>
      <c r="E23" s="136"/>
    </row>
    <row r="24" spans="2:12" ht="15" customHeight="1" x14ac:dyDescent="0.2">
      <c r="B24" s="107" t="s">
        <v>110</v>
      </c>
      <c r="C24" s="108">
        <v>2.2271442281953684</v>
      </c>
      <c r="D24" s="108">
        <v>2.2326389106570788</v>
      </c>
      <c r="E24" s="134">
        <f>D24-C24</f>
        <v>5.4946824617103651E-3</v>
      </c>
    </row>
    <row r="25" spans="2:12" ht="15" customHeight="1" x14ac:dyDescent="0.2">
      <c r="B25" s="110" t="s">
        <v>111</v>
      </c>
      <c r="C25" s="111">
        <v>2.2271442281953684</v>
      </c>
      <c r="D25" s="111">
        <v>2.2326389106570788</v>
      </c>
      <c r="E25" s="135">
        <f>D25-C25</f>
        <v>5.4946824617103651E-3</v>
      </c>
    </row>
    <row r="26" spans="2:12" ht="15" customHeight="1" x14ac:dyDescent="0.2">
      <c r="B26" s="110" t="s">
        <v>112</v>
      </c>
      <c r="C26" s="111" t="s">
        <v>87</v>
      </c>
      <c r="D26" s="111" t="s">
        <v>87</v>
      </c>
      <c r="E26" s="135" t="s">
        <v>87</v>
      </c>
    </row>
    <row r="27" spans="2:12" ht="15" customHeight="1" x14ac:dyDescent="0.25">
      <c r="B27" s="116" t="s">
        <v>113</v>
      </c>
      <c r="C27" s="116"/>
      <c r="D27" s="116"/>
      <c r="E27" s="116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1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 x14ac:dyDescent="0.25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 x14ac:dyDescent="0.25">
      <c r="B8" s="24" t="s">
        <v>34</v>
      </c>
      <c r="C8" s="25">
        <v>446825</v>
      </c>
      <c r="D8" s="26">
        <f t="shared" ref="D8:D16" si="0">C8/C21-1</f>
        <v>0.12554630527601796</v>
      </c>
      <c r="E8" s="27">
        <v>153852</v>
      </c>
      <c r="F8" s="28">
        <f t="shared" ref="F8:F18" si="1">E8/E21-1</f>
        <v>7.4295450101946825E-2</v>
      </c>
      <c r="G8" s="25">
        <v>123861</v>
      </c>
      <c r="H8" s="26">
        <f t="shared" ref="H8:H18" si="2">G8/G21-1</f>
        <v>8.3847426036279593E-2</v>
      </c>
      <c r="I8" s="27">
        <v>69540</v>
      </c>
      <c r="J8" s="28">
        <f t="shared" ref="J8:J18" si="3">I8/I21-1</f>
        <v>0.28842198877216396</v>
      </c>
      <c r="K8" s="25">
        <v>21084</v>
      </c>
      <c r="L8" s="26">
        <f t="shared" ref="L8:L18" si="4">K8/K21-1</f>
        <v>0.27991258422873799</v>
      </c>
    </row>
    <row r="9" spans="2:16" x14ac:dyDescent="0.25">
      <c r="B9" s="24" t="s">
        <v>35</v>
      </c>
      <c r="C9" s="25">
        <v>436009</v>
      </c>
      <c r="D9" s="26">
        <f t="shared" si="0"/>
        <v>2.5751476839903642E-2</v>
      </c>
      <c r="E9" s="27">
        <v>156972</v>
      </c>
      <c r="F9" s="28">
        <f t="shared" si="1"/>
        <v>1.2768318569225778E-2</v>
      </c>
      <c r="G9" s="25">
        <v>123348</v>
      </c>
      <c r="H9" s="26">
        <f t="shared" si="2"/>
        <v>-1.6269499473633875E-2</v>
      </c>
      <c r="I9" s="27">
        <v>64975</v>
      </c>
      <c r="J9" s="28">
        <f t="shared" si="3"/>
        <v>0.15529595846446553</v>
      </c>
      <c r="K9" s="25">
        <v>14479</v>
      </c>
      <c r="L9" s="26">
        <f t="shared" si="4"/>
        <v>-3.7842300811888885E-3</v>
      </c>
    </row>
    <row r="10" spans="2:16" x14ac:dyDescent="0.25">
      <c r="B10" s="24" t="s">
        <v>36</v>
      </c>
      <c r="C10" s="25">
        <v>390920</v>
      </c>
      <c r="D10" s="26">
        <f t="shared" si="0"/>
        <v>8.5004837149307289E-3</v>
      </c>
      <c r="E10" s="27">
        <v>134802</v>
      </c>
      <c r="F10" s="28">
        <f t="shared" si="1"/>
        <v>-1.2692716153367312E-2</v>
      </c>
      <c r="G10" s="25">
        <v>113638</v>
      </c>
      <c r="H10" s="26">
        <f t="shared" si="2"/>
        <v>2.162128145424469E-2</v>
      </c>
      <c r="I10" s="27">
        <v>62952</v>
      </c>
      <c r="J10" s="28">
        <f t="shared" si="3"/>
        <v>4.4499751119960074E-2</v>
      </c>
      <c r="K10" s="25">
        <v>12329</v>
      </c>
      <c r="L10" s="26">
        <f t="shared" si="4"/>
        <v>3.2233757535164109E-2</v>
      </c>
    </row>
    <row r="11" spans="2:16" x14ac:dyDescent="0.25">
      <c r="B11" s="24" t="s">
        <v>37</v>
      </c>
      <c r="C11" s="25">
        <v>469162</v>
      </c>
      <c r="D11" s="26">
        <f t="shared" si="0"/>
        <v>1.4292478018640198E-2</v>
      </c>
      <c r="E11" s="27">
        <v>165555</v>
      </c>
      <c r="F11" s="28">
        <f t="shared" si="1"/>
        <v>4.9410893463073258E-3</v>
      </c>
      <c r="G11" s="25">
        <v>134556</v>
      </c>
      <c r="H11" s="26">
        <f t="shared" si="2"/>
        <v>-1.9655691620741322E-3</v>
      </c>
      <c r="I11" s="27">
        <v>79448</v>
      </c>
      <c r="J11" s="28">
        <f t="shared" si="3"/>
        <v>0.17464072387485952</v>
      </c>
      <c r="K11" s="25">
        <v>11955</v>
      </c>
      <c r="L11" s="26">
        <f t="shared" si="4"/>
        <v>0.21617497456765</v>
      </c>
    </row>
    <row r="12" spans="2:16" x14ac:dyDescent="0.25">
      <c r="B12" s="24" t="s">
        <v>38</v>
      </c>
      <c r="C12" s="25">
        <v>424949</v>
      </c>
      <c r="D12" s="26">
        <f t="shared" si="0"/>
        <v>-2.7249440887438081E-2</v>
      </c>
      <c r="E12" s="27">
        <v>146168</v>
      </c>
      <c r="F12" s="28">
        <f>E12/E25-1</f>
        <v>-5.3689928201940962E-2</v>
      </c>
      <c r="G12" s="25">
        <v>126191</v>
      </c>
      <c r="H12" s="26">
        <f t="shared" si="2"/>
        <v>-2.0195353748680089E-2</v>
      </c>
      <c r="I12" s="27">
        <v>69354</v>
      </c>
      <c r="J12" s="28">
        <f t="shared" si="3"/>
        <v>0.3434449093444909</v>
      </c>
      <c r="K12" s="25">
        <v>13408</v>
      </c>
      <c r="L12" s="26">
        <f t="shared" si="4"/>
        <v>0.14110638297872335</v>
      </c>
    </row>
    <row r="13" spans="2:16" x14ac:dyDescent="0.25">
      <c r="B13" s="24" t="s">
        <v>39</v>
      </c>
      <c r="C13" s="25">
        <v>390241</v>
      </c>
      <c r="D13" s="26">
        <f t="shared" si="0"/>
        <v>-1.4632508155824175E-2</v>
      </c>
      <c r="E13" s="27">
        <v>140602</v>
      </c>
      <c r="F13" s="28">
        <f t="shared" si="1"/>
        <v>3.5688284250046109E-3</v>
      </c>
      <c r="G13" s="25">
        <v>110208</v>
      </c>
      <c r="H13" s="26">
        <f t="shared" si="2"/>
        <v>-3.3907219748238071E-2</v>
      </c>
      <c r="I13" s="27">
        <v>62331</v>
      </c>
      <c r="J13" s="28">
        <f t="shared" si="3"/>
        <v>0.10267659702443077</v>
      </c>
      <c r="K13" s="25">
        <v>12983</v>
      </c>
      <c r="L13" s="26">
        <f t="shared" si="4"/>
        <v>-4.8446203459396098E-2</v>
      </c>
      <c r="N13" s="29"/>
      <c r="O13" s="29"/>
      <c r="P13" s="29"/>
    </row>
    <row r="14" spans="2:16" x14ac:dyDescent="0.25">
      <c r="B14" s="24" t="s">
        <v>40</v>
      </c>
      <c r="C14" s="25">
        <v>369883</v>
      </c>
      <c r="D14" s="26">
        <f t="shared" si="0"/>
        <v>4.6860406536739507E-2</v>
      </c>
      <c r="E14" s="27">
        <v>136187</v>
      </c>
      <c r="F14" s="28">
        <f t="shared" si="1"/>
        <v>4.2891274715513239E-2</v>
      </c>
      <c r="G14" s="25">
        <v>105939</v>
      </c>
      <c r="H14" s="26">
        <f t="shared" si="2"/>
        <v>9.2853163877942624E-2</v>
      </c>
      <c r="I14" s="27">
        <v>50853</v>
      </c>
      <c r="J14" s="28">
        <f t="shared" si="3"/>
        <v>2.9979684818839392E-3</v>
      </c>
      <c r="K14" s="25">
        <v>12538</v>
      </c>
      <c r="L14" s="26">
        <f t="shared" si="4"/>
        <v>-8.3546524376873044E-2</v>
      </c>
    </row>
    <row r="15" spans="2:16" x14ac:dyDescent="0.25">
      <c r="B15" s="24" t="s">
        <v>41</v>
      </c>
      <c r="C15" s="25">
        <v>384784</v>
      </c>
      <c r="D15" s="26">
        <f t="shared" si="0"/>
        <v>-6.5023423983826767E-2</v>
      </c>
      <c r="E15" s="27">
        <v>139428</v>
      </c>
      <c r="F15" s="28">
        <f t="shared" si="1"/>
        <v>-9.4011540260955484E-2</v>
      </c>
      <c r="G15" s="25">
        <v>110313</v>
      </c>
      <c r="H15" s="26">
        <f t="shared" si="2"/>
        <v>-5.9067879015336278E-2</v>
      </c>
      <c r="I15" s="27">
        <v>53895</v>
      </c>
      <c r="J15" s="28">
        <f t="shared" si="3"/>
        <v>-4.2156148364050017E-2</v>
      </c>
      <c r="K15" s="25">
        <v>13383</v>
      </c>
      <c r="L15" s="26">
        <f t="shared" si="4"/>
        <v>-3.3648638890894644E-2</v>
      </c>
    </row>
    <row r="16" spans="2:16" x14ac:dyDescent="0.25">
      <c r="B16" s="24" t="s">
        <v>42</v>
      </c>
      <c r="C16" s="25">
        <v>466240</v>
      </c>
      <c r="D16" s="26">
        <f t="shared" si="0"/>
        <v>6.6854604906377846E-2</v>
      </c>
      <c r="E16" s="27">
        <v>168533</v>
      </c>
      <c r="F16" s="28">
        <f t="shared" si="1"/>
        <v>7.8514565094967459E-2</v>
      </c>
      <c r="G16" s="25">
        <v>134731</v>
      </c>
      <c r="H16" s="26">
        <f t="shared" si="2"/>
        <v>7.7744536524493757E-2</v>
      </c>
      <c r="I16" s="27">
        <v>64514</v>
      </c>
      <c r="J16" s="28">
        <f t="shared" si="3"/>
        <v>3.8504877499114576E-2</v>
      </c>
      <c r="K16" s="25">
        <v>16181</v>
      </c>
      <c r="L16" s="26">
        <f t="shared" si="4"/>
        <v>0.12095600969864906</v>
      </c>
    </row>
    <row r="17" spans="2:18" x14ac:dyDescent="0.25">
      <c r="B17" s="24" t="s">
        <v>43</v>
      </c>
      <c r="C17" s="25">
        <v>380684</v>
      </c>
      <c r="D17" s="26">
        <f>C17/C30-1</f>
        <v>-5.0267817270534088E-2</v>
      </c>
      <c r="E17" s="27">
        <v>132632</v>
      </c>
      <c r="F17" s="28">
        <f t="shared" si="1"/>
        <v>-5.4276831807421377E-2</v>
      </c>
      <c r="G17" s="25">
        <v>106392</v>
      </c>
      <c r="H17" s="26">
        <f t="shared" si="2"/>
        <v>-5.6348396824692837E-2</v>
      </c>
      <c r="I17" s="27">
        <v>53193</v>
      </c>
      <c r="J17" s="28">
        <f t="shared" si="3"/>
        <v>-4.1895567283272372E-2</v>
      </c>
      <c r="K17" s="25">
        <v>17051</v>
      </c>
      <c r="L17" s="26">
        <f t="shared" si="4"/>
        <v>-5.6757205288488155E-2</v>
      </c>
    </row>
    <row r="18" spans="2:18" x14ac:dyDescent="0.25">
      <c r="B18" s="24" t="s">
        <v>44</v>
      </c>
      <c r="C18" s="25">
        <v>387955</v>
      </c>
      <c r="D18" s="26">
        <f>C18/C31-1</f>
        <v>-3.2687968284442648E-2</v>
      </c>
      <c r="E18" s="27">
        <v>134920</v>
      </c>
      <c r="F18" s="28">
        <f t="shared" si="1"/>
        <v>-7.3606152156001081E-2</v>
      </c>
      <c r="G18" s="25">
        <v>108777</v>
      </c>
      <c r="H18" s="26">
        <f t="shared" si="2"/>
        <v>-3.2930005956561592E-2</v>
      </c>
      <c r="I18" s="27">
        <v>55856</v>
      </c>
      <c r="J18" s="28">
        <f t="shared" si="3"/>
        <v>-1.8641179261029261E-2</v>
      </c>
      <c r="K18" s="25">
        <v>16642</v>
      </c>
      <c r="L18" s="26">
        <f t="shared" si="4"/>
        <v>0.11317725752508356</v>
      </c>
    </row>
    <row r="19" spans="2:18" ht="27.75" customHeight="1" x14ac:dyDescent="0.25">
      <c r="B19" s="30" t="str">
        <f>actualizaciones!$A$2</f>
        <v>acum. nov. 2013</v>
      </c>
      <c r="C19" s="31">
        <v>4547652</v>
      </c>
      <c r="D19" s="32">
        <v>8.5936626727913801E-3</v>
      </c>
      <c r="E19" s="33">
        <v>1609651</v>
      </c>
      <c r="F19" s="34">
        <v>-6.8014912314259268E-3</v>
      </c>
      <c r="G19" s="31">
        <v>1297954</v>
      </c>
      <c r="H19" s="32">
        <v>3.8290707755512798E-3</v>
      </c>
      <c r="I19" s="33">
        <v>686911</v>
      </c>
      <c r="J19" s="34">
        <v>9.4161010645160692E-2</v>
      </c>
      <c r="K19" s="31">
        <v>162033</v>
      </c>
      <c r="L19" s="32">
        <v>5.7884531263261652E-2</v>
      </c>
      <c r="O19" s="21"/>
      <c r="P19" s="21"/>
      <c r="Q19" s="21"/>
      <c r="R19" s="21"/>
    </row>
    <row r="20" spans="2:18" outlineLevel="1" x14ac:dyDescent="0.25">
      <c r="B20" s="24" t="s">
        <v>33</v>
      </c>
      <c r="C20" s="25">
        <v>391913</v>
      </c>
      <c r="D20" s="26">
        <f t="shared" ref="D20:D29" si="5">C20/C33-1</f>
        <v>-5.8654970900697267E-2</v>
      </c>
      <c r="E20" s="27">
        <v>137968</v>
      </c>
      <c r="F20" s="28">
        <f t="shared" ref="F20:F31" si="6">E20/E33-1</f>
        <v>-9.1987232222185633E-2</v>
      </c>
      <c r="G20" s="25">
        <v>109281</v>
      </c>
      <c r="H20" s="26">
        <f t="shared" ref="H20:H31" si="7">G20/G33-1</f>
        <v>-7.2262358544225913E-2</v>
      </c>
      <c r="I20" s="27">
        <v>56492</v>
      </c>
      <c r="J20" s="28">
        <f t="shared" ref="J20:J31" si="8">I20/I33-1</f>
        <v>-4.4128595600676834E-2</v>
      </c>
      <c r="K20" s="25">
        <v>14672</v>
      </c>
      <c r="L20" s="26">
        <f t="shared" ref="L20:L31" si="9">K20/K33-1</f>
        <v>0.17980057896429713</v>
      </c>
    </row>
    <row r="21" spans="2:18" outlineLevel="1" x14ac:dyDescent="0.25">
      <c r="B21" s="24" t="s">
        <v>34</v>
      </c>
      <c r="C21" s="25">
        <v>396985</v>
      </c>
      <c r="D21" s="26">
        <f t="shared" si="5"/>
        <v>-3.7215337229888679E-2</v>
      </c>
      <c r="E21" s="27">
        <v>143212</v>
      </c>
      <c r="F21" s="28">
        <f t="shared" si="6"/>
        <v>-8.0828929414942241E-3</v>
      </c>
      <c r="G21" s="25">
        <v>114279</v>
      </c>
      <c r="H21" s="26">
        <f t="shared" si="7"/>
        <v>-7.5494899321257858E-2</v>
      </c>
      <c r="I21" s="27">
        <v>53973</v>
      </c>
      <c r="J21" s="28">
        <f t="shared" si="8"/>
        <v>-6.9398944791199679E-2</v>
      </c>
      <c r="K21" s="25">
        <v>16473</v>
      </c>
      <c r="L21" s="26">
        <f t="shared" si="9"/>
        <v>8.4677684862053182E-2</v>
      </c>
    </row>
    <row r="22" spans="2:18" outlineLevel="1" x14ac:dyDescent="0.25">
      <c r="B22" s="24" t="s">
        <v>35</v>
      </c>
      <c r="C22" s="25">
        <v>425063</v>
      </c>
      <c r="D22" s="26">
        <f t="shared" si="5"/>
        <v>-7.3644179533839615E-2</v>
      </c>
      <c r="E22" s="27">
        <v>154993</v>
      </c>
      <c r="F22" s="28">
        <f t="shared" si="6"/>
        <v>-8.7836485834343669E-2</v>
      </c>
      <c r="G22" s="25">
        <v>125388</v>
      </c>
      <c r="H22" s="26">
        <f t="shared" si="7"/>
        <v>-8.7018254101165704E-2</v>
      </c>
      <c r="I22" s="27">
        <v>56241</v>
      </c>
      <c r="J22" s="28">
        <f t="shared" si="8"/>
        <v>-5.6991951710261612E-2</v>
      </c>
      <c r="K22" s="25">
        <v>14534</v>
      </c>
      <c r="L22" s="26">
        <f t="shared" si="9"/>
        <v>8.204288266825488E-2</v>
      </c>
    </row>
    <row r="23" spans="2:18" outlineLevel="1" x14ac:dyDescent="0.25">
      <c r="B23" s="24" t="s">
        <v>36</v>
      </c>
      <c r="C23" s="25">
        <v>387625</v>
      </c>
      <c r="D23" s="26">
        <f t="shared" si="5"/>
        <v>-7.9780453005595553E-2</v>
      </c>
      <c r="E23" s="27">
        <v>136535</v>
      </c>
      <c r="F23" s="28">
        <f t="shared" si="6"/>
        <v>-9.5603041704202196E-2</v>
      </c>
      <c r="G23" s="25">
        <v>111233</v>
      </c>
      <c r="H23" s="26">
        <f t="shared" si="7"/>
        <v>-8.2667392397964612E-2</v>
      </c>
      <c r="I23" s="27">
        <v>60270</v>
      </c>
      <c r="J23" s="28">
        <f t="shared" si="8"/>
        <v>5.5738508968609768E-2</v>
      </c>
      <c r="K23" s="25">
        <v>11944</v>
      </c>
      <c r="L23" s="26">
        <f t="shared" si="9"/>
        <v>-9.6041777037765841E-2</v>
      </c>
    </row>
    <row r="24" spans="2:18" outlineLevel="1" x14ac:dyDescent="0.25">
      <c r="B24" s="24" t="s">
        <v>37</v>
      </c>
      <c r="C24" s="25">
        <v>462551</v>
      </c>
      <c r="D24" s="26">
        <f t="shared" si="5"/>
        <v>-4.9910650097566012E-2</v>
      </c>
      <c r="E24" s="27">
        <v>164741</v>
      </c>
      <c r="F24" s="28">
        <f t="shared" si="6"/>
        <v>-2.4987719204796366E-2</v>
      </c>
      <c r="G24" s="25">
        <v>134821</v>
      </c>
      <c r="H24" s="26">
        <f t="shared" si="7"/>
        <v>-5.8038958135375296E-2</v>
      </c>
      <c r="I24" s="27">
        <v>67636</v>
      </c>
      <c r="J24" s="28">
        <f t="shared" si="8"/>
        <v>-0.10106326422115897</v>
      </c>
      <c r="K24" s="25">
        <v>9830</v>
      </c>
      <c r="L24" s="26">
        <f t="shared" si="9"/>
        <v>0.16579696394686905</v>
      </c>
    </row>
    <row r="25" spans="2:18" outlineLevel="1" x14ac:dyDescent="0.25">
      <c r="B25" s="24" t="s">
        <v>38</v>
      </c>
      <c r="C25" s="25">
        <v>436853</v>
      </c>
      <c r="D25" s="26">
        <f t="shared" si="5"/>
        <v>-0.10901785623234517</v>
      </c>
      <c r="E25" s="27">
        <v>154461</v>
      </c>
      <c r="F25" s="28">
        <f t="shared" si="6"/>
        <v>-0.13450256352786261</v>
      </c>
      <c r="G25" s="25">
        <v>128792</v>
      </c>
      <c r="H25" s="26">
        <f t="shared" si="7"/>
        <v>-9.4805349976455067E-2</v>
      </c>
      <c r="I25" s="27">
        <v>51624</v>
      </c>
      <c r="J25" s="28">
        <f t="shared" si="8"/>
        <v>-0.25581663543318434</v>
      </c>
      <c r="K25" s="25">
        <v>11750</v>
      </c>
      <c r="L25" s="26">
        <f t="shared" si="9"/>
        <v>-2.3762047191758007E-2</v>
      </c>
    </row>
    <row r="26" spans="2:18" outlineLevel="1" x14ac:dyDescent="0.25">
      <c r="B26" s="24" t="s">
        <v>39</v>
      </c>
      <c r="C26" s="25">
        <v>396036</v>
      </c>
      <c r="D26" s="26">
        <f t="shared" si="5"/>
        <v>3.1120877518661327E-2</v>
      </c>
      <c r="E26" s="27">
        <v>140102</v>
      </c>
      <c r="F26" s="28">
        <f t="shared" si="6"/>
        <v>-2.8549812284950349E-5</v>
      </c>
      <c r="G26" s="25">
        <v>114076</v>
      </c>
      <c r="H26" s="26">
        <f t="shared" si="7"/>
        <v>-2.118495001930587E-2</v>
      </c>
      <c r="I26" s="27">
        <v>56527</v>
      </c>
      <c r="J26" s="28">
        <f t="shared" si="8"/>
        <v>-4.0874574957275867E-3</v>
      </c>
      <c r="K26" s="25">
        <v>13644</v>
      </c>
      <c r="L26" s="26">
        <f t="shared" si="9"/>
        <v>0.13068699759675151</v>
      </c>
      <c r="N26" s="29"/>
      <c r="O26" s="29"/>
      <c r="P26" s="29"/>
    </row>
    <row r="27" spans="2:18" outlineLevel="1" x14ac:dyDescent="0.25">
      <c r="B27" s="24" t="s">
        <v>40</v>
      </c>
      <c r="C27" s="25">
        <v>353326</v>
      </c>
      <c r="D27" s="26">
        <f t="shared" si="5"/>
        <v>-1.355184544083976E-2</v>
      </c>
      <c r="E27" s="27">
        <v>130586</v>
      </c>
      <c r="F27" s="28">
        <f t="shared" si="6"/>
        <v>8.5808071056188151E-3</v>
      </c>
      <c r="G27" s="25">
        <v>96938</v>
      </c>
      <c r="H27" s="26">
        <f t="shared" si="7"/>
        <v>-5.0641961041631989E-2</v>
      </c>
      <c r="I27" s="27">
        <v>50701</v>
      </c>
      <c r="J27" s="28">
        <f t="shared" si="8"/>
        <v>-1.3599221789883265E-2</v>
      </c>
      <c r="K27" s="25">
        <v>13681</v>
      </c>
      <c r="L27" s="26">
        <f t="shared" si="9"/>
        <v>3.974768201854384E-2</v>
      </c>
    </row>
    <row r="28" spans="2:18" outlineLevel="1" x14ac:dyDescent="0.25">
      <c r="B28" s="24" t="s">
        <v>41</v>
      </c>
      <c r="C28" s="25">
        <v>411544</v>
      </c>
      <c r="D28" s="26">
        <f t="shared" si="5"/>
        <v>-0.13285952983466043</v>
      </c>
      <c r="E28" s="27">
        <v>153896</v>
      </c>
      <c r="F28" s="28">
        <f t="shared" si="6"/>
        <v>-0.10844364626480896</v>
      </c>
      <c r="G28" s="25">
        <v>117238</v>
      </c>
      <c r="H28" s="26">
        <f t="shared" si="7"/>
        <v>-0.16602289136914294</v>
      </c>
      <c r="I28" s="27">
        <v>56267</v>
      </c>
      <c r="J28" s="28">
        <f t="shared" si="8"/>
        <v>-9.4585244186982109E-2</v>
      </c>
      <c r="K28" s="25">
        <v>13849</v>
      </c>
      <c r="L28" s="26">
        <f t="shared" si="9"/>
        <v>9.9912636009848343E-2</v>
      </c>
    </row>
    <row r="29" spans="2:18" outlineLevel="1" x14ac:dyDescent="0.25">
      <c r="B29" s="24" t="s">
        <v>42</v>
      </c>
      <c r="C29" s="25">
        <v>437023</v>
      </c>
      <c r="D29" s="26">
        <f t="shared" si="5"/>
        <v>-3.7919814726757206E-2</v>
      </c>
      <c r="E29" s="27">
        <v>156264</v>
      </c>
      <c r="F29" s="28">
        <f t="shared" si="6"/>
        <v>-2.4891889699412806E-2</v>
      </c>
      <c r="G29" s="25">
        <v>125012</v>
      </c>
      <c r="H29" s="26">
        <f t="shared" si="7"/>
        <v>-4.7745277269957365E-2</v>
      </c>
      <c r="I29" s="27">
        <v>62122</v>
      </c>
      <c r="J29" s="28">
        <f t="shared" si="8"/>
        <v>-6.7349267355272691E-2</v>
      </c>
      <c r="K29" s="25">
        <v>14435</v>
      </c>
      <c r="L29" s="26">
        <f t="shared" si="9"/>
        <v>-9.464375313597595E-2</v>
      </c>
    </row>
    <row r="30" spans="2:18" outlineLevel="1" x14ac:dyDescent="0.25">
      <c r="B30" s="24" t="s">
        <v>43</v>
      </c>
      <c r="C30" s="25">
        <v>400833</v>
      </c>
      <c r="D30" s="26">
        <f>C30/C43-1</f>
        <v>-4.0217513630518953E-2</v>
      </c>
      <c r="E30" s="27">
        <v>140244</v>
      </c>
      <c r="F30" s="28">
        <f t="shared" si="6"/>
        <v>-3.6415104710602941E-2</v>
      </c>
      <c r="G30" s="25">
        <v>112745</v>
      </c>
      <c r="H30" s="26">
        <f t="shared" si="7"/>
        <v>-7.5481754817548152E-2</v>
      </c>
      <c r="I30" s="27">
        <v>55519</v>
      </c>
      <c r="J30" s="28">
        <f t="shared" si="8"/>
        <v>-2.0517977488444306E-2</v>
      </c>
      <c r="K30" s="25">
        <v>18077</v>
      </c>
      <c r="L30" s="26">
        <f t="shared" si="9"/>
        <v>0.31958537119497765</v>
      </c>
    </row>
    <row r="31" spans="2:18" outlineLevel="1" x14ac:dyDescent="0.25">
      <c r="B31" s="24" t="s">
        <v>44</v>
      </c>
      <c r="C31" s="25">
        <v>401065</v>
      </c>
      <c r="D31" s="26">
        <f>C31/C44-1</f>
        <v>4.0214233841684877E-2</v>
      </c>
      <c r="E31" s="27">
        <v>145640</v>
      </c>
      <c r="F31" s="28">
        <f t="shared" si="6"/>
        <v>7.9390489742677595E-2</v>
      </c>
      <c r="G31" s="25">
        <v>112481</v>
      </c>
      <c r="H31" s="26">
        <f t="shared" si="7"/>
        <v>-4.5881754177623191E-2</v>
      </c>
      <c r="I31" s="27">
        <v>56917</v>
      </c>
      <c r="J31" s="28">
        <f t="shared" si="8"/>
        <v>2.1445748537382014E-2</v>
      </c>
      <c r="K31" s="25">
        <v>14950</v>
      </c>
      <c r="L31" s="26">
        <f t="shared" si="9"/>
        <v>0.18575507614213205</v>
      </c>
    </row>
    <row r="32" spans="2:18" x14ac:dyDescent="0.25">
      <c r="B32" s="35">
        <v>2012</v>
      </c>
      <c r="C32" s="36">
        <v>4900817</v>
      </c>
      <c r="D32" s="37">
        <f>C32/C45-1</f>
        <v>-5.0266627107499406E-2</v>
      </c>
      <c r="E32" s="36">
        <v>1758642</v>
      </c>
      <c r="F32" s="37">
        <f>E32/E45-1</f>
        <v>-4.8126744531568399E-2</v>
      </c>
      <c r="G32" s="36">
        <v>1402284</v>
      </c>
      <c r="H32" s="37">
        <f>G32/G45-1</f>
        <v>-7.4864094579616847E-2</v>
      </c>
      <c r="I32" s="36">
        <v>684289</v>
      </c>
      <c r="J32" s="37">
        <f>I32/I45-1</f>
        <v>-5.9722268025371283E-2</v>
      </c>
      <c r="K32" s="36">
        <v>167839</v>
      </c>
      <c r="L32" s="37">
        <f>K32/K45-1</f>
        <v>8.4210254323236589E-2</v>
      </c>
      <c r="O32" s="21"/>
      <c r="P32" s="21"/>
      <c r="Q32" s="21"/>
      <c r="R32" s="21"/>
    </row>
    <row r="33" spans="2:18" outlineLevel="1" x14ac:dyDescent="0.25">
      <c r="B33" s="24" t="s">
        <v>33</v>
      </c>
      <c r="C33" s="25">
        <v>416333</v>
      </c>
      <c r="D33" s="26">
        <f t="shared" ref="D33:D44" si="10">C33/C46-1</f>
        <v>2.541285420489392E-2</v>
      </c>
      <c r="E33" s="27">
        <v>151945</v>
      </c>
      <c r="F33" s="28">
        <f t="shared" ref="F33:F44" si="11">E33/E46-1</f>
        <v>7.0910039186941498E-2</v>
      </c>
      <c r="G33" s="25">
        <v>117793</v>
      </c>
      <c r="H33" s="26">
        <f t="shared" ref="H33:H44" si="12">G33/G46-1</f>
        <v>2.3912451494314535E-3</v>
      </c>
      <c r="I33" s="27">
        <v>59100</v>
      </c>
      <c r="J33" s="28">
        <f t="shared" ref="J33:J44" si="13">I33/I46-1</f>
        <v>2.3784364335579511E-2</v>
      </c>
      <c r="K33" s="25">
        <v>12436</v>
      </c>
      <c r="L33" s="26">
        <f t="shared" ref="L33:L44" si="14">K33/K46-1</f>
        <v>-7.5252825698988723E-2</v>
      </c>
    </row>
    <row r="34" spans="2:18" outlineLevel="1" x14ac:dyDescent="0.25">
      <c r="B34" s="24" t="s">
        <v>34</v>
      </c>
      <c r="C34" s="25">
        <v>412330</v>
      </c>
      <c r="D34" s="26">
        <f t="shared" si="10"/>
        <v>3.9559902077203724E-2</v>
      </c>
      <c r="E34" s="27">
        <v>144379</v>
      </c>
      <c r="F34" s="28">
        <f t="shared" si="11"/>
        <v>4.6679715818471745E-2</v>
      </c>
      <c r="G34" s="25">
        <v>123611</v>
      </c>
      <c r="H34" s="26">
        <f t="shared" si="12"/>
        <v>2.5289892337552411E-2</v>
      </c>
      <c r="I34" s="27">
        <v>57998</v>
      </c>
      <c r="J34" s="28">
        <f t="shared" si="13"/>
        <v>3.4533195390817228E-2</v>
      </c>
      <c r="K34" s="25">
        <v>15187</v>
      </c>
      <c r="L34" s="26">
        <f t="shared" si="14"/>
        <v>7.5631924633450254E-3</v>
      </c>
    </row>
    <row r="35" spans="2:18" outlineLevel="1" x14ac:dyDescent="0.25">
      <c r="B35" s="24" t="s">
        <v>35</v>
      </c>
      <c r="C35" s="25">
        <v>458855</v>
      </c>
      <c r="D35" s="26">
        <f t="shared" si="10"/>
        <v>5.8227842262694063E-2</v>
      </c>
      <c r="E35" s="27">
        <v>169918</v>
      </c>
      <c r="F35" s="28">
        <f t="shared" si="11"/>
        <v>9.4007739011183533E-2</v>
      </c>
      <c r="G35" s="25">
        <v>137339</v>
      </c>
      <c r="H35" s="26">
        <f t="shared" si="12"/>
        <v>2.0455322247484808E-2</v>
      </c>
      <c r="I35" s="27">
        <v>59640</v>
      </c>
      <c r="J35" s="28">
        <f t="shared" si="13"/>
        <v>8.8182166511576954E-2</v>
      </c>
      <c r="K35" s="25">
        <v>13432</v>
      </c>
      <c r="L35" s="26">
        <f t="shared" si="14"/>
        <v>-3.2625135037810615E-2</v>
      </c>
    </row>
    <row r="36" spans="2:18" outlineLevel="1" x14ac:dyDescent="0.25">
      <c r="B36" s="24" t="s">
        <v>36</v>
      </c>
      <c r="C36" s="25">
        <v>421231</v>
      </c>
      <c r="D36" s="26">
        <f t="shared" si="10"/>
        <v>0.15826855444313992</v>
      </c>
      <c r="E36" s="27">
        <v>150968</v>
      </c>
      <c r="F36" s="28">
        <f t="shared" si="11"/>
        <v>0.14045703493862138</v>
      </c>
      <c r="G36" s="25">
        <v>121257</v>
      </c>
      <c r="H36" s="26">
        <f t="shared" si="12"/>
        <v>0.17703530416719238</v>
      </c>
      <c r="I36" s="27">
        <v>57088</v>
      </c>
      <c r="J36" s="28">
        <f t="shared" si="13"/>
        <v>2.0905237933439347E-2</v>
      </c>
      <c r="K36" s="25">
        <v>13213</v>
      </c>
      <c r="L36" s="26">
        <f t="shared" si="14"/>
        <v>0.26367635807192036</v>
      </c>
    </row>
    <row r="37" spans="2:18" outlineLevel="1" x14ac:dyDescent="0.25">
      <c r="B37" s="24" t="s">
        <v>37</v>
      </c>
      <c r="C37" s="25">
        <v>486850</v>
      </c>
      <c r="D37" s="26">
        <f t="shared" si="10"/>
        <v>4.6543622285564412E-2</v>
      </c>
      <c r="E37" s="27">
        <v>168963</v>
      </c>
      <c r="F37" s="28">
        <f t="shared" si="11"/>
        <v>2.250611217351306E-2</v>
      </c>
      <c r="G37" s="25">
        <v>143128</v>
      </c>
      <c r="H37" s="26">
        <f t="shared" si="12"/>
        <v>3.4311316664257907E-2</v>
      </c>
      <c r="I37" s="27">
        <v>75240</v>
      </c>
      <c r="J37" s="28">
        <f t="shared" si="13"/>
        <v>4.3348032282219728E-2</v>
      </c>
      <c r="K37" s="25">
        <v>8432</v>
      </c>
      <c r="L37" s="26">
        <f t="shared" si="14"/>
        <v>-0.13862498723056493</v>
      </c>
    </row>
    <row r="38" spans="2:18" outlineLevel="1" x14ac:dyDescent="0.25">
      <c r="B38" s="24" t="s">
        <v>38</v>
      </c>
      <c r="C38" s="25">
        <v>490305</v>
      </c>
      <c r="D38" s="26">
        <f t="shared" si="10"/>
        <v>8.6526806113562227E-2</v>
      </c>
      <c r="E38" s="27">
        <v>178465</v>
      </c>
      <c r="F38" s="28">
        <f t="shared" si="11"/>
        <v>9.2390938416242685E-2</v>
      </c>
      <c r="G38" s="25">
        <v>142281</v>
      </c>
      <c r="H38" s="26">
        <f t="shared" si="12"/>
        <v>4.1542831207999731E-2</v>
      </c>
      <c r="I38" s="27">
        <v>69370</v>
      </c>
      <c r="J38" s="28">
        <f t="shared" si="13"/>
        <v>0.1180234338485342</v>
      </c>
      <c r="K38" s="25">
        <v>12036</v>
      </c>
      <c r="L38" s="26">
        <f t="shared" si="14"/>
        <v>0.13429459994345483</v>
      </c>
    </row>
    <row r="39" spans="2:18" outlineLevel="1" x14ac:dyDescent="0.25">
      <c r="B39" s="24" t="s">
        <v>39</v>
      </c>
      <c r="C39" s="25">
        <v>384083</v>
      </c>
      <c r="D39" s="26">
        <f t="shared" si="10"/>
        <v>2.4377038643207172E-2</v>
      </c>
      <c r="E39" s="27">
        <v>140106</v>
      </c>
      <c r="F39" s="28">
        <f t="shared" si="11"/>
        <v>8.6960906770522151E-2</v>
      </c>
      <c r="G39" s="25">
        <v>116545</v>
      </c>
      <c r="H39" s="26">
        <f t="shared" si="12"/>
        <v>8.5239917683977318E-2</v>
      </c>
      <c r="I39" s="27">
        <v>56759</v>
      </c>
      <c r="J39" s="28">
        <f t="shared" si="13"/>
        <v>-0.12245087277168787</v>
      </c>
      <c r="K39" s="25">
        <v>12067</v>
      </c>
      <c r="L39" s="26">
        <f t="shared" si="14"/>
        <v>-4.849392840246014E-2</v>
      </c>
      <c r="N39" s="29"/>
      <c r="O39" s="29"/>
      <c r="P39" s="29"/>
    </row>
    <row r="40" spans="2:18" outlineLevel="1" x14ac:dyDescent="0.25">
      <c r="B40" s="24" t="s">
        <v>40</v>
      </c>
      <c r="C40" s="25">
        <v>358180</v>
      </c>
      <c r="D40" s="26">
        <f t="shared" si="10"/>
        <v>-8.6272512641953902E-3</v>
      </c>
      <c r="E40" s="27">
        <v>129475</v>
      </c>
      <c r="F40" s="28">
        <f t="shared" si="11"/>
        <v>-2.2970291052603731E-2</v>
      </c>
      <c r="G40" s="25">
        <v>102109</v>
      </c>
      <c r="H40" s="26">
        <f t="shared" si="12"/>
        <v>4.2586254376646426E-3</v>
      </c>
      <c r="I40" s="27">
        <v>51400</v>
      </c>
      <c r="J40" s="28">
        <f t="shared" si="13"/>
        <v>-9.1936965585471042E-2</v>
      </c>
      <c r="K40" s="25">
        <v>13158</v>
      </c>
      <c r="L40" s="26">
        <f t="shared" si="14"/>
        <v>6.0530345772547678E-2</v>
      </c>
    </row>
    <row r="41" spans="2:18" outlineLevel="1" x14ac:dyDescent="0.25">
      <c r="B41" s="24" t="s">
        <v>41</v>
      </c>
      <c r="C41" s="25">
        <v>474599</v>
      </c>
      <c r="D41" s="26">
        <f t="shared" si="10"/>
        <v>0.12318098019401291</v>
      </c>
      <c r="E41" s="27">
        <v>172615</v>
      </c>
      <c r="F41" s="28">
        <f t="shared" si="11"/>
        <v>0.10218950137602079</v>
      </c>
      <c r="G41" s="25">
        <v>140577</v>
      </c>
      <c r="H41" s="26">
        <f t="shared" si="12"/>
        <v>0.1159827573888399</v>
      </c>
      <c r="I41" s="27">
        <v>62145</v>
      </c>
      <c r="J41" s="28">
        <f t="shared" si="13"/>
        <v>3.9214046822742432E-2</v>
      </c>
      <c r="K41" s="25">
        <v>12591</v>
      </c>
      <c r="L41" s="26">
        <f t="shared" si="14"/>
        <v>-3.1758634378720174E-4</v>
      </c>
    </row>
    <row r="42" spans="2:18" outlineLevel="1" x14ac:dyDescent="0.25">
      <c r="B42" s="24" t="s">
        <v>42</v>
      </c>
      <c r="C42" s="25">
        <v>454248</v>
      </c>
      <c r="D42" s="26">
        <f t="shared" si="10"/>
        <v>0.12337243205947157</v>
      </c>
      <c r="E42" s="27">
        <v>160253</v>
      </c>
      <c r="F42" s="28">
        <f t="shared" si="11"/>
        <v>0.14198063123089311</v>
      </c>
      <c r="G42" s="25">
        <v>131280</v>
      </c>
      <c r="H42" s="26">
        <f t="shared" si="12"/>
        <v>9.3835924611308297E-2</v>
      </c>
      <c r="I42" s="27">
        <v>66608</v>
      </c>
      <c r="J42" s="28">
        <f t="shared" si="13"/>
        <v>0.12437542201215401</v>
      </c>
      <c r="K42" s="25">
        <v>15944</v>
      </c>
      <c r="L42" s="26">
        <f t="shared" si="14"/>
        <v>9.4003019075065142E-2</v>
      </c>
    </row>
    <row r="43" spans="2:18" outlineLevel="1" x14ac:dyDescent="0.25">
      <c r="B43" s="24" t="s">
        <v>43</v>
      </c>
      <c r="C43" s="25">
        <v>417629</v>
      </c>
      <c r="D43" s="26">
        <f>C43/C56-1</f>
        <v>0.13011064898375579</v>
      </c>
      <c r="E43" s="27">
        <v>145544</v>
      </c>
      <c r="F43" s="28">
        <f t="shared" si="11"/>
        <v>0.16046213093709882</v>
      </c>
      <c r="G43" s="25">
        <v>121950</v>
      </c>
      <c r="H43" s="26">
        <f t="shared" si="12"/>
        <v>0.11483892200241352</v>
      </c>
      <c r="I43" s="27">
        <v>56682</v>
      </c>
      <c r="J43" s="28">
        <f t="shared" si="13"/>
        <v>3.2665925777478177E-2</v>
      </c>
      <c r="K43" s="25">
        <v>13699</v>
      </c>
      <c r="L43" s="26">
        <f t="shared" si="14"/>
        <v>-0.18258845993197681</v>
      </c>
    </row>
    <row r="44" spans="2:18" outlineLevel="1" x14ac:dyDescent="0.25">
      <c r="B44" s="24" t="s">
        <v>44</v>
      </c>
      <c r="C44" s="25">
        <v>385560</v>
      </c>
      <c r="D44" s="26">
        <f t="shared" si="10"/>
        <v>8.69355923157622E-3</v>
      </c>
      <c r="E44" s="27">
        <v>134928</v>
      </c>
      <c r="F44" s="28">
        <f t="shared" si="11"/>
        <v>2.5779818606171734E-2</v>
      </c>
      <c r="G44" s="25">
        <v>117890</v>
      </c>
      <c r="H44" s="26">
        <f t="shared" si="12"/>
        <v>4.3191944319023179E-3</v>
      </c>
      <c r="I44" s="27">
        <v>55722</v>
      </c>
      <c r="J44" s="28">
        <f t="shared" si="13"/>
        <v>-3.5283933518005517E-2</v>
      </c>
      <c r="K44" s="25">
        <v>12608</v>
      </c>
      <c r="L44" s="26">
        <f t="shared" si="14"/>
        <v>-4.3979375189566294E-2</v>
      </c>
    </row>
    <row r="45" spans="2:18" ht="15" customHeight="1" x14ac:dyDescent="0.25">
      <c r="B45" s="38">
        <v>2011</v>
      </c>
      <c r="C45" s="39">
        <v>5160203</v>
      </c>
      <c r="D45" s="40">
        <f>C45/C58-1</f>
        <v>6.8072009231421982E-2</v>
      </c>
      <c r="E45" s="39">
        <v>1847559</v>
      </c>
      <c r="F45" s="40">
        <f>E45/E58-1</f>
        <v>7.9532885407226583E-2</v>
      </c>
      <c r="G45" s="39">
        <v>1515760</v>
      </c>
      <c r="H45" s="40">
        <f>G45/G58-1</f>
        <v>5.8131027973707283E-2</v>
      </c>
      <c r="I45" s="39">
        <v>727752</v>
      </c>
      <c r="J45" s="40">
        <f>I45/I58-1</f>
        <v>2.2629164980439764E-2</v>
      </c>
      <c r="K45" s="39">
        <v>154803</v>
      </c>
      <c r="L45" s="40">
        <f>K45/K58-1</f>
        <v>-4.2710028494793439E-3</v>
      </c>
      <c r="O45" s="21"/>
      <c r="P45" s="21"/>
      <c r="Q45" s="21"/>
      <c r="R45" s="21"/>
    </row>
    <row r="46" spans="2:18" outlineLevel="1" x14ac:dyDescent="0.25">
      <c r="B46" s="24" t="s">
        <v>33</v>
      </c>
      <c r="C46" s="25">
        <v>406015</v>
      </c>
      <c r="D46" s="26">
        <f>C46/C59-1</f>
        <v>6.7008832719694489E-2</v>
      </c>
      <c r="E46" s="27">
        <v>141884</v>
      </c>
      <c r="F46" s="28">
        <f>E46/E59-1</f>
        <v>7.4284675898934616E-2</v>
      </c>
      <c r="G46" s="25">
        <v>117512</v>
      </c>
      <c r="H46" s="26">
        <f>G46/G59-1</f>
        <v>6.2802980970986244E-2</v>
      </c>
      <c r="I46" s="27">
        <v>57727</v>
      </c>
      <c r="J46" s="28">
        <f>I46/I59-1</f>
        <v>-8.4294348122650353E-2</v>
      </c>
      <c r="K46" s="25">
        <v>13448</v>
      </c>
      <c r="L46" s="26">
        <f>K46/K59-1</f>
        <v>2.7663151459575097E-2</v>
      </c>
    </row>
    <row r="47" spans="2:18" outlineLevel="1" x14ac:dyDescent="0.25">
      <c r="B47" s="24" t="s">
        <v>34</v>
      </c>
      <c r="C47" s="25">
        <v>396639</v>
      </c>
      <c r="D47" s="26">
        <f t="shared" ref="D47:F97" si="15">C47/C60-1</f>
        <v>6.6801684767698877E-2</v>
      </c>
      <c r="E47" s="27">
        <v>137940</v>
      </c>
      <c r="F47" s="28">
        <f t="shared" si="15"/>
        <v>5.3725163665808484E-2</v>
      </c>
      <c r="G47" s="25">
        <v>120562</v>
      </c>
      <c r="H47" s="26">
        <f t="shared" ref="H47:H57" si="16">G47/G60-1</f>
        <v>0.13570594219827425</v>
      </c>
      <c r="I47" s="27">
        <v>56062</v>
      </c>
      <c r="J47" s="28">
        <f t="shared" ref="J47:J57" si="17">I47/I60-1</f>
        <v>-8.2124496545400993E-2</v>
      </c>
      <c r="K47" s="25">
        <v>15073</v>
      </c>
      <c r="L47" s="26">
        <f t="shared" ref="L47:L57" si="18">K47/K60-1</f>
        <v>7.7412437455325334E-2</v>
      </c>
    </row>
    <row r="48" spans="2:18" outlineLevel="1" x14ac:dyDescent="0.25">
      <c r="B48" s="24" t="s">
        <v>35</v>
      </c>
      <c r="C48" s="25">
        <v>433607</v>
      </c>
      <c r="D48" s="26">
        <f t="shared" si="15"/>
        <v>7.0975693492495218E-2</v>
      </c>
      <c r="E48" s="27">
        <v>155317</v>
      </c>
      <c r="F48" s="28">
        <f t="shared" si="15"/>
        <v>6.8513600902599059E-2</v>
      </c>
      <c r="G48" s="25">
        <v>134586</v>
      </c>
      <c r="H48" s="26">
        <f t="shared" si="16"/>
        <v>0.10715695952615989</v>
      </c>
      <c r="I48" s="27">
        <v>54807</v>
      </c>
      <c r="J48" s="28">
        <f t="shared" si="17"/>
        <v>-6.4088114754098369E-2</v>
      </c>
      <c r="K48" s="25">
        <v>13885</v>
      </c>
      <c r="L48" s="26">
        <f t="shared" si="18"/>
        <v>8.4003435084706091E-2</v>
      </c>
    </row>
    <row r="49" spans="2:17" outlineLevel="1" x14ac:dyDescent="0.25">
      <c r="B49" s="24" t="s">
        <v>36</v>
      </c>
      <c r="C49" s="25">
        <v>363673</v>
      </c>
      <c r="D49" s="26">
        <f t="shared" si="15"/>
        <v>2.6704195768659567E-2</v>
      </c>
      <c r="E49" s="27">
        <v>132375</v>
      </c>
      <c r="F49" s="28">
        <f t="shared" si="15"/>
        <v>6.244231309442605E-2</v>
      </c>
      <c r="G49" s="25">
        <v>103019</v>
      </c>
      <c r="H49" s="26">
        <f t="shared" si="16"/>
        <v>-1.918426414303942E-2</v>
      </c>
      <c r="I49" s="27">
        <v>55919</v>
      </c>
      <c r="J49" s="28">
        <f t="shared" si="17"/>
        <v>-2.0408520776399652E-2</v>
      </c>
      <c r="K49" s="25">
        <v>10456</v>
      </c>
      <c r="L49" s="26">
        <f t="shared" si="18"/>
        <v>-5.9965836554886298E-2</v>
      </c>
    </row>
    <row r="50" spans="2:17" outlineLevel="1" x14ac:dyDescent="0.25">
      <c r="B50" s="24" t="s">
        <v>37</v>
      </c>
      <c r="C50" s="25">
        <v>465198</v>
      </c>
      <c r="D50" s="26">
        <f t="shared" si="15"/>
        <v>-5.5239406390156232E-3</v>
      </c>
      <c r="E50" s="27">
        <v>165244</v>
      </c>
      <c r="F50" s="28">
        <f t="shared" si="15"/>
        <v>-2.9460824621167614E-2</v>
      </c>
      <c r="G50" s="25">
        <v>138380</v>
      </c>
      <c r="H50" s="26">
        <f t="shared" si="16"/>
        <v>2.8083209509658147E-2</v>
      </c>
      <c r="I50" s="27">
        <v>72114</v>
      </c>
      <c r="J50" s="28">
        <f t="shared" si="17"/>
        <v>-0.17295716497505587</v>
      </c>
      <c r="K50" s="25">
        <v>9789</v>
      </c>
      <c r="L50" s="26">
        <f t="shared" si="18"/>
        <v>0.25871158544425876</v>
      </c>
    </row>
    <row r="51" spans="2:17" outlineLevel="1" x14ac:dyDescent="0.25">
      <c r="B51" s="24" t="s">
        <v>38</v>
      </c>
      <c r="C51" s="25">
        <v>451259</v>
      </c>
      <c r="D51" s="26">
        <f t="shared" si="15"/>
        <v>3.9300314374877576E-2</v>
      </c>
      <c r="E51" s="27">
        <v>163371</v>
      </c>
      <c r="F51" s="28">
        <f t="shared" si="15"/>
        <v>7.2466717432975392E-2</v>
      </c>
      <c r="G51" s="25">
        <v>136606</v>
      </c>
      <c r="H51" s="26">
        <f t="shared" si="16"/>
        <v>6.2263314644748435E-2</v>
      </c>
      <c r="I51" s="27">
        <v>62047</v>
      </c>
      <c r="J51" s="28">
        <f t="shared" si="17"/>
        <v>-0.14973826294296599</v>
      </c>
      <c r="K51" s="25">
        <v>10611</v>
      </c>
      <c r="L51" s="26">
        <f t="shared" si="18"/>
        <v>-0.10756938603868793</v>
      </c>
    </row>
    <row r="52" spans="2:17" outlineLevel="1" x14ac:dyDescent="0.25">
      <c r="B52" s="24" t="s">
        <v>39</v>
      </c>
      <c r="C52" s="25">
        <v>374943</v>
      </c>
      <c r="D52" s="26">
        <f t="shared" si="15"/>
        <v>7.1700518496075505E-2</v>
      </c>
      <c r="E52" s="27">
        <v>128897</v>
      </c>
      <c r="F52" s="28">
        <f t="shared" si="15"/>
        <v>6.1868239597320906E-2</v>
      </c>
      <c r="G52" s="25">
        <v>107391</v>
      </c>
      <c r="H52" s="26">
        <f t="shared" si="16"/>
        <v>6.1532530692129717E-2</v>
      </c>
      <c r="I52" s="27">
        <v>64679</v>
      </c>
      <c r="J52" s="28">
        <f t="shared" si="17"/>
        <v>4.2469860099284329E-2</v>
      </c>
      <c r="K52" s="25">
        <v>12682</v>
      </c>
      <c r="L52" s="26">
        <f t="shared" si="18"/>
        <v>-5.3333333333333011E-3</v>
      </c>
      <c r="N52" s="29"/>
      <c r="O52" s="29"/>
      <c r="P52" s="29"/>
    </row>
    <row r="53" spans="2:17" outlineLevel="1" x14ac:dyDescent="0.25">
      <c r="B53" s="24" t="s">
        <v>40</v>
      </c>
      <c r="C53" s="25">
        <v>361297</v>
      </c>
      <c r="D53" s="26">
        <f t="shared" si="15"/>
        <v>3.1413702243550334E-2</v>
      </c>
      <c r="E53" s="27">
        <v>132519</v>
      </c>
      <c r="F53" s="28">
        <f t="shared" si="15"/>
        <v>6.9693667514227009E-2</v>
      </c>
      <c r="G53" s="25">
        <v>101676</v>
      </c>
      <c r="H53" s="26">
        <f t="shared" si="16"/>
        <v>1.1520324717960939E-2</v>
      </c>
      <c r="I53" s="27">
        <v>56604</v>
      </c>
      <c r="J53" s="28">
        <f t="shared" si="17"/>
        <v>8.6423492934657453E-3</v>
      </c>
      <c r="K53" s="25">
        <v>12407</v>
      </c>
      <c r="L53" s="26">
        <f t="shared" si="18"/>
        <v>-7.918955024491614E-2</v>
      </c>
    </row>
    <row r="54" spans="2:17" outlineLevel="1" x14ac:dyDescent="0.25">
      <c r="B54" s="24" t="s">
        <v>41</v>
      </c>
      <c r="C54" s="25">
        <v>422549</v>
      </c>
      <c r="D54" s="26">
        <f t="shared" si="15"/>
        <v>9.8439404440409106E-3</v>
      </c>
      <c r="E54" s="27">
        <v>156611</v>
      </c>
      <c r="F54" s="28">
        <f t="shared" si="15"/>
        <v>9.4975074636257428E-2</v>
      </c>
      <c r="G54" s="25">
        <v>125967</v>
      </c>
      <c r="H54" s="26">
        <f t="shared" si="16"/>
        <v>1.8548915284662071E-2</v>
      </c>
      <c r="I54" s="27">
        <v>59800</v>
      </c>
      <c r="J54" s="28">
        <f t="shared" si="17"/>
        <v>-0.15080942913944906</v>
      </c>
      <c r="K54" s="25">
        <v>12595</v>
      </c>
      <c r="L54" s="26">
        <f t="shared" si="18"/>
        <v>-3.7005887300252338E-2</v>
      </c>
    </row>
    <row r="55" spans="2:17" outlineLevel="1" x14ac:dyDescent="0.25">
      <c r="B55" s="24" t="s">
        <v>42</v>
      </c>
      <c r="C55" s="25">
        <v>404361</v>
      </c>
      <c r="D55" s="26">
        <f t="shared" si="15"/>
        <v>-1.2568741025816399E-2</v>
      </c>
      <c r="E55" s="27">
        <v>140329</v>
      </c>
      <c r="F55" s="28">
        <f t="shared" si="15"/>
        <v>3.8927675074590384E-2</v>
      </c>
      <c r="G55" s="25">
        <v>120018</v>
      </c>
      <c r="H55" s="26">
        <f t="shared" si="16"/>
        <v>-4.1397432927852029E-2</v>
      </c>
      <c r="I55" s="27">
        <v>59240</v>
      </c>
      <c r="J55" s="28">
        <f t="shared" si="17"/>
        <v>-9.1257727530718369E-2</v>
      </c>
      <c r="K55" s="25">
        <v>14574</v>
      </c>
      <c r="L55" s="26">
        <f t="shared" si="18"/>
        <v>-6.8932473008369022E-2</v>
      </c>
    </row>
    <row r="56" spans="2:17" outlineLevel="1" x14ac:dyDescent="0.25">
      <c r="B56" s="24" t="s">
        <v>43</v>
      </c>
      <c r="C56" s="25">
        <v>369547</v>
      </c>
      <c r="D56" s="26">
        <f t="shared" si="15"/>
        <v>-4.1586484846284355E-2</v>
      </c>
      <c r="E56" s="27">
        <v>125419</v>
      </c>
      <c r="F56" s="28">
        <f t="shared" si="15"/>
        <v>-6.2582217172925114E-2</v>
      </c>
      <c r="G56" s="25">
        <v>109388</v>
      </c>
      <c r="H56" s="26">
        <f t="shared" si="16"/>
        <v>-4.6960218857272307E-2</v>
      </c>
      <c r="I56" s="27">
        <v>54889</v>
      </c>
      <c r="J56" s="28">
        <f t="shared" si="17"/>
        <v>-7.1534896309076723E-2</v>
      </c>
      <c r="K56" s="25">
        <v>16759</v>
      </c>
      <c r="L56" s="26">
        <f t="shared" si="18"/>
        <v>0.10460058001581851</v>
      </c>
    </row>
    <row r="57" spans="2:17" outlineLevel="1" x14ac:dyDescent="0.25">
      <c r="B57" s="24" t="s">
        <v>44</v>
      </c>
      <c r="C57" s="25">
        <v>382237</v>
      </c>
      <c r="D57" s="26">
        <f t="shared" si="15"/>
        <v>3.9581855908386032E-3</v>
      </c>
      <c r="E57" s="27">
        <v>131537</v>
      </c>
      <c r="F57" s="28">
        <f t="shared" si="15"/>
        <v>-3.5256410256410242E-2</v>
      </c>
      <c r="G57" s="25">
        <v>117383</v>
      </c>
      <c r="H57" s="26">
        <f t="shared" si="16"/>
        <v>2.2963363195872777E-2</v>
      </c>
      <c r="I57" s="27">
        <v>57760</v>
      </c>
      <c r="J57" s="28">
        <f t="shared" si="17"/>
        <v>8.664009703691633E-4</v>
      </c>
      <c r="K57" s="25">
        <v>13188</v>
      </c>
      <c r="L57" s="26">
        <f t="shared" si="18"/>
        <v>-2.8150331613854052E-2</v>
      </c>
    </row>
    <row r="58" spans="2:17" x14ac:dyDescent="0.25">
      <c r="B58" s="38">
        <v>2010</v>
      </c>
      <c r="C58" s="39">
        <v>4831325</v>
      </c>
      <c r="D58" s="40">
        <f>C58/C71-1</f>
        <v>2.6242294141912259E-2</v>
      </c>
      <c r="E58" s="39">
        <v>1711443</v>
      </c>
      <c r="F58" s="40">
        <f>E58/E71-1</f>
        <v>3.7847681456564475E-2</v>
      </c>
      <c r="G58" s="39">
        <v>1432488</v>
      </c>
      <c r="H58" s="40">
        <f>G58/G71-1</f>
        <v>3.3093153690210819E-2</v>
      </c>
      <c r="I58" s="39">
        <v>711648</v>
      </c>
      <c r="J58" s="40">
        <f>I58/I71-1</f>
        <v>-7.6419928049711094E-2</v>
      </c>
      <c r="K58" s="39">
        <v>155467</v>
      </c>
      <c r="L58" s="40">
        <f>K58/K71-1</f>
        <v>7.0867314880191934E-3</v>
      </c>
    </row>
    <row r="59" spans="2:17" ht="15" customHeight="1" outlineLevel="1" x14ac:dyDescent="0.25">
      <c r="B59" s="24" t="s">
        <v>33</v>
      </c>
      <c r="C59" s="25">
        <v>380517</v>
      </c>
      <c r="D59" s="26">
        <f t="shared" si="15"/>
        <v>-7.2369046545247118E-2</v>
      </c>
      <c r="E59" s="27">
        <v>132073</v>
      </c>
      <c r="F59" s="28">
        <f t="shared" si="15"/>
        <v>-6.8806757290315268E-2</v>
      </c>
      <c r="G59" s="25">
        <v>110568</v>
      </c>
      <c r="H59" s="26">
        <f t="shared" ref="H59:H97" si="19">G59/G72-1</f>
        <v>-6.6692552482083944E-2</v>
      </c>
      <c r="I59" s="27">
        <v>63041</v>
      </c>
      <c r="J59" s="28">
        <f t="shared" ref="J59:J97" si="20">I59/I72-1</f>
        <v>-9.4056275687638302E-2</v>
      </c>
      <c r="K59" s="25">
        <v>13086</v>
      </c>
      <c r="L59" s="26">
        <f t="shared" ref="L59:L97" si="21">K59/K72-1</f>
        <v>-0.18881725762459711</v>
      </c>
      <c r="N59" s="29"/>
      <c r="O59" s="29"/>
      <c r="P59" s="29"/>
    </row>
    <row r="60" spans="2:17" ht="15" customHeight="1" outlineLevel="1" x14ac:dyDescent="0.25">
      <c r="B60" s="24" t="s">
        <v>34</v>
      </c>
      <c r="C60" s="25">
        <v>371802</v>
      </c>
      <c r="D60" s="26">
        <f t="shared" si="15"/>
        <v>-0.1388289248158614</v>
      </c>
      <c r="E60" s="27">
        <v>130907</v>
      </c>
      <c r="F60" s="28">
        <f t="shared" si="15"/>
        <v>-0.12197166849998664</v>
      </c>
      <c r="G60" s="25">
        <v>106156</v>
      </c>
      <c r="H60" s="26">
        <f t="shared" si="19"/>
        <v>-0.18952511833867769</v>
      </c>
      <c r="I60" s="27">
        <v>61078</v>
      </c>
      <c r="J60" s="28">
        <f t="shared" si="20"/>
        <v>-0.10979289035285889</v>
      </c>
      <c r="K60" s="25">
        <v>13990</v>
      </c>
      <c r="L60" s="26">
        <f t="shared" si="21"/>
        <v>-0.21593902370677576</v>
      </c>
      <c r="O60" s="29"/>
      <c r="P60" s="29"/>
      <c r="Q60" s="29"/>
    </row>
    <row r="61" spans="2:17" ht="15" customHeight="1" outlineLevel="1" x14ac:dyDescent="0.25">
      <c r="B61" s="24" t="s">
        <v>35</v>
      </c>
      <c r="C61" s="25">
        <v>404871</v>
      </c>
      <c r="D61" s="26">
        <f t="shared" si="15"/>
        <v>-8.3705814324543937E-2</v>
      </c>
      <c r="E61" s="27">
        <v>145358</v>
      </c>
      <c r="F61" s="28">
        <f t="shared" si="15"/>
        <v>-9.402092955130481E-2</v>
      </c>
      <c r="G61" s="25">
        <v>121560</v>
      </c>
      <c r="H61" s="26">
        <f t="shared" si="19"/>
        <v>-6.9176225554007043E-2</v>
      </c>
      <c r="I61" s="27">
        <v>58560</v>
      </c>
      <c r="J61" s="28">
        <f t="shared" si="20"/>
        <v>-0.12160439197804007</v>
      </c>
      <c r="K61" s="25">
        <v>12809</v>
      </c>
      <c r="L61" s="26">
        <f t="shared" si="21"/>
        <v>-0.31524644499091203</v>
      </c>
    </row>
    <row r="62" spans="2:17" ht="15" customHeight="1" outlineLevel="1" x14ac:dyDescent="0.25">
      <c r="B62" s="24" t="s">
        <v>36</v>
      </c>
      <c r="C62" s="25">
        <v>354214</v>
      </c>
      <c r="D62" s="26">
        <f t="shared" si="15"/>
        <v>-9.4912854949036563E-2</v>
      </c>
      <c r="E62" s="27">
        <v>124595</v>
      </c>
      <c r="F62" s="28">
        <f t="shared" si="15"/>
        <v>-9.3458963911525084E-2</v>
      </c>
      <c r="G62" s="25">
        <v>105034</v>
      </c>
      <c r="H62" s="26">
        <f t="shared" si="19"/>
        <v>-3.8475974257806467E-2</v>
      </c>
      <c r="I62" s="27">
        <v>57084</v>
      </c>
      <c r="J62" s="28">
        <f t="shared" si="20"/>
        <v>-0.18748576634024139</v>
      </c>
      <c r="K62" s="25">
        <v>11123</v>
      </c>
      <c r="L62" s="26">
        <f t="shared" si="21"/>
        <v>-0.2650323774283071</v>
      </c>
    </row>
    <row r="63" spans="2:17" ht="15" customHeight="1" outlineLevel="1" x14ac:dyDescent="0.25">
      <c r="B63" s="24" t="s">
        <v>37</v>
      </c>
      <c r="C63" s="25">
        <v>467782</v>
      </c>
      <c r="D63" s="26">
        <f t="shared" si="15"/>
        <v>-0.12032194672458696</v>
      </c>
      <c r="E63" s="27">
        <v>170260</v>
      </c>
      <c r="F63" s="28">
        <f t="shared" si="15"/>
        <v>-9.4352067575186993E-2</v>
      </c>
      <c r="G63" s="25">
        <v>134600</v>
      </c>
      <c r="H63" s="26">
        <f t="shared" si="19"/>
        <v>-7.405496508788223E-2</v>
      </c>
      <c r="I63" s="27">
        <v>87195</v>
      </c>
      <c r="J63" s="28">
        <f t="shared" si="20"/>
        <v>-0.18687170113956397</v>
      </c>
      <c r="K63" s="25">
        <v>7777</v>
      </c>
      <c r="L63" s="26">
        <f t="shared" si="21"/>
        <v>-0.36813454663633405</v>
      </c>
    </row>
    <row r="64" spans="2:17" ht="15" customHeight="1" outlineLevel="1" x14ac:dyDescent="0.25">
      <c r="B64" s="24" t="s">
        <v>38</v>
      </c>
      <c r="C64" s="25">
        <v>434195</v>
      </c>
      <c r="D64" s="26">
        <f t="shared" si="15"/>
        <v>-7.129030533126568E-2</v>
      </c>
      <c r="E64" s="27">
        <v>152332</v>
      </c>
      <c r="F64" s="28">
        <f t="shared" si="15"/>
        <v>-5.5440154272568876E-2</v>
      </c>
      <c r="G64" s="25">
        <v>128599</v>
      </c>
      <c r="H64" s="26">
        <f t="shared" si="19"/>
        <v>-3.1969347966818717E-2</v>
      </c>
      <c r="I64" s="27">
        <v>72974</v>
      </c>
      <c r="J64" s="28">
        <f t="shared" si="20"/>
        <v>-0.17509947549285587</v>
      </c>
      <c r="K64" s="25">
        <v>11890</v>
      </c>
      <c r="L64" s="26">
        <f t="shared" si="21"/>
        <v>-0.27220419905735449</v>
      </c>
      <c r="O64" s="21"/>
      <c r="P64" s="21"/>
      <c r="Q64" s="21"/>
    </row>
    <row r="65" spans="2:12" ht="15" customHeight="1" outlineLevel="1" x14ac:dyDescent="0.25">
      <c r="B65" s="24" t="s">
        <v>39</v>
      </c>
      <c r="C65" s="25">
        <v>349858</v>
      </c>
      <c r="D65" s="26">
        <f t="shared" si="15"/>
        <v>-0.13063854424733679</v>
      </c>
      <c r="E65" s="27">
        <v>121387</v>
      </c>
      <c r="F65" s="28">
        <f t="shared" si="15"/>
        <v>-0.17064422019226166</v>
      </c>
      <c r="G65" s="25">
        <v>101166</v>
      </c>
      <c r="H65" s="26">
        <f t="shared" si="19"/>
        <v>-0.16294194060847766</v>
      </c>
      <c r="I65" s="27">
        <v>62044</v>
      </c>
      <c r="J65" s="28">
        <f t="shared" si="20"/>
        <v>-0.1513029204568771</v>
      </c>
      <c r="K65" s="25">
        <v>12750</v>
      </c>
      <c r="L65" s="26">
        <f t="shared" si="21"/>
        <v>-0.17422279792746109</v>
      </c>
    </row>
    <row r="66" spans="2:12" ht="15" customHeight="1" outlineLevel="1" x14ac:dyDescent="0.25">
      <c r="B66" s="24" t="s">
        <v>40</v>
      </c>
      <c r="C66" s="25">
        <v>350293</v>
      </c>
      <c r="D66" s="26">
        <f t="shared" si="15"/>
        <v>-0.152212689231216</v>
      </c>
      <c r="E66" s="27">
        <v>123885</v>
      </c>
      <c r="F66" s="28">
        <f t="shared" si="15"/>
        <v>-0.19295788410800951</v>
      </c>
      <c r="G66" s="25">
        <v>100518</v>
      </c>
      <c r="H66" s="26">
        <f t="shared" si="19"/>
        <v>-0.11585891459231246</v>
      </c>
      <c r="I66" s="27">
        <v>56119</v>
      </c>
      <c r="J66" s="28">
        <f t="shared" si="20"/>
        <v>-0.2458340052679675</v>
      </c>
      <c r="K66" s="25">
        <v>13474</v>
      </c>
      <c r="L66" s="26">
        <f t="shared" si="21"/>
        <v>-0.22727533405975797</v>
      </c>
    </row>
    <row r="67" spans="2:12" ht="15" customHeight="1" outlineLevel="1" x14ac:dyDescent="0.25">
      <c r="B67" s="24" t="s">
        <v>41</v>
      </c>
      <c r="C67" s="25">
        <v>418430</v>
      </c>
      <c r="D67" s="26">
        <f t="shared" si="15"/>
        <v>-1.4331682818470082E-2</v>
      </c>
      <c r="E67" s="27">
        <v>143027</v>
      </c>
      <c r="F67" s="28">
        <f t="shared" si="15"/>
        <v>-7.1385905909545411E-2</v>
      </c>
      <c r="G67" s="25">
        <v>123673</v>
      </c>
      <c r="H67" s="26">
        <f t="shared" si="19"/>
        <v>4.0475509414278799E-2</v>
      </c>
      <c r="I67" s="27">
        <v>70420</v>
      </c>
      <c r="J67" s="28">
        <f t="shared" si="20"/>
        <v>-8.3955563649608433E-2</v>
      </c>
      <c r="K67" s="25">
        <v>13079</v>
      </c>
      <c r="L67" s="26">
        <f t="shared" si="21"/>
        <v>-0.25657932132097994</v>
      </c>
    </row>
    <row r="68" spans="2:12" ht="15" customHeight="1" outlineLevel="1" x14ac:dyDescent="0.25">
      <c r="B68" s="24" t="s">
        <v>42</v>
      </c>
      <c r="C68" s="25">
        <v>409508</v>
      </c>
      <c r="D68" s="26">
        <f t="shared" si="15"/>
        <v>-0.19401357652194617</v>
      </c>
      <c r="E68" s="27">
        <v>135071</v>
      </c>
      <c r="F68" s="28">
        <f t="shared" si="15"/>
        <v>-0.2637055934411574</v>
      </c>
      <c r="G68" s="25">
        <v>125201</v>
      </c>
      <c r="H68" s="26">
        <f t="shared" si="19"/>
        <v>-0.15002138507389728</v>
      </c>
      <c r="I68" s="27">
        <v>65189</v>
      </c>
      <c r="J68" s="28">
        <f t="shared" si="20"/>
        <v>-0.26371727393887368</v>
      </c>
      <c r="K68" s="25">
        <v>15653</v>
      </c>
      <c r="L68" s="26">
        <f t="shared" si="21"/>
        <v>-5.4256540390308694E-2</v>
      </c>
    </row>
    <row r="69" spans="2:12" ht="15" customHeight="1" outlineLevel="1" x14ac:dyDescent="0.25">
      <c r="B69" s="24" t="s">
        <v>43</v>
      </c>
      <c r="C69" s="25">
        <v>385582</v>
      </c>
      <c r="D69" s="26">
        <f t="shared" si="15"/>
        <v>-0.16162881209259039</v>
      </c>
      <c r="E69" s="27">
        <v>133792</v>
      </c>
      <c r="F69" s="28">
        <f t="shared" si="15"/>
        <v>-0.20482128210919204</v>
      </c>
      <c r="G69" s="25">
        <v>114778</v>
      </c>
      <c r="H69" s="26">
        <f t="shared" si="19"/>
        <v>-0.16227775669284439</v>
      </c>
      <c r="I69" s="27">
        <v>59118</v>
      </c>
      <c r="J69" s="28">
        <f t="shared" si="20"/>
        <v>-0.13854807215923992</v>
      </c>
      <c r="K69" s="25">
        <v>15172</v>
      </c>
      <c r="L69" s="26">
        <f t="shared" si="21"/>
        <v>-0.21611986566778607</v>
      </c>
    </row>
    <row r="70" spans="2:12" ht="15" customHeight="1" outlineLevel="1" x14ac:dyDescent="0.25">
      <c r="B70" s="24" t="s">
        <v>44</v>
      </c>
      <c r="C70" s="25">
        <v>380730</v>
      </c>
      <c r="D70" s="26">
        <f t="shared" si="15"/>
        <v>-7.081686992217151E-2</v>
      </c>
      <c r="E70" s="27">
        <v>136344</v>
      </c>
      <c r="F70" s="28">
        <f t="shared" si="15"/>
        <v>-7.3315616695325936E-2</v>
      </c>
      <c r="G70" s="25">
        <v>114748</v>
      </c>
      <c r="H70" s="26">
        <f t="shared" si="19"/>
        <v>-8.6466734071603102E-2</v>
      </c>
      <c r="I70" s="27">
        <v>57710</v>
      </c>
      <c r="J70" s="28">
        <f t="shared" si="20"/>
        <v>-0.12425263285683941</v>
      </c>
      <c r="K70" s="25">
        <v>13570</v>
      </c>
      <c r="L70" s="26">
        <f t="shared" si="21"/>
        <v>-0.20091861971499236</v>
      </c>
    </row>
    <row r="71" spans="2:12" x14ac:dyDescent="0.25">
      <c r="B71" s="38">
        <v>2009</v>
      </c>
      <c r="C71" s="39">
        <v>4707782</v>
      </c>
      <c r="D71" s="40">
        <f t="shared" si="15"/>
        <v>-0.11045141390545221</v>
      </c>
      <c r="E71" s="39">
        <v>1649031</v>
      </c>
      <c r="F71" s="40">
        <f t="shared" si="15"/>
        <v>-0.12786598265284532</v>
      </c>
      <c r="G71" s="39">
        <v>1386601</v>
      </c>
      <c r="H71" s="40">
        <f t="shared" si="19"/>
        <v>-9.4211475926005761E-2</v>
      </c>
      <c r="I71" s="39">
        <v>770532</v>
      </c>
      <c r="J71" s="40">
        <f t="shared" si="20"/>
        <v>-0.16088823451900369</v>
      </c>
      <c r="K71" s="39">
        <v>154373</v>
      </c>
      <c r="L71" s="40">
        <f t="shared" si="21"/>
        <v>-0.22743196308640867</v>
      </c>
    </row>
    <row r="72" spans="2:12" ht="15" customHeight="1" outlineLevel="1" x14ac:dyDescent="0.25">
      <c r="B72" s="24" t="s">
        <v>33</v>
      </c>
      <c r="C72" s="25">
        <v>410203</v>
      </c>
      <c r="D72" s="26">
        <f t="shared" si="15"/>
        <v>-6.4181358592495297E-2</v>
      </c>
      <c r="E72" s="27">
        <v>141832</v>
      </c>
      <c r="F72" s="28">
        <f t="shared" si="15"/>
        <v>-5.1887107771702023E-2</v>
      </c>
      <c r="G72" s="25">
        <v>118469</v>
      </c>
      <c r="H72" s="26">
        <f t="shared" si="19"/>
        <v>-8.6831516795905506E-2</v>
      </c>
      <c r="I72" s="27">
        <v>69586</v>
      </c>
      <c r="J72" s="28">
        <f t="shared" si="20"/>
        <v>-0.11733218326652795</v>
      </c>
      <c r="K72" s="25">
        <v>16132</v>
      </c>
      <c r="L72" s="26">
        <f t="shared" si="21"/>
        <v>-4.5104770924588644E-2</v>
      </c>
    </row>
    <row r="73" spans="2:12" ht="15" customHeight="1" outlineLevel="1" x14ac:dyDescent="0.25">
      <c r="B73" s="24" t="s">
        <v>34</v>
      </c>
      <c r="C73" s="25">
        <v>431740</v>
      </c>
      <c r="D73" s="26">
        <f t="shared" si="15"/>
        <v>-5.6367888444473602E-2</v>
      </c>
      <c r="E73" s="27">
        <v>149092</v>
      </c>
      <c r="F73" s="28">
        <f t="shared" si="15"/>
        <v>-0.10064182993919502</v>
      </c>
      <c r="G73" s="25">
        <v>130980</v>
      </c>
      <c r="H73" s="26">
        <f t="shared" si="19"/>
        <v>-5.6934639034388335E-3</v>
      </c>
      <c r="I73" s="27">
        <v>68611</v>
      </c>
      <c r="J73" s="28">
        <f t="shared" si="20"/>
        <v>-9.9096614932114857E-2</v>
      </c>
      <c r="K73" s="25">
        <v>17843</v>
      </c>
      <c r="L73" s="26">
        <f t="shared" si="21"/>
        <v>-5.6375271034956875E-2</v>
      </c>
    </row>
    <row r="74" spans="2:12" ht="15" customHeight="1" outlineLevel="1" x14ac:dyDescent="0.25">
      <c r="B74" s="24" t="s">
        <v>35</v>
      </c>
      <c r="C74" s="25">
        <v>441857</v>
      </c>
      <c r="D74" s="26">
        <f t="shared" si="15"/>
        <v>-5.4131060229822059E-2</v>
      </c>
      <c r="E74" s="27">
        <v>160443</v>
      </c>
      <c r="F74" s="28">
        <f t="shared" si="15"/>
        <v>-6.0896591687299217E-2</v>
      </c>
      <c r="G74" s="25">
        <v>130594</v>
      </c>
      <c r="H74" s="26">
        <f t="shared" si="19"/>
        <v>-1.7691393498111996E-2</v>
      </c>
      <c r="I74" s="27">
        <v>66667</v>
      </c>
      <c r="J74" s="28">
        <f t="shared" si="20"/>
        <v>-0.15801106367930484</v>
      </c>
      <c r="K74" s="25">
        <v>18706</v>
      </c>
      <c r="L74" s="26">
        <f t="shared" si="21"/>
        <v>7.8404243053153522E-2</v>
      </c>
    </row>
    <row r="75" spans="2:12" ht="15" customHeight="1" outlineLevel="1" x14ac:dyDescent="0.25">
      <c r="B75" s="24" t="s">
        <v>36</v>
      </c>
      <c r="C75" s="25">
        <v>391359</v>
      </c>
      <c r="D75" s="26">
        <f t="shared" si="15"/>
        <v>-4.4741254951926934E-2</v>
      </c>
      <c r="E75" s="27">
        <v>137440</v>
      </c>
      <c r="F75" s="28">
        <f t="shared" si="15"/>
        <v>-3.4648423507266157E-2</v>
      </c>
      <c r="G75" s="25">
        <v>109237</v>
      </c>
      <c r="H75" s="26">
        <f t="shared" si="19"/>
        <v>-6.2497725701393669E-3</v>
      </c>
      <c r="I75" s="27">
        <v>70256</v>
      </c>
      <c r="J75" s="28">
        <f t="shared" si="20"/>
        <v>-0.13965221650746995</v>
      </c>
      <c r="K75" s="25">
        <v>15134</v>
      </c>
      <c r="L75" s="26">
        <f t="shared" si="21"/>
        <v>7.6004265908282909E-2</v>
      </c>
    </row>
    <row r="76" spans="2:12" ht="13.5" customHeight="1" outlineLevel="1" x14ac:dyDescent="0.25">
      <c r="B76" s="24" t="s">
        <v>37</v>
      </c>
      <c r="C76" s="25">
        <v>531765</v>
      </c>
      <c r="D76" s="26">
        <f t="shared" si="15"/>
        <v>6.0027393528467865E-3</v>
      </c>
      <c r="E76" s="27">
        <v>187998</v>
      </c>
      <c r="F76" s="28">
        <f t="shared" si="15"/>
        <v>1.26910936102822E-2</v>
      </c>
      <c r="G76" s="25">
        <v>145365</v>
      </c>
      <c r="H76" s="26">
        <f t="shared" si="19"/>
        <v>4.7388823241202305E-2</v>
      </c>
      <c r="I76" s="27">
        <v>107234</v>
      </c>
      <c r="J76" s="28">
        <f t="shared" si="20"/>
        <v>-6.2992057181304184E-2</v>
      </c>
      <c r="K76" s="25">
        <v>12308</v>
      </c>
      <c r="L76" s="26">
        <f t="shared" si="21"/>
        <v>0.23487508778970612</v>
      </c>
    </row>
    <row r="77" spans="2:12" ht="13.5" customHeight="1" outlineLevel="1" x14ac:dyDescent="0.25">
      <c r="B77" s="24" t="s">
        <v>38</v>
      </c>
      <c r="C77" s="25">
        <v>467525</v>
      </c>
      <c r="D77" s="26">
        <f t="shared" si="15"/>
        <v>2.8873029458640342E-3</v>
      </c>
      <c r="E77" s="27">
        <v>161273</v>
      </c>
      <c r="F77" s="28">
        <f t="shared" si="15"/>
        <v>5.9506359196352943E-3</v>
      </c>
      <c r="G77" s="25">
        <v>132846</v>
      </c>
      <c r="H77" s="26">
        <f t="shared" si="19"/>
        <v>6.1799638729478801E-2</v>
      </c>
      <c r="I77" s="27">
        <v>88464</v>
      </c>
      <c r="J77" s="28">
        <f t="shared" si="20"/>
        <v>-0.11488203629960181</v>
      </c>
      <c r="K77" s="25">
        <v>16337</v>
      </c>
      <c r="L77" s="26">
        <f t="shared" si="21"/>
        <v>0.13767409470752079</v>
      </c>
    </row>
    <row r="78" spans="2:12" ht="15" customHeight="1" outlineLevel="1" x14ac:dyDescent="0.25">
      <c r="B78" s="24" t="s">
        <v>39</v>
      </c>
      <c r="C78" s="25">
        <v>402431</v>
      </c>
      <c r="D78" s="26">
        <f t="shared" si="15"/>
        <v>-2.1998478673481037E-2</v>
      </c>
      <c r="E78" s="27">
        <v>146363</v>
      </c>
      <c r="F78" s="28">
        <f t="shared" si="15"/>
        <v>1.2850677480519934E-2</v>
      </c>
      <c r="G78" s="25">
        <v>120859</v>
      </c>
      <c r="H78" s="26">
        <f t="shared" si="19"/>
        <v>8.3237729896389778E-2</v>
      </c>
      <c r="I78" s="27">
        <v>73105</v>
      </c>
      <c r="J78" s="28">
        <f t="shared" si="20"/>
        <v>-0.11287876029948907</v>
      </c>
      <c r="K78" s="25">
        <v>15440</v>
      </c>
      <c r="L78" s="26">
        <f t="shared" si="21"/>
        <v>0.17227241667299364</v>
      </c>
    </row>
    <row r="79" spans="2:12" ht="15" customHeight="1" outlineLevel="1" x14ac:dyDescent="0.25">
      <c r="B79" s="24" t="s">
        <v>40</v>
      </c>
      <c r="C79" s="25">
        <v>413185</v>
      </c>
      <c r="D79" s="26">
        <f t="shared" si="15"/>
        <v>0.20972440587551566</v>
      </c>
      <c r="E79" s="27">
        <v>153505</v>
      </c>
      <c r="F79" s="28">
        <f t="shared" si="15"/>
        <v>0.32186036098098647</v>
      </c>
      <c r="G79" s="25">
        <v>113690</v>
      </c>
      <c r="H79" s="26">
        <f t="shared" si="19"/>
        <v>0.16663759222583652</v>
      </c>
      <c r="I79" s="27">
        <v>74412</v>
      </c>
      <c r="J79" s="28">
        <f t="shared" si="20"/>
        <v>0.20277369195209083</v>
      </c>
      <c r="K79" s="25">
        <v>17437</v>
      </c>
      <c r="L79" s="26">
        <f t="shared" si="21"/>
        <v>0.18409615645796551</v>
      </c>
    </row>
    <row r="80" spans="2:12" ht="15" customHeight="1" outlineLevel="1" x14ac:dyDescent="0.25">
      <c r="B80" s="24" t="s">
        <v>41</v>
      </c>
      <c r="C80" s="25">
        <v>424514</v>
      </c>
      <c r="D80" s="26">
        <f t="shared" si="15"/>
        <v>-3.1314106294082933E-2</v>
      </c>
      <c r="E80" s="27">
        <v>154022</v>
      </c>
      <c r="F80" s="28">
        <f t="shared" si="15"/>
        <v>-4.3288134119298549E-2</v>
      </c>
      <c r="G80" s="25">
        <v>118862</v>
      </c>
      <c r="H80" s="26">
        <f t="shared" si="19"/>
        <v>4.3509560514810364E-2</v>
      </c>
      <c r="I80" s="27">
        <v>76874</v>
      </c>
      <c r="J80" s="28">
        <f t="shared" si="20"/>
        <v>-4.4972296071756901E-2</v>
      </c>
      <c r="K80" s="25">
        <v>17593</v>
      </c>
      <c r="L80" s="26">
        <f t="shared" si="21"/>
        <v>0.13561838368190027</v>
      </c>
    </row>
    <row r="81" spans="2:14" ht="15" customHeight="1" outlineLevel="1" x14ac:dyDescent="0.25">
      <c r="B81" s="24" t="s">
        <v>42</v>
      </c>
      <c r="C81" s="25">
        <v>508083</v>
      </c>
      <c r="D81" s="26">
        <f t="shared" si="15"/>
        <v>3.8962924489140738E-2</v>
      </c>
      <c r="E81" s="27">
        <v>183447</v>
      </c>
      <c r="F81" s="28">
        <f t="shared" si="15"/>
        <v>5.2170621332828571E-2</v>
      </c>
      <c r="G81" s="25">
        <v>147299</v>
      </c>
      <c r="H81" s="26">
        <f t="shared" si="19"/>
        <v>6.5538668537822087E-2</v>
      </c>
      <c r="I81" s="27">
        <v>88538</v>
      </c>
      <c r="J81" s="28">
        <f t="shared" si="20"/>
        <v>0.10897066559783553</v>
      </c>
      <c r="K81" s="25">
        <v>16551</v>
      </c>
      <c r="L81" s="26">
        <f t="shared" si="21"/>
        <v>-0.12916973587288227</v>
      </c>
    </row>
    <row r="82" spans="2:14" ht="15" customHeight="1" outlineLevel="1" x14ac:dyDescent="0.25">
      <c r="B82" s="24" t="s">
        <v>43</v>
      </c>
      <c r="C82" s="25">
        <v>459918</v>
      </c>
      <c r="D82" s="26">
        <f t="shared" si="15"/>
        <v>8.5003986921011743E-2</v>
      </c>
      <c r="E82" s="27">
        <v>168254</v>
      </c>
      <c r="F82" s="28">
        <f t="shared" si="15"/>
        <v>0.11124026655923291</v>
      </c>
      <c r="G82" s="25">
        <v>137012</v>
      </c>
      <c r="H82" s="26">
        <f t="shared" si="19"/>
        <v>9.899735301195145E-2</v>
      </c>
      <c r="I82" s="27">
        <v>68626</v>
      </c>
      <c r="J82" s="28">
        <f t="shared" si="20"/>
        <v>6.2020732225855912E-3</v>
      </c>
      <c r="K82" s="25">
        <v>19355</v>
      </c>
      <c r="L82" s="26">
        <f t="shared" si="21"/>
        <v>0.27151491262646177</v>
      </c>
    </row>
    <row r="83" spans="2:14" ht="15" customHeight="1" outlineLevel="1" x14ac:dyDescent="0.25">
      <c r="B83" s="24" t="s">
        <v>44</v>
      </c>
      <c r="C83" s="25">
        <v>409747</v>
      </c>
      <c r="D83" s="26">
        <f t="shared" si="15"/>
        <v>6.4378104075888398E-3</v>
      </c>
      <c r="E83" s="27">
        <v>147131</v>
      </c>
      <c r="F83" s="28">
        <f t="shared" si="15"/>
        <v>6.0652060939252461E-3</v>
      </c>
      <c r="G83" s="25">
        <v>125609</v>
      </c>
      <c r="H83" s="26">
        <f t="shared" si="19"/>
        <v>3.8176708818910665E-2</v>
      </c>
      <c r="I83" s="27">
        <v>65898</v>
      </c>
      <c r="J83" s="28">
        <f t="shared" si="20"/>
        <v>-6.3481053695019218E-3</v>
      </c>
      <c r="K83" s="25">
        <v>16982</v>
      </c>
      <c r="L83" s="26">
        <f t="shared" si="21"/>
        <v>0.17060729303095057</v>
      </c>
    </row>
    <row r="84" spans="2:14" x14ac:dyDescent="0.25">
      <c r="B84" s="38">
        <v>2008</v>
      </c>
      <c r="C84" s="39">
        <v>5292327</v>
      </c>
      <c r="D84" s="40">
        <f t="shared" si="15"/>
        <v>2.5655529758368267E-3</v>
      </c>
      <c r="E84" s="39">
        <v>1890800</v>
      </c>
      <c r="F84" s="40">
        <f t="shared" si="15"/>
        <v>1.2106957459176781E-2</v>
      </c>
      <c r="G84" s="39">
        <v>1530822</v>
      </c>
      <c r="H84" s="40">
        <f t="shared" si="19"/>
        <v>3.780039374562727E-2</v>
      </c>
      <c r="I84" s="39">
        <v>918271</v>
      </c>
      <c r="J84" s="40">
        <f t="shared" si="20"/>
        <v>-5.2693096088199387E-2</v>
      </c>
      <c r="K84" s="39">
        <v>199818</v>
      </c>
      <c r="L84" s="40">
        <f t="shared" si="21"/>
        <v>8.7948166498788449E-2</v>
      </c>
    </row>
    <row r="85" spans="2:14" ht="15" hidden="1" customHeight="1" outlineLevel="1" x14ac:dyDescent="0.25">
      <c r="B85" s="24" t="s">
        <v>33</v>
      </c>
      <c r="C85" s="25">
        <v>438336</v>
      </c>
      <c r="D85" s="26">
        <f t="shared" si="15"/>
        <v>-3.96487545817239E-2</v>
      </c>
      <c r="E85" s="27">
        <v>149594</v>
      </c>
      <c r="F85" s="28">
        <f t="shared" si="15"/>
        <v>-6.4154295616488111E-2</v>
      </c>
      <c r="G85" s="25">
        <v>129734</v>
      </c>
      <c r="H85" s="26">
        <f t="shared" si="19"/>
        <v>-2.2218537555960816E-2</v>
      </c>
      <c r="I85" s="27">
        <v>78836</v>
      </c>
      <c r="J85" s="28">
        <f t="shared" si="20"/>
        <v>3.436241258511874E-2</v>
      </c>
      <c r="K85" s="25">
        <v>16894</v>
      </c>
      <c r="L85" s="26">
        <f t="shared" si="21"/>
        <v>3.8623804147601692E-3</v>
      </c>
    </row>
    <row r="86" spans="2:14" ht="15" hidden="1" customHeight="1" outlineLevel="1" x14ac:dyDescent="0.25">
      <c r="B86" s="24" t="s">
        <v>34</v>
      </c>
      <c r="C86" s="25">
        <v>457530</v>
      </c>
      <c r="D86" s="26">
        <f t="shared" si="15"/>
        <v>5.778234000790694E-2</v>
      </c>
      <c r="E86" s="27">
        <v>165776</v>
      </c>
      <c r="F86" s="28">
        <f t="shared" si="15"/>
        <v>8.8654811001076972E-2</v>
      </c>
      <c r="G86" s="25">
        <v>131730</v>
      </c>
      <c r="H86" s="26">
        <f t="shared" si="19"/>
        <v>7.21000073247553E-2</v>
      </c>
      <c r="I86" s="27">
        <v>76158</v>
      </c>
      <c r="J86" s="28">
        <f t="shared" si="20"/>
        <v>3.5895482800364586E-2</v>
      </c>
      <c r="K86" s="25">
        <v>18909</v>
      </c>
      <c r="L86" s="26">
        <f t="shared" si="21"/>
        <v>4.5447006137004475E-2</v>
      </c>
    </row>
    <row r="87" spans="2:14" ht="15" hidden="1" customHeight="1" outlineLevel="1" x14ac:dyDescent="0.25">
      <c r="B87" s="24" t="s">
        <v>35</v>
      </c>
      <c r="C87" s="25">
        <v>467144</v>
      </c>
      <c r="D87" s="26">
        <f t="shared" si="15"/>
        <v>-4.2374670725582431E-2</v>
      </c>
      <c r="E87" s="27">
        <v>170847</v>
      </c>
      <c r="F87" s="28">
        <f t="shared" si="15"/>
        <v>-3.4004104918551881E-2</v>
      </c>
      <c r="G87" s="25">
        <v>132946</v>
      </c>
      <c r="H87" s="26">
        <f t="shared" si="19"/>
        <v>-8.5439511302505378E-2</v>
      </c>
      <c r="I87" s="27">
        <v>79178</v>
      </c>
      <c r="J87" s="28">
        <f t="shared" si="20"/>
        <v>1.6699137211244608E-3</v>
      </c>
      <c r="K87" s="25">
        <v>17346</v>
      </c>
      <c r="L87" s="26">
        <f t="shared" si="21"/>
        <v>0.10266353060835298</v>
      </c>
    </row>
    <row r="88" spans="2:14" ht="15" hidden="1" customHeight="1" outlineLevel="1" x14ac:dyDescent="0.25">
      <c r="B88" s="24" t="s">
        <v>36</v>
      </c>
      <c r="C88" s="25">
        <v>409689</v>
      </c>
      <c r="D88" s="26">
        <f t="shared" si="15"/>
        <v>-0.11690873113384459</v>
      </c>
      <c r="E88" s="27">
        <v>142373</v>
      </c>
      <c r="F88" s="28">
        <f t="shared" si="15"/>
        <v>-0.12996211195306773</v>
      </c>
      <c r="G88" s="25">
        <v>109924</v>
      </c>
      <c r="H88" s="26">
        <f t="shared" si="19"/>
        <v>-0.12626977187822908</v>
      </c>
      <c r="I88" s="27">
        <v>81660</v>
      </c>
      <c r="J88" s="28">
        <f t="shared" si="20"/>
        <v>-0.10450707314398511</v>
      </c>
      <c r="K88" s="25">
        <v>14065</v>
      </c>
      <c r="L88" s="26">
        <f t="shared" si="21"/>
        <v>-2.3467333194473361E-2</v>
      </c>
    </row>
    <row r="89" spans="2:14" ht="15" hidden="1" customHeight="1" outlineLevel="1" x14ac:dyDescent="0.25">
      <c r="B89" s="24" t="s">
        <v>37</v>
      </c>
      <c r="C89" s="25">
        <v>528592</v>
      </c>
      <c r="D89" s="26">
        <f t="shared" si="15"/>
        <v>-8.2683081957001248E-3</v>
      </c>
      <c r="E89" s="27">
        <v>185642</v>
      </c>
      <c r="F89" s="28">
        <f t="shared" si="15"/>
        <v>1.8695640244738909E-2</v>
      </c>
      <c r="G89" s="25">
        <v>138788</v>
      </c>
      <c r="H89" s="26">
        <f t="shared" si="19"/>
        <v>-3.8484720422881646E-2</v>
      </c>
      <c r="I89" s="27">
        <v>114443</v>
      </c>
      <c r="J89" s="28">
        <f t="shared" si="20"/>
        <v>1.3406653738189389E-2</v>
      </c>
      <c r="K89" s="25">
        <v>9967</v>
      </c>
      <c r="L89" s="26">
        <f t="shared" si="21"/>
        <v>-0.1125456326239872</v>
      </c>
    </row>
    <row r="90" spans="2:14" ht="15" hidden="1" customHeight="1" outlineLevel="1" x14ac:dyDescent="0.25">
      <c r="B90" s="24" t="s">
        <v>38</v>
      </c>
      <c r="C90" s="25">
        <v>466179</v>
      </c>
      <c r="D90" s="26">
        <f t="shared" si="15"/>
        <v>-4.1072023630761123E-2</v>
      </c>
      <c r="E90" s="27">
        <v>160319</v>
      </c>
      <c r="F90" s="28">
        <f t="shared" si="15"/>
        <v>-4.5686155457932975E-2</v>
      </c>
      <c r="G90" s="25">
        <v>125114</v>
      </c>
      <c r="H90" s="26">
        <f t="shared" si="19"/>
        <v>-2.0051067562698699E-2</v>
      </c>
      <c r="I90" s="27">
        <v>99946</v>
      </c>
      <c r="J90" s="28">
        <f t="shared" si="20"/>
        <v>-3.1343283582089598E-2</v>
      </c>
      <c r="K90" s="25">
        <v>14360</v>
      </c>
      <c r="L90" s="26">
        <f t="shared" si="21"/>
        <v>-2.6968423905678329E-2</v>
      </c>
    </row>
    <row r="91" spans="2:14" ht="15" hidden="1" customHeight="1" outlineLevel="1" thickBot="1" x14ac:dyDescent="0.3">
      <c r="B91" s="24" t="s">
        <v>39</v>
      </c>
      <c r="C91" s="25">
        <v>411483</v>
      </c>
      <c r="D91" s="26">
        <f t="shared" si="15"/>
        <v>-3.2075724679442752E-2</v>
      </c>
      <c r="E91" s="27">
        <v>144506</v>
      </c>
      <c r="F91" s="28">
        <f t="shared" si="15"/>
        <v>-4.3272732087763721E-2</v>
      </c>
      <c r="G91" s="25">
        <v>111572</v>
      </c>
      <c r="H91" s="26">
        <f t="shared" si="19"/>
        <v>-2.6031391308902307E-2</v>
      </c>
      <c r="I91" s="27">
        <v>82407</v>
      </c>
      <c r="J91" s="28">
        <f t="shared" si="20"/>
        <v>2.8737282316958934E-2</v>
      </c>
      <c r="K91" s="25">
        <v>13171</v>
      </c>
      <c r="L91" s="26">
        <f t="shared" si="21"/>
        <v>-0.1635867149298279</v>
      </c>
    </row>
    <row r="92" spans="2:14" ht="16.5" hidden="1" customHeight="1" outlineLevel="1" thickBot="1" x14ac:dyDescent="0.3">
      <c r="B92" s="24" t="s">
        <v>40</v>
      </c>
      <c r="C92" s="25">
        <v>341553</v>
      </c>
      <c r="D92" s="26">
        <f t="shared" si="15"/>
        <v>-9.2574880844212726E-2</v>
      </c>
      <c r="E92" s="27">
        <v>116128</v>
      </c>
      <c r="F92" s="28">
        <f t="shared" si="15"/>
        <v>-0.12235674662555363</v>
      </c>
      <c r="G92" s="25">
        <v>97451</v>
      </c>
      <c r="H92" s="26">
        <f t="shared" si="19"/>
        <v>-5.3726792511458066E-2</v>
      </c>
      <c r="I92" s="27">
        <v>61867</v>
      </c>
      <c r="J92" s="28">
        <f t="shared" si="20"/>
        <v>-0.10985295387183103</v>
      </c>
      <c r="K92" s="25">
        <v>14726</v>
      </c>
      <c r="L92" s="26">
        <f t="shared" si="21"/>
        <v>-1.6948003525184552E-3</v>
      </c>
      <c r="N92" s="41" t="s">
        <v>45</v>
      </c>
    </row>
    <row r="93" spans="2:14" ht="15" hidden="1" customHeight="1" outlineLevel="1" x14ac:dyDescent="0.25">
      <c r="B93" s="24" t="s">
        <v>41</v>
      </c>
      <c r="C93" s="25">
        <v>438237</v>
      </c>
      <c r="D93" s="26">
        <f t="shared" si="15"/>
        <v>-8.0464135463768294E-2</v>
      </c>
      <c r="E93" s="27">
        <v>160991</v>
      </c>
      <c r="F93" s="28">
        <f t="shared" si="15"/>
        <v>-7.4987646660001572E-2</v>
      </c>
      <c r="G93" s="25">
        <v>113906</v>
      </c>
      <c r="H93" s="26">
        <f t="shared" si="19"/>
        <v>-0.14106460150965594</v>
      </c>
      <c r="I93" s="27">
        <v>80494</v>
      </c>
      <c r="J93" s="28">
        <f t="shared" si="20"/>
        <v>-5.4646669876801335E-2</v>
      </c>
      <c r="K93" s="25">
        <v>15492</v>
      </c>
      <c r="L93" s="26">
        <f t="shared" si="21"/>
        <v>0.11863672467326158</v>
      </c>
    </row>
    <row r="94" spans="2:14" ht="15" hidden="1" customHeight="1" outlineLevel="1" x14ac:dyDescent="0.25">
      <c r="B94" s="24" t="s">
        <v>42</v>
      </c>
      <c r="C94" s="25">
        <v>489029</v>
      </c>
      <c r="D94" s="26">
        <f t="shared" si="15"/>
        <v>4.1072006403596983E-2</v>
      </c>
      <c r="E94" s="27">
        <v>174351</v>
      </c>
      <c r="F94" s="28">
        <f t="shared" si="15"/>
        <v>3.9356419412336363E-2</v>
      </c>
      <c r="G94" s="25">
        <v>138239</v>
      </c>
      <c r="H94" s="26">
        <f t="shared" si="19"/>
        <v>2.4425127646487743E-2</v>
      </c>
      <c r="I94" s="27">
        <v>79838</v>
      </c>
      <c r="J94" s="28">
        <f t="shared" si="20"/>
        <v>1.7446380099147341E-2</v>
      </c>
      <c r="K94" s="25">
        <v>19006</v>
      </c>
      <c r="L94" s="26">
        <f t="shared" si="21"/>
        <v>9.0481381605370448E-2</v>
      </c>
    </row>
    <row r="95" spans="2:14" ht="15" hidden="1" customHeight="1" outlineLevel="1" x14ac:dyDescent="0.25">
      <c r="B95" s="24" t="s">
        <v>43</v>
      </c>
      <c r="C95" s="25">
        <v>423886</v>
      </c>
      <c r="D95" s="26">
        <f t="shared" si="15"/>
        <v>5.3911999867177762E-3</v>
      </c>
      <c r="E95" s="27">
        <v>151411</v>
      </c>
      <c r="F95" s="28">
        <f t="shared" si="15"/>
        <v>4.4180569836478334E-3</v>
      </c>
      <c r="G95" s="25">
        <v>124670</v>
      </c>
      <c r="H95" s="26">
        <f t="shared" si="19"/>
        <v>4.8625188200758673E-2</v>
      </c>
      <c r="I95" s="27">
        <v>68203</v>
      </c>
      <c r="J95" s="28">
        <f t="shared" si="20"/>
        <v>-3.6667184564753708E-2</v>
      </c>
      <c r="K95" s="25">
        <v>15222</v>
      </c>
      <c r="L95" s="26">
        <f t="shared" si="21"/>
        <v>-2.9951567677797608E-2</v>
      </c>
    </row>
    <row r="96" spans="2:14" ht="15" hidden="1" customHeight="1" outlineLevel="1" x14ac:dyDescent="0.25">
      <c r="B96" s="24" t="s">
        <v>44</v>
      </c>
      <c r="C96" s="25">
        <v>407126</v>
      </c>
      <c r="D96" s="26">
        <f t="shared" si="15"/>
        <v>-3.4573850028218667E-2</v>
      </c>
      <c r="E96" s="27">
        <v>146244</v>
      </c>
      <c r="F96" s="28">
        <f t="shared" si="15"/>
        <v>-4.2078235124584085E-2</v>
      </c>
      <c r="G96" s="25">
        <v>120990</v>
      </c>
      <c r="H96" s="26">
        <f t="shared" si="19"/>
        <v>-6.7686901844745462E-2</v>
      </c>
      <c r="I96" s="27">
        <v>66319</v>
      </c>
      <c r="J96" s="28">
        <f t="shared" si="20"/>
        <v>-6.6302005635665573E-4</v>
      </c>
      <c r="K96" s="25">
        <v>14507</v>
      </c>
      <c r="L96" s="26">
        <f t="shared" si="21"/>
        <v>1.6893312771624869E-2</v>
      </c>
    </row>
    <row r="97" spans="2:12" collapsed="1" x14ac:dyDescent="0.25">
      <c r="B97" s="38">
        <v>2007</v>
      </c>
      <c r="C97" s="39">
        <v>5278784</v>
      </c>
      <c r="D97" s="40">
        <f t="shared" si="15"/>
        <v>-3.1595778619496917E-2</v>
      </c>
      <c r="E97" s="39">
        <v>1868182</v>
      </c>
      <c r="F97" s="40">
        <f t="shared" si="15"/>
        <v>-3.2741212548908383E-2</v>
      </c>
      <c r="G97" s="39">
        <v>1475064</v>
      </c>
      <c r="H97" s="40">
        <f t="shared" si="19"/>
        <v>-3.7480513904377344E-2</v>
      </c>
      <c r="I97" s="39">
        <v>969349</v>
      </c>
      <c r="J97" s="40">
        <f t="shared" si="20"/>
        <v>-1.7351839799851221E-2</v>
      </c>
      <c r="K97" s="39">
        <v>183665</v>
      </c>
      <c r="L97" s="40">
        <f t="shared" si="21"/>
        <v>4.8803707330951074E-3</v>
      </c>
    </row>
    <row r="98" spans="2:12" ht="15" hidden="1" customHeight="1" outlineLevel="1" x14ac:dyDescent="0.25">
      <c r="B98" s="24" t="s">
        <v>33</v>
      </c>
      <c r="C98" s="25">
        <v>456433</v>
      </c>
      <c r="D98" s="25"/>
      <c r="E98" s="27">
        <v>159849</v>
      </c>
      <c r="F98" s="28"/>
      <c r="G98" s="25">
        <v>132682</v>
      </c>
      <c r="H98" s="25"/>
      <c r="I98" s="27">
        <v>76217</v>
      </c>
      <c r="J98" s="28"/>
      <c r="K98" s="25">
        <v>16829</v>
      </c>
      <c r="L98" s="25"/>
    </row>
    <row r="99" spans="2:12" ht="15" hidden="1" customHeight="1" outlineLevel="1" x14ac:dyDescent="0.25">
      <c r="B99" s="24" t="s">
        <v>34</v>
      </c>
      <c r="C99" s="25">
        <v>432537</v>
      </c>
      <c r="D99" s="25"/>
      <c r="E99" s="27">
        <v>152276</v>
      </c>
      <c r="F99" s="28"/>
      <c r="G99" s="25">
        <v>122871</v>
      </c>
      <c r="H99" s="25"/>
      <c r="I99" s="27">
        <v>73519</v>
      </c>
      <c r="J99" s="28"/>
      <c r="K99" s="25">
        <v>18087</v>
      </c>
      <c r="L99" s="25"/>
    </row>
    <row r="100" spans="2:12" ht="15" hidden="1" customHeight="1" outlineLevel="1" x14ac:dyDescent="0.25">
      <c r="B100" s="24" t="s">
        <v>35</v>
      </c>
      <c r="C100" s="25">
        <v>487815</v>
      </c>
      <c r="D100" s="25"/>
      <c r="E100" s="27">
        <v>176861</v>
      </c>
      <c r="F100" s="28"/>
      <c r="G100" s="25">
        <v>145366</v>
      </c>
      <c r="H100" s="25"/>
      <c r="I100" s="27">
        <v>79046</v>
      </c>
      <c r="J100" s="28"/>
      <c r="K100" s="25">
        <v>15731</v>
      </c>
      <c r="L100" s="25"/>
    </row>
    <row r="101" spans="2:12" ht="15" hidden="1" customHeight="1" outlineLevel="1" x14ac:dyDescent="0.25">
      <c r="B101" s="24" t="s">
        <v>36</v>
      </c>
      <c r="C101" s="25">
        <v>463926</v>
      </c>
      <c r="D101" s="25"/>
      <c r="E101" s="27">
        <v>163640</v>
      </c>
      <c r="F101" s="28"/>
      <c r="G101" s="25">
        <v>125810</v>
      </c>
      <c r="H101" s="25"/>
      <c r="I101" s="27">
        <v>91190</v>
      </c>
      <c r="J101" s="28"/>
      <c r="K101" s="25">
        <v>14403</v>
      </c>
      <c r="L101" s="25"/>
    </row>
    <row r="102" spans="2:12" ht="15" hidden="1" customHeight="1" outlineLevel="1" x14ac:dyDescent="0.25">
      <c r="B102" s="24" t="s">
        <v>37</v>
      </c>
      <c r="C102" s="25">
        <v>532999</v>
      </c>
      <c r="D102" s="25"/>
      <c r="E102" s="27">
        <v>182235</v>
      </c>
      <c r="F102" s="28"/>
      <c r="G102" s="25">
        <v>144343</v>
      </c>
      <c r="H102" s="25"/>
      <c r="I102" s="27">
        <v>112929</v>
      </c>
      <c r="J102" s="28"/>
      <c r="K102" s="25">
        <v>11231</v>
      </c>
      <c r="L102" s="25"/>
    </row>
    <row r="103" spans="2:12" ht="15" hidden="1" customHeight="1" outlineLevel="1" x14ac:dyDescent="0.25">
      <c r="B103" s="24" t="s">
        <v>38</v>
      </c>
      <c r="C103" s="25">
        <v>486146</v>
      </c>
      <c r="D103" s="25"/>
      <c r="E103" s="27">
        <v>167994</v>
      </c>
      <c r="F103" s="28"/>
      <c r="G103" s="25">
        <v>127674</v>
      </c>
      <c r="H103" s="25"/>
      <c r="I103" s="27">
        <v>103180</v>
      </c>
      <c r="J103" s="28"/>
      <c r="K103" s="25">
        <v>14758</v>
      </c>
      <c r="L103" s="25"/>
    </row>
    <row r="104" spans="2:12" ht="15" hidden="1" customHeight="1" outlineLevel="1" x14ac:dyDescent="0.25">
      <c r="B104" s="24" t="s">
        <v>39</v>
      </c>
      <c r="C104" s="25">
        <v>425119</v>
      </c>
      <c r="D104" s="25"/>
      <c r="E104" s="27">
        <v>151042</v>
      </c>
      <c r="F104" s="28"/>
      <c r="G104" s="25">
        <v>114554</v>
      </c>
      <c r="H104" s="25"/>
      <c r="I104" s="27">
        <v>80105</v>
      </c>
      <c r="J104" s="28"/>
      <c r="K104" s="25">
        <v>15747</v>
      </c>
      <c r="L104" s="25"/>
    </row>
    <row r="105" spans="2:12" ht="15" hidden="1" customHeight="1" outlineLevel="1" x14ac:dyDescent="0.25">
      <c r="B105" s="24" t="s">
        <v>40</v>
      </c>
      <c r="C105" s="25">
        <v>376398</v>
      </c>
      <c r="D105" s="25"/>
      <c r="E105" s="27">
        <v>132318</v>
      </c>
      <c r="F105" s="28"/>
      <c r="G105" s="25">
        <v>102984</v>
      </c>
      <c r="H105" s="25"/>
      <c r="I105" s="27">
        <v>69502</v>
      </c>
      <c r="J105" s="28"/>
      <c r="K105" s="25">
        <v>14751</v>
      </c>
      <c r="L105" s="25"/>
    </row>
    <row r="106" spans="2:12" ht="15" hidden="1" customHeight="1" outlineLevel="1" x14ac:dyDescent="0.25">
      <c r="B106" s="24" t="s">
        <v>41</v>
      </c>
      <c r="C106" s="25">
        <v>476585</v>
      </c>
      <c r="D106" s="25"/>
      <c r="E106" s="27">
        <v>174042</v>
      </c>
      <c r="F106" s="28"/>
      <c r="G106" s="25">
        <v>132613</v>
      </c>
      <c r="H106" s="25"/>
      <c r="I106" s="27">
        <v>85147</v>
      </c>
      <c r="J106" s="28"/>
      <c r="K106" s="25">
        <v>13849</v>
      </c>
      <c r="L106" s="25"/>
    </row>
    <row r="107" spans="2:12" ht="15" hidden="1" customHeight="1" outlineLevel="1" x14ac:dyDescent="0.25">
      <c r="B107" s="24" t="s">
        <v>42</v>
      </c>
      <c r="C107" s="25">
        <v>469736</v>
      </c>
      <c r="D107" s="25"/>
      <c r="E107" s="27">
        <v>167749</v>
      </c>
      <c r="F107" s="28"/>
      <c r="G107" s="25">
        <v>134943</v>
      </c>
      <c r="H107" s="25"/>
      <c r="I107" s="27">
        <v>78469</v>
      </c>
      <c r="J107" s="28"/>
      <c r="K107" s="25">
        <v>17429</v>
      </c>
      <c r="L107" s="25"/>
    </row>
    <row r="108" spans="2:12" ht="15" hidden="1" customHeight="1" outlineLevel="1" x14ac:dyDescent="0.25">
      <c r="B108" s="24" t="s">
        <v>43</v>
      </c>
      <c r="C108" s="25">
        <v>421613</v>
      </c>
      <c r="D108" s="25"/>
      <c r="E108" s="27">
        <v>150745</v>
      </c>
      <c r="F108" s="28"/>
      <c r="G108" s="25">
        <v>118889</v>
      </c>
      <c r="H108" s="25"/>
      <c r="I108" s="27">
        <v>70799</v>
      </c>
      <c r="J108" s="28"/>
      <c r="K108" s="25">
        <v>15692</v>
      </c>
      <c r="L108" s="25"/>
    </row>
    <row r="109" spans="2:12" ht="15" hidden="1" customHeight="1" outlineLevel="1" x14ac:dyDescent="0.25">
      <c r="B109" s="24" t="s">
        <v>44</v>
      </c>
      <c r="C109" s="25">
        <v>421706</v>
      </c>
      <c r="D109" s="25"/>
      <c r="E109" s="27">
        <v>152668</v>
      </c>
      <c r="F109" s="28"/>
      <c r="G109" s="25">
        <v>129774</v>
      </c>
      <c r="H109" s="25"/>
      <c r="I109" s="27">
        <v>66363</v>
      </c>
      <c r="J109" s="28"/>
      <c r="K109" s="25">
        <v>14266</v>
      </c>
      <c r="L109" s="25"/>
    </row>
    <row r="110" spans="2:12" collapsed="1" x14ac:dyDescent="0.25">
      <c r="B110" s="38">
        <v>2006</v>
      </c>
      <c r="C110" s="39">
        <v>5451013</v>
      </c>
      <c r="D110" s="39"/>
      <c r="E110" s="39">
        <v>1931419</v>
      </c>
      <c r="F110" s="40"/>
      <c r="G110" s="39">
        <v>1532503</v>
      </c>
      <c r="H110" s="39"/>
      <c r="I110" s="39">
        <v>986466</v>
      </c>
      <c r="J110" s="40"/>
      <c r="K110" s="39">
        <v>182773</v>
      </c>
      <c r="L110" s="39"/>
    </row>
    <row r="111" spans="2:12" ht="15" customHeight="1" x14ac:dyDescent="0.25">
      <c r="B111" s="42" t="s">
        <v>46</v>
      </c>
      <c r="C111" s="42"/>
      <c r="D111" s="42"/>
      <c r="E111" s="42"/>
      <c r="F111" s="42"/>
      <c r="G111" s="42"/>
      <c r="H111" s="42"/>
      <c r="I111" s="43"/>
      <c r="J111" s="43"/>
      <c r="K111" s="43"/>
      <c r="L111" s="43"/>
    </row>
  </sheetData>
  <mergeCells count="7">
    <mergeCell ref="B111:H111"/>
    <mergeCell ref="B5:L5"/>
    <mergeCell ref="C6:D6"/>
    <mergeCell ref="E6:F6"/>
    <mergeCell ref="G6:H6"/>
    <mergeCell ref="I6:J6"/>
    <mergeCell ref="K6:L6"/>
  </mergeCells>
  <hyperlinks>
    <hyperlink ref="N9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 x14ac:dyDescent="0.25">
      <c r="B1" s="6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5" t="s">
        <v>114</v>
      </c>
      <c r="C5" s="45"/>
      <c r="D5" s="45"/>
      <c r="E5" s="45"/>
      <c r="G5" s="45" t="s">
        <v>115</v>
      </c>
      <c r="H5" s="45"/>
      <c r="I5" s="45"/>
      <c r="J5" s="45"/>
    </row>
    <row r="6" spans="2:10" ht="41.25" customHeight="1" x14ac:dyDescent="0.25">
      <c r="B6" s="67" t="s">
        <v>63</v>
      </c>
      <c r="C6" s="47" t="str">
        <f>actualizaciones!$A$3</f>
        <v>acum. nov. 2012</v>
      </c>
      <c r="D6" s="47" t="str">
        <f>actualizaciones!$A$2</f>
        <v>acum. nov. 2013</v>
      </c>
      <c r="E6" s="69" t="s">
        <v>116</v>
      </c>
      <c r="G6" s="67" t="s">
        <v>63</v>
      </c>
      <c r="H6" s="47" t="str">
        <f>actualizaciones!$A$3</f>
        <v>acum. nov. 2012</v>
      </c>
      <c r="I6" s="47" t="str">
        <f>actualizaciones!$A$2</f>
        <v>acum. nov. 2013</v>
      </c>
      <c r="J6" s="69" t="s">
        <v>116</v>
      </c>
    </row>
    <row r="7" spans="2:10" x14ac:dyDescent="0.25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x14ac:dyDescent="0.2">
      <c r="B8" s="70" t="s">
        <v>117</v>
      </c>
      <c r="C8" s="137">
        <v>8.2979476440049016</v>
      </c>
      <c r="D8" s="137">
        <v>8.2631638783810892</v>
      </c>
      <c r="E8" s="138">
        <f>(D8-C8)</f>
        <v>-3.4783765623812357E-2</v>
      </c>
      <c r="G8" s="70" t="s">
        <v>117</v>
      </c>
      <c r="H8" s="137">
        <v>8.4407313826804735</v>
      </c>
      <c r="I8" s="137">
        <v>8.3595219861412655</v>
      </c>
      <c r="J8" s="138">
        <f>(I8-H8)</f>
        <v>-8.1209396539208001E-2</v>
      </c>
    </row>
    <row r="9" spans="2:10" x14ac:dyDescent="0.25">
      <c r="B9" s="50" t="s">
        <v>66</v>
      </c>
      <c r="C9" s="139"/>
      <c r="D9" s="139"/>
      <c r="E9" s="139"/>
      <c r="G9" s="50" t="s">
        <v>66</v>
      </c>
      <c r="H9" s="139"/>
      <c r="I9" s="139"/>
      <c r="J9" s="139"/>
    </row>
    <row r="10" spans="2:10" x14ac:dyDescent="0.2">
      <c r="B10" s="72" t="s">
        <v>67</v>
      </c>
      <c r="C10" s="140">
        <v>7.947241641532468</v>
      </c>
      <c r="D10" s="140">
        <v>8.0117552074636471</v>
      </c>
      <c r="E10" s="141">
        <f>(D10-C10)</f>
        <v>6.4513565931179073E-2</v>
      </c>
      <c r="G10" s="72" t="s">
        <v>67</v>
      </c>
      <c r="H10" s="140">
        <v>8.3941235350215564</v>
      </c>
      <c r="I10" s="140">
        <v>8.3253030681747173</v>
      </c>
      <c r="J10" s="141">
        <f>(I10-H10)</f>
        <v>-6.8820466846839068E-2</v>
      </c>
    </row>
    <row r="11" spans="2:10" x14ac:dyDescent="0.2">
      <c r="B11" s="75" t="s">
        <v>68</v>
      </c>
      <c r="C11" s="142">
        <v>7.5495421737579926</v>
      </c>
      <c r="D11" s="142">
        <v>7.6174867756592182</v>
      </c>
      <c r="E11" s="143">
        <f>(D11-C11)</f>
        <v>6.7944601901225532E-2</v>
      </c>
      <c r="G11" s="75" t="s">
        <v>68</v>
      </c>
      <c r="H11" s="142">
        <v>7.60601335217582</v>
      </c>
      <c r="I11" s="142">
        <v>7.5734615384615385</v>
      </c>
      <c r="J11" s="143">
        <f>(I11-H11)</f>
        <v>-3.2551813714281508E-2</v>
      </c>
    </row>
    <row r="12" spans="2:10" x14ac:dyDescent="0.2">
      <c r="B12" s="75" t="s">
        <v>69</v>
      </c>
      <c r="C12" s="142">
        <v>7.9760119697738965</v>
      </c>
      <c r="D12" s="142">
        <v>8.065261116899471</v>
      </c>
      <c r="E12" s="143">
        <f>(D12-C12)</f>
        <v>8.9249147125574524E-2</v>
      </c>
      <c r="G12" s="75" t="s">
        <v>69</v>
      </c>
      <c r="H12" s="142">
        <v>8.7826729696321788</v>
      </c>
      <c r="I12" s="142">
        <v>8.6505611555370372</v>
      </c>
      <c r="J12" s="143">
        <f>(I12-H12)</f>
        <v>-0.13211181409514161</v>
      </c>
    </row>
    <row r="13" spans="2:10" x14ac:dyDescent="0.2">
      <c r="B13" s="75" t="s">
        <v>70</v>
      </c>
      <c r="C13" s="142">
        <v>8.3142965070296171</v>
      </c>
      <c r="D13" s="142">
        <v>8.3720467133964025</v>
      </c>
      <c r="E13" s="143">
        <f>(D13-C13)</f>
        <v>5.7750206366785406E-2</v>
      </c>
      <c r="G13" s="75" t="s">
        <v>70</v>
      </c>
      <c r="H13" s="142">
        <v>8.190397323012963</v>
      </c>
      <c r="I13" s="142">
        <v>8.1632972931354963</v>
      </c>
      <c r="J13" s="143">
        <f>(I13-H13)</f>
        <v>-2.7100029877466625E-2</v>
      </c>
    </row>
    <row r="14" spans="2:10" x14ac:dyDescent="0.2">
      <c r="B14" s="75" t="s">
        <v>71</v>
      </c>
      <c r="C14" s="142">
        <v>7.71148972879711</v>
      </c>
      <c r="D14" s="142">
        <v>7.5810679859233945</v>
      </c>
      <c r="E14" s="143">
        <f>(D14-C14)</f>
        <v>-0.13042174287371555</v>
      </c>
      <c r="G14" s="75" t="s">
        <v>71</v>
      </c>
      <c r="H14" s="142">
        <v>5.9130239712857326</v>
      </c>
      <c r="I14" s="142">
        <v>5.7764127764127764</v>
      </c>
      <c r="J14" s="143">
        <f>(I14-H14)</f>
        <v>-0.13661119487295625</v>
      </c>
    </row>
    <row r="15" spans="2:10" x14ac:dyDescent="0.25">
      <c r="B15" s="50" t="s">
        <v>72</v>
      </c>
      <c r="C15" s="139"/>
      <c r="D15" s="139"/>
      <c r="E15" s="139"/>
      <c r="G15" s="50" t="s">
        <v>72</v>
      </c>
      <c r="H15" s="139"/>
      <c r="I15" s="139"/>
      <c r="J15" s="139"/>
    </row>
    <row r="16" spans="2:10" x14ac:dyDescent="0.2">
      <c r="B16" s="72" t="s">
        <v>73</v>
      </c>
      <c r="C16" s="140">
        <v>9.1046712186221548</v>
      </c>
      <c r="D16" s="140">
        <v>8.8482740658209433</v>
      </c>
      <c r="E16" s="141">
        <f>(D16-C16)</f>
        <v>-0.25639715280121145</v>
      </c>
      <c r="G16" s="72" t="s">
        <v>73</v>
      </c>
      <c r="H16" s="140">
        <v>8.485625743993392</v>
      </c>
      <c r="I16" s="140">
        <v>8.3928194650930177</v>
      </c>
      <c r="J16" s="141">
        <f>(I16-H16)</f>
        <v>-9.2806278900374295E-2</v>
      </c>
    </row>
    <row r="17" spans="2:12" x14ac:dyDescent="0.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x14ac:dyDescent="0.25"/>
    <row r="19" spans="2:12" ht="51.75" customHeight="1" thickBot="1" x14ac:dyDescent="0.3">
      <c r="B19" s="45" t="s">
        <v>118</v>
      </c>
      <c r="C19" s="45"/>
      <c r="D19" s="45"/>
      <c r="E19" s="45"/>
      <c r="G19" s="45" t="s">
        <v>119</v>
      </c>
      <c r="H19" s="45"/>
      <c r="I19" s="45"/>
      <c r="J19" s="45"/>
    </row>
    <row r="20" spans="2:12" ht="39.75" customHeight="1" thickBot="1" x14ac:dyDescent="0.3">
      <c r="B20" s="67" t="s">
        <v>63</v>
      </c>
      <c r="C20" s="47" t="str">
        <f>actualizaciones!$A$3</f>
        <v>acum. nov. 2012</v>
      </c>
      <c r="D20" s="47" t="str">
        <f>actualizaciones!$A$2</f>
        <v>acum. nov. 2013</v>
      </c>
      <c r="E20" s="69" t="s">
        <v>116</v>
      </c>
      <c r="G20" s="67" t="s">
        <v>63</v>
      </c>
      <c r="H20" s="47" t="str">
        <f>actualizaciones!$A$3</f>
        <v>acum. nov. 2012</v>
      </c>
      <c r="I20" s="47" t="str">
        <f>actualizaciones!$A$2</f>
        <v>acum. nov. 2013</v>
      </c>
      <c r="J20" s="69" t="s">
        <v>116</v>
      </c>
      <c r="L20" s="41" t="s">
        <v>45</v>
      </c>
    </row>
    <row r="21" spans="2:12" x14ac:dyDescent="0.25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x14ac:dyDescent="0.2">
      <c r="B22" s="70" t="s">
        <v>117</v>
      </c>
      <c r="C22" s="137">
        <v>7.5386056320753365</v>
      </c>
      <c r="D22" s="137">
        <v>7.2637314004288767</v>
      </c>
      <c r="E22" s="138">
        <f>(D22-C22)</f>
        <v>-0.27487423164645985</v>
      </c>
      <c r="G22" s="70" t="s">
        <v>117</v>
      </c>
      <c r="H22" s="137">
        <v>2.2271442281953684</v>
      </c>
      <c r="I22" s="137">
        <v>2.2326389106570788</v>
      </c>
      <c r="J22" s="138">
        <f>(I22-H22)</f>
        <v>5.4946824617103651E-3</v>
      </c>
    </row>
    <row r="23" spans="2:12" x14ac:dyDescent="0.25">
      <c r="B23" s="50" t="s">
        <v>66</v>
      </c>
      <c r="C23" s="139"/>
      <c r="D23" s="139"/>
      <c r="E23" s="139"/>
      <c r="G23" s="50" t="s">
        <v>66</v>
      </c>
      <c r="H23" s="139"/>
      <c r="I23" s="139"/>
      <c r="J23" s="139"/>
    </row>
    <row r="24" spans="2:12" x14ac:dyDescent="0.2">
      <c r="B24" s="72" t="s">
        <v>67</v>
      </c>
      <c r="C24" s="140">
        <v>7.4323614073729365</v>
      </c>
      <c r="D24" s="140">
        <v>7.1966471443109956</v>
      </c>
      <c r="E24" s="141">
        <f>(D24-C24)</f>
        <v>-0.23571426306194088</v>
      </c>
      <c r="G24" s="72" t="s">
        <v>67</v>
      </c>
      <c r="H24" s="140">
        <v>2.2271442281953684</v>
      </c>
      <c r="I24" s="140">
        <v>2.2326389106570788</v>
      </c>
      <c r="J24" s="141">
        <f>(I24-H24)</f>
        <v>5.4946824617103651E-3</v>
      </c>
    </row>
    <row r="25" spans="2:12" x14ac:dyDescent="0.2">
      <c r="B25" s="75" t="s">
        <v>77</v>
      </c>
      <c r="C25" s="142">
        <v>7.6020014399206799</v>
      </c>
      <c r="D25" s="142">
        <v>7.3785806964429739</v>
      </c>
      <c r="E25" s="143">
        <f>(D25-C25)</f>
        <v>-0.22342074347770602</v>
      </c>
      <c r="G25" s="75" t="s">
        <v>77</v>
      </c>
      <c r="H25" s="142">
        <v>2.025501547933465</v>
      </c>
      <c r="I25" s="142">
        <v>2.3679436472395645</v>
      </c>
      <c r="J25" s="143">
        <f>(I25-H25)</f>
        <v>0.34244209930609948</v>
      </c>
    </row>
    <row r="26" spans="2:12" x14ac:dyDescent="0.2">
      <c r="B26" s="75" t="s">
        <v>70</v>
      </c>
      <c r="C26" s="142">
        <v>7.3048245971355481</v>
      </c>
      <c r="D26" s="142">
        <v>6.9157239119683478</v>
      </c>
      <c r="E26" s="143">
        <f>(D26-C26)</f>
        <v>-0.38910068516720031</v>
      </c>
      <c r="G26" s="75" t="s">
        <v>70</v>
      </c>
      <c r="H26" s="142">
        <v>2.3088266313831523</v>
      </c>
      <c r="I26" s="142">
        <v>2.1311973484325368</v>
      </c>
      <c r="J26" s="143">
        <f>(I26-H26)</f>
        <v>-0.17762928295061542</v>
      </c>
    </row>
    <row r="27" spans="2:12" x14ac:dyDescent="0.2">
      <c r="B27" s="75" t="s">
        <v>71</v>
      </c>
      <c r="C27" s="142">
        <v>2.4576970697482459</v>
      </c>
      <c r="D27" s="142">
        <v>2.4678506303020691</v>
      </c>
      <c r="E27" s="143">
        <f>(D27-C27)</f>
        <v>1.0153560553823215E-2</v>
      </c>
      <c r="G27" s="75" t="s">
        <v>78</v>
      </c>
      <c r="H27" s="142">
        <v>2.1938501206934387</v>
      </c>
      <c r="I27" s="142">
        <v>2.0697149813806934</v>
      </c>
      <c r="J27" s="143">
        <f>(I27-H27)</f>
        <v>-0.12413513931274522</v>
      </c>
    </row>
    <row r="28" spans="2:12" x14ac:dyDescent="0.2">
      <c r="B28" s="50" t="s">
        <v>72</v>
      </c>
      <c r="C28" s="139"/>
      <c r="D28" s="139"/>
      <c r="E28" s="139"/>
      <c r="G28" s="75" t="s">
        <v>79</v>
      </c>
      <c r="H28" s="142">
        <v>3.3751522533495737</v>
      </c>
      <c r="I28" s="142">
        <v>2.4049089596534854</v>
      </c>
      <c r="J28" s="143">
        <f>(I28-H28)</f>
        <v>-0.9702432936960883</v>
      </c>
    </row>
    <row r="29" spans="2:12" x14ac:dyDescent="0.2">
      <c r="B29" s="72" t="s">
        <v>73</v>
      </c>
      <c r="C29" s="140">
        <v>7.868598673625554</v>
      </c>
      <c r="D29" s="140">
        <v>7.4500492166577761</v>
      </c>
      <c r="E29" s="141">
        <f>(D29-C29)</f>
        <v>-0.4185494569677779</v>
      </c>
      <c r="G29" s="50" t="s">
        <v>72</v>
      </c>
      <c r="H29" s="51"/>
      <c r="I29" s="51"/>
      <c r="J29" s="57"/>
    </row>
    <row r="30" spans="2:12" x14ac:dyDescent="0.2">
      <c r="B30" s="77" t="s">
        <v>74</v>
      </c>
      <c r="C30" s="77"/>
      <c r="D30" s="77"/>
      <c r="E30" s="77"/>
      <c r="G30" s="72" t="s">
        <v>73</v>
      </c>
      <c r="H30" s="73" t="s">
        <v>87</v>
      </c>
      <c r="I30" s="73" t="s">
        <v>87</v>
      </c>
      <c r="J30" s="74" t="str">
        <f>IFERROR((I30-H30)/H30,"-")</f>
        <v>-</v>
      </c>
    </row>
    <row r="31" spans="2:12" x14ac:dyDescent="0.2">
      <c r="G31" s="77" t="s">
        <v>74</v>
      </c>
      <c r="H31" s="77"/>
      <c r="I31" s="77"/>
      <c r="J31" s="77"/>
    </row>
    <row r="34" spans="2:5" ht="32.25" customHeight="1" x14ac:dyDescent="0.25">
      <c r="B34" s="45" t="s">
        <v>120</v>
      </c>
      <c r="C34" s="45"/>
      <c r="D34" s="45"/>
      <c r="E34" s="45"/>
    </row>
    <row r="35" spans="2:5" ht="21" customHeight="1" x14ac:dyDescent="0.25">
      <c r="B35" s="125"/>
      <c r="C35" s="125"/>
      <c r="D35" s="125"/>
      <c r="E35" s="125"/>
    </row>
    <row r="36" spans="2:5" ht="38.25" customHeight="1" x14ac:dyDescent="0.25">
      <c r="B36" s="67" t="s">
        <v>63</v>
      </c>
      <c r="C36" s="47" t="str">
        <f>actualizaciones!$A$3</f>
        <v>acum. nov. 2012</v>
      </c>
      <c r="D36" s="47" t="str">
        <f>actualizaciones!$A$2</f>
        <v>acum. nov. 2013</v>
      </c>
      <c r="E36" s="69" t="s">
        <v>116</v>
      </c>
    </row>
    <row r="37" spans="2:5" x14ac:dyDescent="0.25">
      <c r="B37" s="50" t="s">
        <v>64</v>
      </c>
      <c r="C37" s="51"/>
      <c r="D37" s="51"/>
      <c r="E37" s="51"/>
    </row>
    <row r="38" spans="2:5" x14ac:dyDescent="0.2">
      <c r="B38" s="70" t="s">
        <v>117</v>
      </c>
      <c r="C38" s="137">
        <v>7.7881030512071225</v>
      </c>
      <c r="D38" s="137">
        <v>7.7478454815803852</v>
      </c>
      <c r="E38" s="138">
        <f>($D$38-$C$38)</f>
        <v>-4.0257569626737322E-2</v>
      </c>
    </row>
    <row r="39" spans="2:5" x14ac:dyDescent="0.25">
      <c r="B39" s="50" t="s">
        <v>66</v>
      </c>
      <c r="C39" s="139"/>
      <c r="D39" s="139"/>
      <c r="E39" s="139"/>
    </row>
    <row r="40" spans="2:5" x14ac:dyDescent="0.2">
      <c r="B40" s="72" t="s">
        <v>67</v>
      </c>
      <c r="C40" s="140">
        <v>7.3671421080804302</v>
      </c>
      <c r="D40" s="140">
        <v>7.3677495680709342</v>
      </c>
      <c r="E40" s="141">
        <f>($D$40-$C$40)</f>
        <v>6.0745999050393351E-4</v>
      </c>
    </row>
    <row r="41" spans="2:5" x14ac:dyDescent="0.2">
      <c r="B41" s="75" t="s">
        <v>68</v>
      </c>
      <c r="C41" s="142">
        <v>6.9239852104235942</v>
      </c>
      <c r="D41" s="142">
        <v>6.9357747920340698</v>
      </c>
      <c r="E41" s="143">
        <f>($D$41-$C$41)</f>
        <v>1.1789581610475608E-2</v>
      </c>
    </row>
    <row r="42" spans="2:5" x14ac:dyDescent="0.2">
      <c r="B42" s="75" t="s">
        <v>69</v>
      </c>
      <c r="C42" s="142">
        <v>7.7759005897793534</v>
      </c>
      <c r="D42" s="142">
        <v>7.7886639541366085</v>
      </c>
      <c r="E42" s="143">
        <f>($D$42-$C$42)</f>
        <v>1.2763364357255114E-2</v>
      </c>
    </row>
    <row r="43" spans="2:5" x14ac:dyDescent="0.2">
      <c r="B43" s="75" t="s">
        <v>70</v>
      </c>
      <c r="C43" s="142">
        <v>7.1402026723738592</v>
      </c>
      <c r="D43" s="142">
        <v>7.1421880518251024</v>
      </c>
      <c r="E43" s="143">
        <f>($D$43-$C$43)</f>
        <v>1.9853794512432188E-3</v>
      </c>
    </row>
    <row r="44" spans="2:5" x14ac:dyDescent="0.2">
      <c r="B44" s="75" t="s">
        <v>78</v>
      </c>
      <c r="C44" s="142">
        <v>3.5111001161640063</v>
      </c>
      <c r="D44" s="142">
        <v>3.7389626615658482</v>
      </c>
      <c r="E44" s="143">
        <f>($D$44-$C$44)</f>
        <v>0.22786254540184192</v>
      </c>
    </row>
    <row r="45" spans="2:5" x14ac:dyDescent="0.2">
      <c r="B45" s="75" t="s">
        <v>79</v>
      </c>
      <c r="C45" s="142">
        <v>5.9099121243778034</v>
      </c>
      <c r="D45" s="142">
        <v>4.6227800142079092</v>
      </c>
      <c r="E45" s="143">
        <f>($D$45-$C$45)</f>
        <v>-1.2871321101698943</v>
      </c>
    </row>
    <row r="46" spans="2:5" x14ac:dyDescent="0.25">
      <c r="B46" s="50" t="s">
        <v>72</v>
      </c>
      <c r="C46" s="139"/>
      <c r="D46" s="139"/>
      <c r="E46" s="139"/>
    </row>
    <row r="47" spans="2:5" x14ac:dyDescent="0.2">
      <c r="B47" s="72" t="s">
        <v>73</v>
      </c>
      <c r="C47" s="140">
        <v>8.5659181655005678</v>
      </c>
      <c r="D47" s="140">
        <v>8.4462533786228953</v>
      </c>
      <c r="E47" s="141">
        <f>($D$47-$C$47)</f>
        <v>-0.11966478687767257</v>
      </c>
    </row>
    <row r="48" spans="2:5" x14ac:dyDescent="0.2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44" customWidth="1"/>
    <col min="2" max="2" width="20.7109375" style="144" customWidth="1"/>
    <col min="3" max="3" width="10.7109375" style="144" customWidth="1"/>
    <col min="4" max="4" width="9.85546875" style="144" customWidth="1"/>
    <col min="5" max="7" width="10.7109375" style="144" customWidth="1"/>
    <col min="8" max="256" width="11.42578125" style="144"/>
    <col min="257" max="257" width="13.5703125" style="144" customWidth="1"/>
    <col min="258" max="258" width="23.7109375" style="144" customWidth="1"/>
    <col min="259" max="263" width="10.7109375" style="144" customWidth="1"/>
    <col min="264" max="512" width="11.42578125" style="144"/>
    <col min="513" max="513" width="13.5703125" style="144" customWidth="1"/>
    <col min="514" max="514" width="23.7109375" style="144" customWidth="1"/>
    <col min="515" max="519" width="10.7109375" style="144" customWidth="1"/>
    <col min="520" max="768" width="11.42578125" style="144"/>
    <col min="769" max="769" width="13.5703125" style="144" customWidth="1"/>
    <col min="770" max="770" width="23.7109375" style="144" customWidth="1"/>
    <col min="771" max="775" width="10.7109375" style="144" customWidth="1"/>
    <col min="776" max="1024" width="11.42578125" style="144"/>
    <col min="1025" max="1025" width="13.5703125" style="144" customWidth="1"/>
    <col min="1026" max="1026" width="23.7109375" style="144" customWidth="1"/>
    <col min="1027" max="1031" width="10.7109375" style="144" customWidth="1"/>
    <col min="1032" max="1280" width="11.42578125" style="144"/>
    <col min="1281" max="1281" width="13.5703125" style="144" customWidth="1"/>
    <col min="1282" max="1282" width="23.7109375" style="144" customWidth="1"/>
    <col min="1283" max="1287" width="10.7109375" style="144" customWidth="1"/>
    <col min="1288" max="1536" width="11.42578125" style="144"/>
    <col min="1537" max="1537" width="13.5703125" style="144" customWidth="1"/>
    <col min="1538" max="1538" width="23.7109375" style="144" customWidth="1"/>
    <col min="1539" max="1543" width="10.7109375" style="144" customWidth="1"/>
    <col min="1544" max="1792" width="11.42578125" style="144"/>
    <col min="1793" max="1793" width="13.5703125" style="144" customWidth="1"/>
    <col min="1794" max="1794" width="23.7109375" style="144" customWidth="1"/>
    <col min="1795" max="1799" width="10.7109375" style="144" customWidth="1"/>
    <col min="1800" max="2048" width="11.42578125" style="144"/>
    <col min="2049" max="2049" width="13.5703125" style="144" customWidth="1"/>
    <col min="2050" max="2050" width="23.7109375" style="144" customWidth="1"/>
    <col min="2051" max="2055" width="10.7109375" style="144" customWidth="1"/>
    <col min="2056" max="2304" width="11.42578125" style="144"/>
    <col min="2305" max="2305" width="13.5703125" style="144" customWidth="1"/>
    <col min="2306" max="2306" width="23.7109375" style="144" customWidth="1"/>
    <col min="2307" max="2311" width="10.7109375" style="144" customWidth="1"/>
    <col min="2312" max="2560" width="11.42578125" style="144"/>
    <col min="2561" max="2561" width="13.5703125" style="144" customWidth="1"/>
    <col min="2562" max="2562" width="23.7109375" style="144" customWidth="1"/>
    <col min="2563" max="2567" width="10.7109375" style="144" customWidth="1"/>
    <col min="2568" max="2816" width="11.42578125" style="144"/>
    <col min="2817" max="2817" width="13.5703125" style="144" customWidth="1"/>
    <col min="2818" max="2818" width="23.7109375" style="144" customWidth="1"/>
    <col min="2819" max="2823" width="10.7109375" style="144" customWidth="1"/>
    <col min="2824" max="3072" width="11.42578125" style="144"/>
    <col min="3073" max="3073" width="13.5703125" style="144" customWidth="1"/>
    <col min="3074" max="3074" width="23.7109375" style="144" customWidth="1"/>
    <col min="3075" max="3079" width="10.7109375" style="144" customWidth="1"/>
    <col min="3080" max="3328" width="11.42578125" style="144"/>
    <col min="3329" max="3329" width="13.5703125" style="144" customWidth="1"/>
    <col min="3330" max="3330" width="23.7109375" style="144" customWidth="1"/>
    <col min="3331" max="3335" width="10.7109375" style="144" customWidth="1"/>
    <col min="3336" max="3584" width="11.42578125" style="144"/>
    <col min="3585" max="3585" width="13.5703125" style="144" customWidth="1"/>
    <col min="3586" max="3586" width="23.7109375" style="144" customWidth="1"/>
    <col min="3587" max="3591" width="10.7109375" style="144" customWidth="1"/>
    <col min="3592" max="3840" width="11.42578125" style="144"/>
    <col min="3841" max="3841" width="13.5703125" style="144" customWidth="1"/>
    <col min="3842" max="3842" width="23.7109375" style="144" customWidth="1"/>
    <col min="3843" max="3847" width="10.7109375" style="144" customWidth="1"/>
    <col min="3848" max="4096" width="11.42578125" style="144"/>
    <col min="4097" max="4097" width="13.5703125" style="144" customWidth="1"/>
    <col min="4098" max="4098" width="23.7109375" style="144" customWidth="1"/>
    <col min="4099" max="4103" width="10.7109375" style="144" customWidth="1"/>
    <col min="4104" max="4352" width="11.42578125" style="144"/>
    <col min="4353" max="4353" width="13.5703125" style="144" customWidth="1"/>
    <col min="4354" max="4354" width="23.7109375" style="144" customWidth="1"/>
    <col min="4355" max="4359" width="10.7109375" style="144" customWidth="1"/>
    <col min="4360" max="4608" width="11.42578125" style="144"/>
    <col min="4609" max="4609" width="13.5703125" style="144" customWidth="1"/>
    <col min="4610" max="4610" width="23.7109375" style="144" customWidth="1"/>
    <col min="4611" max="4615" width="10.7109375" style="144" customWidth="1"/>
    <col min="4616" max="4864" width="11.42578125" style="144"/>
    <col min="4865" max="4865" width="13.5703125" style="144" customWidth="1"/>
    <col min="4866" max="4866" width="23.7109375" style="144" customWidth="1"/>
    <col min="4867" max="4871" width="10.7109375" style="144" customWidth="1"/>
    <col min="4872" max="5120" width="11.42578125" style="144"/>
    <col min="5121" max="5121" width="13.5703125" style="144" customWidth="1"/>
    <col min="5122" max="5122" width="23.7109375" style="144" customWidth="1"/>
    <col min="5123" max="5127" width="10.7109375" style="144" customWidth="1"/>
    <col min="5128" max="5376" width="11.42578125" style="144"/>
    <col min="5377" max="5377" width="13.5703125" style="144" customWidth="1"/>
    <col min="5378" max="5378" width="23.7109375" style="144" customWidth="1"/>
    <col min="5379" max="5383" width="10.7109375" style="144" customWidth="1"/>
    <col min="5384" max="5632" width="11.42578125" style="144"/>
    <col min="5633" max="5633" width="13.5703125" style="144" customWidth="1"/>
    <col min="5634" max="5634" width="23.7109375" style="144" customWidth="1"/>
    <col min="5635" max="5639" width="10.7109375" style="144" customWidth="1"/>
    <col min="5640" max="5888" width="11.42578125" style="144"/>
    <col min="5889" max="5889" width="13.5703125" style="144" customWidth="1"/>
    <col min="5890" max="5890" width="23.7109375" style="144" customWidth="1"/>
    <col min="5891" max="5895" width="10.7109375" style="144" customWidth="1"/>
    <col min="5896" max="6144" width="11.42578125" style="144"/>
    <col min="6145" max="6145" width="13.5703125" style="144" customWidth="1"/>
    <col min="6146" max="6146" width="23.7109375" style="144" customWidth="1"/>
    <col min="6147" max="6151" width="10.7109375" style="144" customWidth="1"/>
    <col min="6152" max="6400" width="11.42578125" style="144"/>
    <col min="6401" max="6401" width="13.5703125" style="144" customWidth="1"/>
    <col min="6402" max="6402" width="23.7109375" style="144" customWidth="1"/>
    <col min="6403" max="6407" width="10.7109375" style="144" customWidth="1"/>
    <col min="6408" max="6656" width="11.42578125" style="144"/>
    <col min="6657" max="6657" width="13.5703125" style="144" customWidth="1"/>
    <col min="6658" max="6658" width="23.7109375" style="144" customWidth="1"/>
    <col min="6659" max="6663" width="10.7109375" style="144" customWidth="1"/>
    <col min="6664" max="6912" width="11.42578125" style="144"/>
    <col min="6913" max="6913" width="13.5703125" style="144" customWidth="1"/>
    <col min="6914" max="6914" width="23.7109375" style="144" customWidth="1"/>
    <col min="6915" max="6919" width="10.7109375" style="144" customWidth="1"/>
    <col min="6920" max="7168" width="11.42578125" style="144"/>
    <col min="7169" max="7169" width="13.5703125" style="144" customWidth="1"/>
    <col min="7170" max="7170" width="23.7109375" style="144" customWidth="1"/>
    <col min="7171" max="7175" width="10.7109375" style="144" customWidth="1"/>
    <col min="7176" max="7424" width="11.42578125" style="144"/>
    <col min="7425" max="7425" width="13.5703125" style="144" customWidth="1"/>
    <col min="7426" max="7426" width="23.7109375" style="144" customWidth="1"/>
    <col min="7427" max="7431" width="10.7109375" style="144" customWidth="1"/>
    <col min="7432" max="7680" width="11.42578125" style="144"/>
    <col min="7681" max="7681" width="13.5703125" style="144" customWidth="1"/>
    <col min="7682" max="7682" width="23.7109375" style="144" customWidth="1"/>
    <col min="7683" max="7687" width="10.7109375" style="144" customWidth="1"/>
    <col min="7688" max="7936" width="11.42578125" style="144"/>
    <col min="7937" max="7937" width="13.5703125" style="144" customWidth="1"/>
    <col min="7938" max="7938" width="23.7109375" style="144" customWidth="1"/>
    <col min="7939" max="7943" width="10.7109375" style="144" customWidth="1"/>
    <col min="7944" max="8192" width="11.42578125" style="144"/>
    <col min="8193" max="8193" width="13.5703125" style="144" customWidth="1"/>
    <col min="8194" max="8194" width="23.7109375" style="144" customWidth="1"/>
    <col min="8195" max="8199" width="10.7109375" style="144" customWidth="1"/>
    <col min="8200" max="8448" width="11.42578125" style="144"/>
    <col min="8449" max="8449" width="13.5703125" style="144" customWidth="1"/>
    <col min="8450" max="8450" width="23.7109375" style="144" customWidth="1"/>
    <col min="8451" max="8455" width="10.7109375" style="144" customWidth="1"/>
    <col min="8456" max="8704" width="11.42578125" style="144"/>
    <col min="8705" max="8705" width="13.5703125" style="144" customWidth="1"/>
    <col min="8706" max="8706" width="23.7109375" style="144" customWidth="1"/>
    <col min="8707" max="8711" width="10.7109375" style="144" customWidth="1"/>
    <col min="8712" max="8960" width="11.42578125" style="144"/>
    <col min="8961" max="8961" width="13.5703125" style="144" customWidth="1"/>
    <col min="8962" max="8962" width="23.7109375" style="144" customWidth="1"/>
    <col min="8963" max="8967" width="10.7109375" style="144" customWidth="1"/>
    <col min="8968" max="9216" width="11.42578125" style="144"/>
    <col min="9217" max="9217" width="13.5703125" style="144" customWidth="1"/>
    <col min="9218" max="9218" width="23.7109375" style="144" customWidth="1"/>
    <col min="9219" max="9223" width="10.7109375" style="144" customWidth="1"/>
    <col min="9224" max="9472" width="11.42578125" style="144"/>
    <col min="9473" max="9473" width="13.5703125" style="144" customWidth="1"/>
    <col min="9474" max="9474" width="23.7109375" style="144" customWidth="1"/>
    <col min="9475" max="9479" width="10.7109375" style="144" customWidth="1"/>
    <col min="9480" max="9728" width="11.42578125" style="144"/>
    <col min="9729" max="9729" width="13.5703125" style="144" customWidth="1"/>
    <col min="9730" max="9730" width="23.7109375" style="144" customWidth="1"/>
    <col min="9731" max="9735" width="10.7109375" style="144" customWidth="1"/>
    <col min="9736" max="9984" width="11.42578125" style="144"/>
    <col min="9985" max="9985" width="13.5703125" style="144" customWidth="1"/>
    <col min="9986" max="9986" width="23.7109375" style="144" customWidth="1"/>
    <col min="9987" max="9991" width="10.7109375" style="144" customWidth="1"/>
    <col min="9992" max="10240" width="11.42578125" style="144"/>
    <col min="10241" max="10241" width="13.5703125" style="144" customWidth="1"/>
    <col min="10242" max="10242" width="23.7109375" style="144" customWidth="1"/>
    <col min="10243" max="10247" width="10.7109375" style="144" customWidth="1"/>
    <col min="10248" max="10496" width="11.42578125" style="144"/>
    <col min="10497" max="10497" width="13.5703125" style="144" customWidth="1"/>
    <col min="10498" max="10498" width="23.7109375" style="144" customWidth="1"/>
    <col min="10499" max="10503" width="10.7109375" style="144" customWidth="1"/>
    <col min="10504" max="10752" width="11.42578125" style="144"/>
    <col min="10753" max="10753" width="13.5703125" style="144" customWidth="1"/>
    <col min="10754" max="10754" width="23.7109375" style="144" customWidth="1"/>
    <col min="10755" max="10759" width="10.7109375" style="144" customWidth="1"/>
    <col min="10760" max="11008" width="11.42578125" style="144"/>
    <col min="11009" max="11009" width="13.5703125" style="144" customWidth="1"/>
    <col min="11010" max="11010" width="23.7109375" style="144" customWidth="1"/>
    <col min="11011" max="11015" width="10.7109375" style="144" customWidth="1"/>
    <col min="11016" max="11264" width="11.42578125" style="144"/>
    <col min="11265" max="11265" width="13.5703125" style="144" customWidth="1"/>
    <col min="11266" max="11266" width="23.7109375" style="144" customWidth="1"/>
    <col min="11267" max="11271" width="10.7109375" style="144" customWidth="1"/>
    <col min="11272" max="11520" width="11.42578125" style="144"/>
    <col min="11521" max="11521" width="13.5703125" style="144" customWidth="1"/>
    <col min="11522" max="11522" width="23.7109375" style="144" customWidth="1"/>
    <col min="11523" max="11527" width="10.7109375" style="144" customWidth="1"/>
    <col min="11528" max="11776" width="11.42578125" style="144"/>
    <col min="11777" max="11777" width="13.5703125" style="144" customWidth="1"/>
    <col min="11778" max="11778" width="23.7109375" style="144" customWidth="1"/>
    <col min="11779" max="11783" width="10.7109375" style="144" customWidth="1"/>
    <col min="11784" max="12032" width="11.42578125" style="144"/>
    <col min="12033" max="12033" width="13.5703125" style="144" customWidth="1"/>
    <col min="12034" max="12034" width="23.7109375" style="144" customWidth="1"/>
    <col min="12035" max="12039" width="10.7109375" style="144" customWidth="1"/>
    <col min="12040" max="12288" width="11.42578125" style="144"/>
    <col min="12289" max="12289" width="13.5703125" style="144" customWidth="1"/>
    <col min="12290" max="12290" width="23.7109375" style="144" customWidth="1"/>
    <col min="12291" max="12295" width="10.7109375" style="144" customWidth="1"/>
    <col min="12296" max="12544" width="11.42578125" style="144"/>
    <col min="12545" max="12545" width="13.5703125" style="144" customWidth="1"/>
    <col min="12546" max="12546" width="23.7109375" style="144" customWidth="1"/>
    <col min="12547" max="12551" width="10.7109375" style="144" customWidth="1"/>
    <col min="12552" max="12800" width="11.42578125" style="144"/>
    <col min="12801" max="12801" width="13.5703125" style="144" customWidth="1"/>
    <col min="12802" max="12802" width="23.7109375" style="144" customWidth="1"/>
    <col min="12803" max="12807" width="10.7109375" style="144" customWidth="1"/>
    <col min="12808" max="13056" width="11.42578125" style="144"/>
    <col min="13057" max="13057" width="13.5703125" style="144" customWidth="1"/>
    <col min="13058" max="13058" width="23.7109375" style="144" customWidth="1"/>
    <col min="13059" max="13063" width="10.7109375" style="144" customWidth="1"/>
    <col min="13064" max="13312" width="11.42578125" style="144"/>
    <col min="13313" max="13313" width="13.5703125" style="144" customWidth="1"/>
    <col min="13314" max="13314" width="23.7109375" style="144" customWidth="1"/>
    <col min="13315" max="13319" width="10.7109375" style="144" customWidth="1"/>
    <col min="13320" max="13568" width="11.42578125" style="144"/>
    <col min="13569" max="13569" width="13.5703125" style="144" customWidth="1"/>
    <col min="13570" max="13570" width="23.7109375" style="144" customWidth="1"/>
    <col min="13571" max="13575" width="10.7109375" style="144" customWidth="1"/>
    <col min="13576" max="13824" width="11.42578125" style="144"/>
    <col min="13825" max="13825" width="13.5703125" style="144" customWidth="1"/>
    <col min="13826" max="13826" width="23.7109375" style="144" customWidth="1"/>
    <col min="13827" max="13831" width="10.7109375" style="144" customWidth="1"/>
    <col min="13832" max="14080" width="11.42578125" style="144"/>
    <col min="14081" max="14081" width="13.5703125" style="144" customWidth="1"/>
    <col min="14082" max="14082" width="23.7109375" style="144" customWidth="1"/>
    <col min="14083" max="14087" width="10.7109375" style="144" customWidth="1"/>
    <col min="14088" max="14336" width="11.42578125" style="144"/>
    <col min="14337" max="14337" width="13.5703125" style="144" customWidth="1"/>
    <col min="14338" max="14338" width="23.7109375" style="144" customWidth="1"/>
    <col min="14339" max="14343" width="10.7109375" style="144" customWidth="1"/>
    <col min="14344" max="14592" width="11.42578125" style="144"/>
    <col min="14593" max="14593" width="13.5703125" style="144" customWidth="1"/>
    <col min="14594" max="14594" width="23.7109375" style="144" customWidth="1"/>
    <col min="14595" max="14599" width="10.7109375" style="144" customWidth="1"/>
    <col min="14600" max="14848" width="11.42578125" style="144"/>
    <col min="14849" max="14849" width="13.5703125" style="144" customWidth="1"/>
    <col min="14850" max="14850" width="23.7109375" style="144" customWidth="1"/>
    <col min="14851" max="14855" width="10.7109375" style="144" customWidth="1"/>
    <col min="14856" max="15104" width="11.42578125" style="144"/>
    <col min="15105" max="15105" width="13.5703125" style="144" customWidth="1"/>
    <col min="15106" max="15106" width="23.7109375" style="144" customWidth="1"/>
    <col min="15107" max="15111" width="10.7109375" style="144" customWidth="1"/>
    <col min="15112" max="15360" width="11.42578125" style="144"/>
    <col min="15361" max="15361" width="13.5703125" style="144" customWidth="1"/>
    <col min="15362" max="15362" width="23.7109375" style="144" customWidth="1"/>
    <col min="15363" max="15367" width="10.7109375" style="144" customWidth="1"/>
    <col min="15368" max="15616" width="11.42578125" style="144"/>
    <col min="15617" max="15617" width="13.5703125" style="144" customWidth="1"/>
    <col min="15618" max="15618" width="23.7109375" style="144" customWidth="1"/>
    <col min="15619" max="15623" width="10.7109375" style="144" customWidth="1"/>
    <col min="15624" max="15872" width="11.42578125" style="144"/>
    <col min="15873" max="15873" width="13.5703125" style="144" customWidth="1"/>
    <col min="15874" max="15874" width="23.7109375" style="144" customWidth="1"/>
    <col min="15875" max="15879" width="10.7109375" style="144" customWidth="1"/>
    <col min="15880" max="16128" width="11.42578125" style="144"/>
    <col min="16129" max="16129" width="13.5703125" style="144" customWidth="1"/>
    <col min="16130" max="16130" width="23.7109375" style="144" customWidth="1"/>
    <col min="16131" max="16135" width="10.7109375" style="144" customWidth="1"/>
    <col min="16136" max="16384" width="11.42578125" style="144"/>
  </cols>
  <sheetData>
    <row r="1" spans="1:8" ht="15" customHeight="1" x14ac:dyDescent="0.25">
      <c r="B1" s="145"/>
    </row>
    <row r="2" spans="1:8" ht="15" customHeight="1" x14ac:dyDescent="0.25">
      <c r="B2" s="145"/>
    </row>
    <row r="3" spans="1:8" ht="15" customHeight="1" x14ac:dyDescent="0.25">
      <c r="B3" s="145"/>
    </row>
    <row r="4" spans="1:8" ht="15" customHeight="1" x14ac:dyDescent="0.25">
      <c r="B4" s="145"/>
    </row>
    <row r="5" spans="1:8" ht="18" customHeight="1" x14ac:dyDescent="0.25">
      <c r="B5" s="102" t="s">
        <v>121</v>
      </c>
      <c r="C5" s="102"/>
      <c r="D5" s="102"/>
      <c r="E5" s="102"/>
      <c r="F5" s="102"/>
      <c r="G5" s="102"/>
    </row>
    <row r="6" spans="1:8" ht="18" customHeight="1" x14ac:dyDescent="0.25">
      <c r="B6" s="102" t="str">
        <f>actualizaciones!$A$2</f>
        <v>acum. nov. 2013</v>
      </c>
      <c r="C6" s="102"/>
      <c r="D6" s="102"/>
      <c r="E6" s="102"/>
      <c r="F6" s="102"/>
      <c r="G6" s="102"/>
    </row>
    <row r="7" spans="1:8" ht="30" customHeight="1" x14ac:dyDescent="0.25">
      <c r="B7" s="67" t="s">
        <v>122</v>
      </c>
      <c r="C7" s="103" t="s">
        <v>98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 x14ac:dyDescent="0.2">
      <c r="B8" s="75" t="s">
        <v>123</v>
      </c>
      <c r="C8" s="146">
        <v>1459465</v>
      </c>
      <c r="D8" s="147">
        <v>7193</v>
      </c>
      <c r="E8" s="147">
        <v>51949</v>
      </c>
      <c r="F8" s="147">
        <v>554852</v>
      </c>
      <c r="G8" s="147">
        <v>570417</v>
      </c>
    </row>
    <row r="9" spans="1:8" ht="15" customHeight="1" x14ac:dyDescent="0.2">
      <c r="B9" s="75" t="s">
        <v>124</v>
      </c>
      <c r="C9" s="146">
        <v>1088874</v>
      </c>
      <c r="D9" s="147">
        <v>116297</v>
      </c>
      <c r="E9" s="147">
        <v>361443</v>
      </c>
      <c r="F9" s="147">
        <v>242704</v>
      </c>
      <c r="G9" s="147">
        <v>155221</v>
      </c>
    </row>
    <row r="10" spans="1:8" ht="15" customHeight="1" x14ac:dyDescent="0.2">
      <c r="A10" s="75"/>
      <c r="B10" s="75" t="s">
        <v>125</v>
      </c>
      <c r="C10" s="146">
        <v>506351</v>
      </c>
      <c r="D10" s="147">
        <v>5235</v>
      </c>
      <c r="E10" s="147">
        <v>146851</v>
      </c>
      <c r="F10" s="147">
        <v>204542</v>
      </c>
      <c r="G10" s="147">
        <v>68764</v>
      </c>
    </row>
    <row r="11" spans="1:8" ht="15" customHeight="1" x14ac:dyDescent="0.2">
      <c r="B11" s="75" t="s">
        <v>126</v>
      </c>
      <c r="C11" s="146">
        <v>418815</v>
      </c>
      <c r="D11" s="147">
        <v>4949</v>
      </c>
      <c r="E11" s="147">
        <v>47513</v>
      </c>
      <c r="F11" s="147">
        <v>139055</v>
      </c>
      <c r="G11" s="147">
        <v>181318</v>
      </c>
    </row>
    <row r="12" spans="1:8" ht="15" customHeight="1" x14ac:dyDescent="0.2">
      <c r="B12" s="75" t="s">
        <v>127</v>
      </c>
      <c r="C12" s="146">
        <v>148310</v>
      </c>
      <c r="D12" s="147">
        <v>1735</v>
      </c>
      <c r="E12" s="147">
        <v>13383</v>
      </c>
      <c r="F12" s="147">
        <v>52872</v>
      </c>
      <c r="G12" s="147">
        <v>62619</v>
      </c>
    </row>
    <row r="13" spans="1:8" ht="15" customHeight="1" x14ac:dyDescent="0.2">
      <c r="B13" s="75" t="s">
        <v>128</v>
      </c>
      <c r="C13" s="146">
        <v>103053</v>
      </c>
      <c r="D13" s="147">
        <v>1340</v>
      </c>
      <c r="E13" s="147">
        <v>7386</v>
      </c>
      <c r="F13" s="147">
        <v>32236</v>
      </c>
      <c r="G13" s="147">
        <v>52175</v>
      </c>
      <c r="H13" s="148"/>
    </row>
    <row r="14" spans="1:8" ht="15" customHeight="1" x14ac:dyDescent="0.2">
      <c r="B14" s="75" t="s">
        <v>129</v>
      </c>
      <c r="C14" s="146">
        <v>91746</v>
      </c>
      <c r="D14" s="147">
        <v>1014</v>
      </c>
      <c r="E14" s="147">
        <v>20691</v>
      </c>
      <c r="F14" s="147">
        <v>25317</v>
      </c>
      <c r="G14" s="147">
        <v>33725</v>
      </c>
      <c r="H14" s="148"/>
    </row>
    <row r="15" spans="1:8" ht="15" customHeight="1" x14ac:dyDescent="0.2">
      <c r="B15" s="75" t="s">
        <v>130</v>
      </c>
      <c r="C15" s="146">
        <v>75706</v>
      </c>
      <c r="D15" s="147">
        <v>860</v>
      </c>
      <c r="E15" s="147">
        <v>6053</v>
      </c>
      <c r="F15" s="147">
        <v>28630</v>
      </c>
      <c r="G15" s="147">
        <v>32799</v>
      </c>
      <c r="H15" s="148"/>
    </row>
    <row r="16" spans="1:8" ht="15" customHeight="1" x14ac:dyDescent="0.2">
      <c r="A16" s="75"/>
      <c r="B16" s="75" t="s">
        <v>131</v>
      </c>
      <c r="C16" s="146">
        <v>172058</v>
      </c>
      <c r="D16" s="147">
        <v>2030</v>
      </c>
      <c r="E16" s="147">
        <v>7935</v>
      </c>
      <c r="F16" s="147">
        <v>98455</v>
      </c>
      <c r="G16" s="147">
        <v>41420</v>
      </c>
      <c r="H16" s="75"/>
    </row>
    <row r="17" spans="1:11" ht="15" customHeight="1" x14ac:dyDescent="0.2">
      <c r="A17" s="75"/>
      <c r="B17" s="75" t="s">
        <v>132</v>
      </c>
      <c r="C17" s="146">
        <v>139189</v>
      </c>
      <c r="D17" s="147">
        <v>5068</v>
      </c>
      <c r="E17" s="147">
        <v>18196</v>
      </c>
      <c r="F17" s="147">
        <v>50116</v>
      </c>
      <c r="G17" s="147">
        <v>28178</v>
      </c>
      <c r="H17" s="75"/>
    </row>
    <row r="18" spans="1:11" ht="15" customHeight="1" x14ac:dyDescent="0.2">
      <c r="B18" s="75" t="s">
        <v>133</v>
      </c>
      <c r="C18" s="146">
        <v>139365</v>
      </c>
      <c r="D18" s="147">
        <v>958</v>
      </c>
      <c r="E18" s="147">
        <v>5435</v>
      </c>
      <c r="F18" s="147">
        <v>63477</v>
      </c>
      <c r="G18" s="147">
        <v>55610</v>
      </c>
      <c r="H18" s="75"/>
    </row>
    <row r="19" spans="1:11" ht="15" customHeight="1" x14ac:dyDescent="0.2">
      <c r="B19" s="75" t="s">
        <v>134</v>
      </c>
      <c r="C19" s="146">
        <v>122766</v>
      </c>
      <c r="D19" s="147">
        <v>1102</v>
      </c>
      <c r="E19" s="147">
        <v>1763</v>
      </c>
      <c r="F19" s="147">
        <v>59917</v>
      </c>
      <c r="G19" s="147">
        <v>47796</v>
      </c>
    </row>
    <row r="20" spans="1:11" ht="15" customHeight="1" x14ac:dyDescent="0.2">
      <c r="B20" s="75" t="s">
        <v>135</v>
      </c>
      <c r="C20" s="146">
        <v>96786</v>
      </c>
      <c r="D20" s="147">
        <v>2081</v>
      </c>
      <c r="E20" s="147">
        <v>4982</v>
      </c>
      <c r="F20" s="147">
        <v>56032</v>
      </c>
      <c r="G20" s="147">
        <v>18131</v>
      </c>
      <c r="H20" s="75"/>
    </row>
    <row r="21" spans="1:11" ht="15" customHeight="1" x14ac:dyDescent="0.2">
      <c r="B21" s="75" t="s">
        <v>136</v>
      </c>
      <c r="C21" s="146">
        <v>85356</v>
      </c>
      <c r="D21" s="147">
        <v>4259</v>
      </c>
      <c r="E21" s="147">
        <v>6024</v>
      </c>
      <c r="F21" s="147">
        <v>32183</v>
      </c>
      <c r="G21" s="147">
        <v>33765</v>
      </c>
    </row>
    <row r="22" spans="1:11" ht="15" customHeight="1" x14ac:dyDescent="0.2">
      <c r="B22" s="75" t="s">
        <v>137</v>
      </c>
      <c r="C22" s="146">
        <v>67933</v>
      </c>
      <c r="D22" s="147">
        <v>828</v>
      </c>
      <c r="E22" s="147">
        <v>2355</v>
      </c>
      <c r="F22" s="147">
        <v>20585</v>
      </c>
      <c r="G22" s="147">
        <v>36170</v>
      </c>
    </row>
    <row r="23" spans="1:11" ht="15" customHeight="1" x14ac:dyDescent="0.2">
      <c r="B23" s="75" t="s">
        <v>138</v>
      </c>
      <c r="C23" s="146">
        <v>44689</v>
      </c>
      <c r="D23" s="147">
        <v>893</v>
      </c>
      <c r="E23" s="147">
        <v>3221</v>
      </c>
      <c r="F23" s="147">
        <v>23277</v>
      </c>
      <c r="G23" s="147">
        <v>10088</v>
      </c>
    </row>
    <row r="24" spans="1:11" ht="15" customHeight="1" x14ac:dyDescent="0.2">
      <c r="B24" s="75" t="s">
        <v>139</v>
      </c>
      <c r="C24" s="146">
        <v>31388</v>
      </c>
      <c r="D24" s="147">
        <v>571</v>
      </c>
      <c r="E24" s="147">
        <v>4694</v>
      </c>
      <c r="F24" s="147">
        <v>14132</v>
      </c>
      <c r="G24" s="147">
        <v>8756</v>
      </c>
    </row>
    <row r="25" spans="1:11" ht="15" customHeight="1" x14ac:dyDescent="0.2">
      <c r="B25" s="75" t="s">
        <v>140</v>
      </c>
      <c r="C25" s="146">
        <v>99298</v>
      </c>
      <c r="D25" s="147">
        <v>2560</v>
      </c>
      <c r="E25" s="147">
        <v>13951</v>
      </c>
      <c r="F25" s="147">
        <v>39068</v>
      </c>
      <c r="G25" s="147">
        <v>21515</v>
      </c>
    </row>
    <row r="26" spans="1:11" ht="15" customHeight="1" x14ac:dyDescent="0.2">
      <c r="B26" s="75" t="s">
        <v>141</v>
      </c>
      <c r="C26" s="146">
        <v>12553</v>
      </c>
      <c r="D26" s="147">
        <v>1276</v>
      </c>
      <c r="E26" s="147">
        <v>1320</v>
      </c>
      <c r="F26" s="147">
        <v>3097</v>
      </c>
      <c r="G26" s="147">
        <v>1834</v>
      </c>
    </row>
    <row r="27" spans="1:11" ht="15" customHeight="1" x14ac:dyDescent="0.2">
      <c r="B27" s="75" t="s">
        <v>142</v>
      </c>
      <c r="C27" s="146">
        <v>13852</v>
      </c>
      <c r="D27" s="147">
        <v>3322</v>
      </c>
      <c r="E27" s="147">
        <v>3290</v>
      </c>
      <c r="F27" s="147">
        <v>2682</v>
      </c>
      <c r="G27" s="147">
        <v>2307</v>
      </c>
    </row>
    <row r="28" spans="1:11" ht="15" customHeight="1" x14ac:dyDescent="0.2">
      <c r="B28" s="75" t="s">
        <v>143</v>
      </c>
      <c r="C28" s="146">
        <v>48914</v>
      </c>
      <c r="D28" s="147">
        <v>3411</v>
      </c>
      <c r="E28" s="147">
        <v>5989</v>
      </c>
      <c r="F28" s="147">
        <v>5477</v>
      </c>
      <c r="G28" s="147">
        <v>16664</v>
      </c>
    </row>
    <row r="29" spans="1:11" ht="15" customHeight="1" x14ac:dyDescent="0.25">
      <c r="B29" s="105" t="s">
        <v>144</v>
      </c>
      <c r="C29" s="149">
        <v>3458778</v>
      </c>
      <c r="D29" s="149">
        <v>45736</v>
      </c>
      <c r="E29" s="149">
        <v>325468</v>
      </c>
      <c r="F29" s="149">
        <v>1366947</v>
      </c>
      <c r="G29" s="149">
        <v>1142733</v>
      </c>
    </row>
    <row r="30" spans="1:11" ht="15" customHeight="1" x14ac:dyDescent="0.25">
      <c r="B30" s="150" t="s">
        <v>98</v>
      </c>
      <c r="C30" s="151">
        <v>4547652</v>
      </c>
      <c r="D30" s="151">
        <v>162033</v>
      </c>
      <c r="E30" s="151">
        <v>686911</v>
      </c>
      <c r="F30" s="151">
        <v>1609651</v>
      </c>
      <c r="G30" s="151">
        <v>1297954</v>
      </c>
      <c r="H30" s="152"/>
      <c r="I30" s="152"/>
      <c r="J30" s="152"/>
      <c r="K30" s="152"/>
    </row>
    <row r="31" spans="1:11" ht="15" customHeight="1" x14ac:dyDescent="0.25">
      <c r="B31" s="63" t="s">
        <v>113</v>
      </c>
      <c r="C31" s="116"/>
      <c r="D31" s="116"/>
      <c r="E31" s="116"/>
      <c r="F31" s="116"/>
      <c r="G31" s="11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02" t="s">
        <v>145</v>
      </c>
      <c r="C5" s="102"/>
      <c r="D5" s="102"/>
      <c r="E5" s="102"/>
      <c r="F5" s="102"/>
      <c r="G5" s="102"/>
    </row>
    <row r="6" spans="2:7" ht="18" customHeight="1" x14ac:dyDescent="0.25">
      <c r="B6" s="102" t="str">
        <f>actualizaciones!$A$2</f>
        <v>acum. nov. 2013</v>
      </c>
      <c r="C6" s="102"/>
      <c r="D6" s="102"/>
      <c r="E6" s="102"/>
      <c r="F6" s="102"/>
      <c r="G6" s="102"/>
    </row>
    <row r="7" spans="2:7" ht="30" customHeight="1" x14ac:dyDescent="0.25">
      <c r="B7" s="67" t="s">
        <v>122</v>
      </c>
      <c r="C7" s="103" t="s">
        <v>98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 x14ac:dyDescent="0.25">
      <c r="B8" s="75" t="str">
        <f>'Nacionalidad-Zona (datos)'!B8</f>
        <v>Reino Unido</v>
      </c>
      <c r="C8" s="153">
        <v>6.9352213620272884E-3</v>
      </c>
      <c r="D8" s="154">
        <v>0.28584197354308194</v>
      </c>
      <c r="E8" s="154">
        <v>2.6416660080613275E-2</v>
      </c>
      <c r="F8" s="154">
        <v>1.4599501159329176E-2</v>
      </c>
      <c r="G8" s="154">
        <v>1.9236988766213159E-2</v>
      </c>
    </row>
    <row r="9" spans="2:7" ht="15" customHeight="1" x14ac:dyDescent="0.25">
      <c r="B9" s="75" t="str">
        <f>'Nacionalidad-Zona (datos)'!B9</f>
        <v>España</v>
      </c>
      <c r="C9" s="153">
        <v>-2.6677834201439321E-2</v>
      </c>
      <c r="D9" s="154">
        <v>3.7284771069778788E-3</v>
      </c>
      <c r="E9" s="154">
        <v>0.10760645730675877</v>
      </c>
      <c r="F9" s="154">
        <v>-0.11712537558839153</v>
      </c>
      <c r="G9" s="154">
        <v>-1.8036084822106391E-2</v>
      </c>
    </row>
    <row r="10" spans="2:7" ht="15" customHeight="1" x14ac:dyDescent="0.25">
      <c r="B10" s="75" t="str">
        <f>'Nacionalidad-Zona (datos)'!B10</f>
        <v>Alemania</v>
      </c>
      <c r="C10" s="153">
        <v>-3.0433991708872288E-2</v>
      </c>
      <c r="D10" s="154">
        <v>-6.4528373505409187E-3</v>
      </c>
      <c r="E10" s="154">
        <v>2.5669909540877445E-3</v>
      </c>
      <c r="F10" s="154">
        <v>-3.6479089530162101E-2</v>
      </c>
      <c r="G10" s="154">
        <v>-7.1497049649603683E-2</v>
      </c>
    </row>
    <row r="11" spans="2:7" ht="15" customHeight="1" x14ac:dyDescent="0.25">
      <c r="B11" s="75" t="str">
        <f>'Nacionalidad-Zona (datos)'!B11</f>
        <v>Países Nórdicos</v>
      </c>
      <c r="C11" s="153">
        <v>7.3532276586146139E-2</v>
      </c>
      <c r="D11" s="154">
        <v>0.88103382744203729</v>
      </c>
      <c r="E11" s="154">
        <v>0.16259665263776069</v>
      </c>
      <c r="F11" s="154">
        <v>8.0089169204001776E-2</v>
      </c>
      <c r="G11" s="154">
        <v>3.1129865107709209E-2</v>
      </c>
    </row>
    <row r="12" spans="2:7" ht="15" customHeight="1" x14ac:dyDescent="0.25">
      <c r="B12" s="75" t="str">
        <f>'Nacionalidad-Zona (datos)'!B12</f>
        <v>Suecia</v>
      </c>
      <c r="C12" s="153">
        <v>7.7286264255102877E-2</v>
      </c>
      <c r="D12" s="154">
        <v>1.163341645885287</v>
      </c>
      <c r="E12" s="154">
        <v>0.12433840208350833</v>
      </c>
      <c r="F12" s="154">
        <v>0.17980988084080862</v>
      </c>
      <c r="G12" s="154">
        <v>-3.1280456676103352E-2</v>
      </c>
    </row>
    <row r="13" spans="2:7" ht="15" customHeight="1" x14ac:dyDescent="0.25">
      <c r="B13" s="75" t="str">
        <f>'Nacionalidad-Zona (datos)'!B13</f>
        <v>Noruega</v>
      </c>
      <c r="C13" s="153">
        <v>0.21553432413305029</v>
      </c>
      <c r="D13" s="154">
        <v>1.3263888888888888</v>
      </c>
      <c r="E13" s="154">
        <v>0.68054607508532428</v>
      </c>
      <c r="F13" s="154">
        <v>0.16987842496824523</v>
      </c>
      <c r="G13" s="154">
        <v>0.14158498162086475</v>
      </c>
    </row>
    <row r="14" spans="2:7" ht="15" customHeight="1" x14ac:dyDescent="0.25">
      <c r="B14" s="75" t="str">
        <f>'Nacionalidad-Zona (datos)'!B14</f>
        <v>Finlandia</v>
      </c>
      <c r="C14" s="153">
        <v>4.3255782220099626E-2</v>
      </c>
      <c r="D14" s="154">
        <v>0.27386934673366836</v>
      </c>
      <c r="E14" s="154">
        <v>8.3298429319371703E-2</v>
      </c>
      <c r="F14" s="154">
        <v>-1.5707009836320562E-2</v>
      </c>
      <c r="G14" s="154">
        <v>1.5262809320248039E-2</v>
      </c>
    </row>
    <row r="15" spans="2:7" ht="15" customHeight="1" x14ac:dyDescent="0.25">
      <c r="B15" s="75" t="str">
        <f>'Nacionalidad-Zona (datos)'!B15</f>
        <v>Dinamarca</v>
      </c>
      <c r="C15" s="153">
        <v>-5.0541787900070245E-2</v>
      </c>
      <c r="D15" s="154">
        <v>0.88183807439824946</v>
      </c>
      <c r="E15" s="154">
        <v>0.10658135283363812</v>
      </c>
      <c r="F15" s="154">
        <v>-6.602727213414239E-2</v>
      </c>
      <c r="G15" s="154">
        <v>1.6046590873888711E-2</v>
      </c>
    </row>
    <row r="16" spans="2:7" ht="15" customHeight="1" x14ac:dyDescent="0.25">
      <c r="B16" s="75" t="str">
        <f>'Nacionalidad-Zona (datos)'!B16</f>
        <v>Rusia</v>
      </c>
      <c r="C16" s="153">
        <v>0.32335002345847075</v>
      </c>
      <c r="D16" s="154">
        <v>0.61111111111111116</v>
      </c>
      <c r="E16" s="154">
        <v>0.77755376344086025</v>
      </c>
      <c r="F16" s="154">
        <v>0.30660101921647742</v>
      </c>
      <c r="G16" s="154">
        <v>0.36812551610239463</v>
      </c>
    </row>
    <row r="17" spans="2:7" ht="15" customHeight="1" x14ac:dyDescent="0.25">
      <c r="B17" s="75" t="str">
        <f>'Nacionalidad-Zona (datos)'!B17</f>
        <v>Francia</v>
      </c>
      <c r="C17" s="153">
        <v>2.4548412266109265E-2</v>
      </c>
      <c r="D17" s="154">
        <v>0.55938461538461537</v>
      </c>
      <c r="E17" s="154">
        <v>0.1509899424378518</v>
      </c>
      <c r="F17" s="154">
        <v>-3.6249302898021196E-2</v>
      </c>
      <c r="G17" s="154">
        <v>-9.6221694784784151E-2</v>
      </c>
    </row>
    <row r="18" spans="2:7" ht="15" customHeight="1" x14ac:dyDescent="0.25">
      <c r="B18" s="75" t="str">
        <f>'Nacionalidad-Zona (datos)'!B18</f>
        <v>Holanda</v>
      </c>
      <c r="C18" s="153">
        <v>5.3163863000260658E-3</v>
      </c>
      <c r="D18" s="154">
        <v>4.2437431991294794E-2</v>
      </c>
      <c r="E18" s="154">
        <v>0.73475901691669332</v>
      </c>
      <c r="F18" s="154">
        <v>1.6966259732769329E-2</v>
      </c>
      <c r="G18" s="154">
        <v>-9.562530492763055E-2</v>
      </c>
    </row>
    <row r="19" spans="2:7" ht="15" customHeight="1" x14ac:dyDescent="0.25">
      <c r="B19" s="75" t="str">
        <f>'Nacionalidad-Zona (datos)'!B19</f>
        <v>Bélgica</v>
      </c>
      <c r="C19" s="153">
        <v>-2.3162551620423799E-2</v>
      </c>
      <c r="D19" s="154">
        <v>0.40203562340966914</v>
      </c>
      <c r="E19" s="154">
        <v>-5.1640667025282361E-2</v>
      </c>
      <c r="F19" s="154">
        <v>-5.7908805031446575E-2</v>
      </c>
      <c r="G19" s="154">
        <v>-2.7112848070346862E-2</v>
      </c>
    </row>
    <row r="20" spans="2:7" ht="15" customHeight="1" x14ac:dyDescent="0.25">
      <c r="B20" s="75" t="str">
        <f>'Nacionalidad-Zona (datos)'!B20</f>
        <v>Países del Este</v>
      </c>
      <c r="C20" s="153">
        <v>-6.2096633525205003E-2</v>
      </c>
      <c r="D20" s="154">
        <v>0.15227021040974531</v>
      </c>
      <c r="E20" s="154">
        <v>0.22137778867369451</v>
      </c>
      <c r="F20" s="154">
        <v>-0.11631207910798491</v>
      </c>
      <c r="G20" s="154">
        <v>5.9923431171280406E-3</v>
      </c>
    </row>
    <row r="21" spans="2:7" ht="15" customHeight="1" x14ac:dyDescent="0.25">
      <c r="B21" s="75" t="str">
        <f>'Nacionalidad-Zona (datos)'!B21</f>
        <v>Italia</v>
      </c>
      <c r="C21" s="153">
        <v>-4.420854608976077E-2</v>
      </c>
      <c r="D21" s="154">
        <v>0.15045921123716899</v>
      </c>
      <c r="E21" s="154">
        <v>0.1902786010669828</v>
      </c>
      <c r="F21" s="154">
        <v>-0.12015419104379677</v>
      </c>
      <c r="G21" s="154">
        <v>-1.052045481186259E-2</v>
      </c>
    </row>
    <row r="22" spans="2:7" ht="15" customHeight="1" x14ac:dyDescent="0.25">
      <c r="B22" s="75" t="str">
        <f>'Nacionalidad-Zona (datos)'!B22</f>
        <v>Irlanda</v>
      </c>
      <c r="C22" s="153">
        <v>5.6582938020063756E-2</v>
      </c>
      <c r="D22" s="154">
        <v>0.57414448669201512</v>
      </c>
      <c r="E22" s="154">
        <v>-9.4230769230769229E-2</v>
      </c>
      <c r="F22" s="154">
        <v>8.2794171795276483E-2</v>
      </c>
      <c r="G22" s="154">
        <v>2.9077045635597987E-2</v>
      </c>
    </row>
    <row r="23" spans="2:7" ht="15" customHeight="1" x14ac:dyDescent="0.25">
      <c r="B23" s="75" t="str">
        <f>'Nacionalidad-Zona (datos)'!B23</f>
        <v>Suiza</v>
      </c>
      <c r="C23" s="153">
        <v>0.10671124318969794</v>
      </c>
      <c r="D23" s="154">
        <v>0.12895069532237668</v>
      </c>
      <c r="E23" s="154">
        <v>8.5242587601078057E-2</v>
      </c>
      <c r="F23" s="154">
        <v>0.18373677786818554</v>
      </c>
      <c r="G23" s="154">
        <v>-6.8771346810671097E-2</v>
      </c>
    </row>
    <row r="24" spans="2:7" ht="15" customHeight="1" x14ac:dyDescent="0.25">
      <c r="B24" s="75" t="str">
        <f>'Nacionalidad-Zona (datos)'!B24</f>
        <v>Austria</v>
      </c>
      <c r="C24" s="153">
        <v>2.6288255296887275E-2</v>
      </c>
      <c r="D24" s="154">
        <v>0.60845070422535219</v>
      </c>
      <c r="E24" s="154">
        <v>3.6889772476253579E-2</v>
      </c>
      <c r="F24" s="154">
        <v>5.2506144336039284E-2</v>
      </c>
      <c r="G24" s="154">
        <v>1.2488436632747346E-2</v>
      </c>
    </row>
    <row r="25" spans="2:7" ht="15" customHeight="1" x14ac:dyDescent="0.25">
      <c r="B25" s="75" t="str">
        <f>'Nacionalidad-Zona (datos)'!B25</f>
        <v>Resto de Europa</v>
      </c>
      <c r="C25" s="153">
        <v>4.1711252386647413E-2</v>
      </c>
      <c r="D25" s="154">
        <v>0.32848988064348728</v>
      </c>
      <c r="E25" s="154">
        <v>0.43884075907590758</v>
      </c>
      <c r="F25" s="154">
        <v>3.8849150424123069E-2</v>
      </c>
      <c r="G25" s="154">
        <v>-9.8092643051771122E-2</v>
      </c>
    </row>
    <row r="26" spans="2:7" ht="15" customHeight="1" x14ac:dyDescent="0.25">
      <c r="B26" s="75" t="str">
        <f>'Nacionalidad-Zona (datos)'!B26</f>
        <v>Usa</v>
      </c>
      <c r="C26" s="153">
        <v>2.289765319426329E-2</v>
      </c>
      <c r="D26" s="154">
        <v>0.15370705244122962</v>
      </c>
      <c r="E26" s="154">
        <v>0.11769686706181193</v>
      </c>
      <c r="F26" s="154">
        <v>-5.5792682926829262E-2</v>
      </c>
      <c r="G26" s="154">
        <v>-0.12164750957854409</v>
      </c>
    </row>
    <row r="27" spans="2:7" ht="15" customHeight="1" x14ac:dyDescent="0.25">
      <c r="B27" s="75" t="str">
        <f>'Nacionalidad-Zona (datos)'!B27</f>
        <v>Resto de América</v>
      </c>
      <c r="C27" s="153">
        <v>-8.9462959311115475E-2</v>
      </c>
      <c r="D27" s="154">
        <v>-0.12555935772571725</v>
      </c>
      <c r="E27" s="154">
        <v>0.15885875308207109</v>
      </c>
      <c r="F27" s="154">
        <v>-3.5251798561151126E-2</v>
      </c>
      <c r="G27" s="154">
        <v>-0.16200508536142388</v>
      </c>
    </row>
    <row r="28" spans="2:7" ht="15" customHeight="1" x14ac:dyDescent="0.25">
      <c r="B28" s="75" t="str">
        <f>'Nacionalidad-Zona (datos)'!B28</f>
        <v>Resto del Mundo</v>
      </c>
      <c r="C28" s="153">
        <v>2.6332906691286073E-2</v>
      </c>
      <c r="D28" s="154">
        <v>-4.7472772968444543E-2</v>
      </c>
      <c r="E28" s="154">
        <v>0.13042657606644026</v>
      </c>
      <c r="F28" s="154">
        <v>-0.37398559835409761</v>
      </c>
      <c r="G28" s="154">
        <v>-6.5605024111248134E-2</v>
      </c>
    </row>
    <row r="29" spans="2:7" ht="15" customHeight="1" x14ac:dyDescent="0.25">
      <c r="B29" s="105" t="s">
        <v>144</v>
      </c>
      <c r="C29" s="155">
        <v>2.0232819152937065E-2</v>
      </c>
      <c r="D29" s="155">
        <v>0.22610047718620985</v>
      </c>
      <c r="E29" s="155">
        <v>7.9606858416619852E-2</v>
      </c>
      <c r="F29" s="155">
        <v>1.5734463192873749E-2</v>
      </c>
      <c r="G29" s="155">
        <v>6.8744267272635717E-3</v>
      </c>
    </row>
    <row r="30" spans="2:7" ht="15" customHeight="1" x14ac:dyDescent="0.25">
      <c r="B30" s="150" t="s">
        <v>98</v>
      </c>
      <c r="C30" s="156">
        <v>8.5936626727913801E-3</v>
      </c>
      <c r="D30" s="156">
        <v>5.7884531263261652E-2</v>
      </c>
      <c r="E30" s="156">
        <v>9.4161010645160692E-2</v>
      </c>
      <c r="F30" s="156">
        <v>-6.8014912314259268E-3</v>
      </c>
      <c r="G30" s="156">
        <v>3.8290707755512798E-3</v>
      </c>
    </row>
    <row r="31" spans="2:7" ht="15" customHeight="1" x14ac:dyDescent="0.25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44" customWidth="1"/>
    <col min="2" max="2" width="20.7109375" style="144" customWidth="1"/>
    <col min="3" max="7" width="10.7109375" style="144" customWidth="1"/>
    <col min="8" max="256" width="11.42578125" style="144"/>
    <col min="257" max="257" width="13.5703125" style="144" customWidth="1"/>
    <col min="258" max="258" width="23.7109375" style="144" customWidth="1"/>
    <col min="259" max="263" width="10.7109375" style="144" customWidth="1"/>
    <col min="264" max="512" width="11.42578125" style="144"/>
    <col min="513" max="513" width="13.5703125" style="144" customWidth="1"/>
    <col min="514" max="514" width="23.7109375" style="144" customWidth="1"/>
    <col min="515" max="519" width="10.7109375" style="144" customWidth="1"/>
    <col min="520" max="768" width="11.42578125" style="144"/>
    <col min="769" max="769" width="13.5703125" style="144" customWidth="1"/>
    <col min="770" max="770" width="23.7109375" style="144" customWidth="1"/>
    <col min="771" max="775" width="10.7109375" style="144" customWidth="1"/>
    <col min="776" max="1024" width="11.42578125" style="144"/>
    <col min="1025" max="1025" width="13.5703125" style="144" customWidth="1"/>
    <col min="1026" max="1026" width="23.7109375" style="144" customWidth="1"/>
    <col min="1027" max="1031" width="10.7109375" style="144" customWidth="1"/>
    <col min="1032" max="1280" width="11.42578125" style="144"/>
    <col min="1281" max="1281" width="13.5703125" style="144" customWidth="1"/>
    <col min="1282" max="1282" width="23.7109375" style="144" customWidth="1"/>
    <col min="1283" max="1287" width="10.7109375" style="144" customWidth="1"/>
    <col min="1288" max="1536" width="11.42578125" style="144"/>
    <col min="1537" max="1537" width="13.5703125" style="144" customWidth="1"/>
    <col min="1538" max="1538" width="23.7109375" style="144" customWidth="1"/>
    <col min="1539" max="1543" width="10.7109375" style="144" customWidth="1"/>
    <col min="1544" max="1792" width="11.42578125" style="144"/>
    <col min="1793" max="1793" width="13.5703125" style="144" customWidth="1"/>
    <col min="1794" max="1794" width="23.7109375" style="144" customWidth="1"/>
    <col min="1795" max="1799" width="10.7109375" style="144" customWidth="1"/>
    <col min="1800" max="2048" width="11.42578125" style="144"/>
    <col min="2049" max="2049" width="13.5703125" style="144" customWidth="1"/>
    <col min="2050" max="2050" width="23.7109375" style="144" customWidth="1"/>
    <col min="2051" max="2055" width="10.7109375" style="144" customWidth="1"/>
    <col min="2056" max="2304" width="11.42578125" style="144"/>
    <col min="2305" max="2305" width="13.5703125" style="144" customWidth="1"/>
    <col min="2306" max="2306" width="23.7109375" style="144" customWidth="1"/>
    <col min="2307" max="2311" width="10.7109375" style="144" customWidth="1"/>
    <col min="2312" max="2560" width="11.42578125" style="144"/>
    <col min="2561" max="2561" width="13.5703125" style="144" customWidth="1"/>
    <col min="2562" max="2562" width="23.7109375" style="144" customWidth="1"/>
    <col min="2563" max="2567" width="10.7109375" style="144" customWidth="1"/>
    <col min="2568" max="2816" width="11.42578125" style="144"/>
    <col min="2817" max="2817" width="13.5703125" style="144" customWidth="1"/>
    <col min="2818" max="2818" width="23.7109375" style="144" customWidth="1"/>
    <col min="2819" max="2823" width="10.7109375" style="144" customWidth="1"/>
    <col min="2824" max="3072" width="11.42578125" style="144"/>
    <col min="3073" max="3073" width="13.5703125" style="144" customWidth="1"/>
    <col min="3074" max="3074" width="23.7109375" style="144" customWidth="1"/>
    <col min="3075" max="3079" width="10.7109375" style="144" customWidth="1"/>
    <col min="3080" max="3328" width="11.42578125" style="144"/>
    <col min="3329" max="3329" width="13.5703125" style="144" customWidth="1"/>
    <col min="3330" max="3330" width="23.7109375" style="144" customWidth="1"/>
    <col min="3331" max="3335" width="10.7109375" style="144" customWidth="1"/>
    <col min="3336" max="3584" width="11.42578125" style="144"/>
    <col min="3585" max="3585" width="13.5703125" style="144" customWidth="1"/>
    <col min="3586" max="3586" width="23.7109375" style="144" customWidth="1"/>
    <col min="3587" max="3591" width="10.7109375" style="144" customWidth="1"/>
    <col min="3592" max="3840" width="11.42578125" style="144"/>
    <col min="3841" max="3841" width="13.5703125" style="144" customWidth="1"/>
    <col min="3842" max="3842" width="23.7109375" style="144" customWidth="1"/>
    <col min="3843" max="3847" width="10.7109375" style="144" customWidth="1"/>
    <col min="3848" max="4096" width="11.42578125" style="144"/>
    <col min="4097" max="4097" width="13.5703125" style="144" customWidth="1"/>
    <col min="4098" max="4098" width="23.7109375" style="144" customWidth="1"/>
    <col min="4099" max="4103" width="10.7109375" style="144" customWidth="1"/>
    <col min="4104" max="4352" width="11.42578125" style="144"/>
    <col min="4353" max="4353" width="13.5703125" style="144" customWidth="1"/>
    <col min="4354" max="4354" width="23.7109375" style="144" customWidth="1"/>
    <col min="4355" max="4359" width="10.7109375" style="144" customWidth="1"/>
    <col min="4360" max="4608" width="11.42578125" style="144"/>
    <col min="4609" max="4609" width="13.5703125" style="144" customWidth="1"/>
    <col min="4610" max="4610" width="23.7109375" style="144" customWidth="1"/>
    <col min="4611" max="4615" width="10.7109375" style="144" customWidth="1"/>
    <col min="4616" max="4864" width="11.42578125" style="144"/>
    <col min="4865" max="4865" width="13.5703125" style="144" customWidth="1"/>
    <col min="4866" max="4866" width="23.7109375" style="144" customWidth="1"/>
    <col min="4867" max="4871" width="10.7109375" style="144" customWidth="1"/>
    <col min="4872" max="5120" width="11.42578125" style="144"/>
    <col min="5121" max="5121" width="13.5703125" style="144" customWidth="1"/>
    <col min="5122" max="5122" width="23.7109375" style="144" customWidth="1"/>
    <col min="5123" max="5127" width="10.7109375" style="144" customWidth="1"/>
    <col min="5128" max="5376" width="11.42578125" style="144"/>
    <col min="5377" max="5377" width="13.5703125" style="144" customWidth="1"/>
    <col min="5378" max="5378" width="23.7109375" style="144" customWidth="1"/>
    <col min="5379" max="5383" width="10.7109375" style="144" customWidth="1"/>
    <col min="5384" max="5632" width="11.42578125" style="144"/>
    <col min="5633" max="5633" width="13.5703125" style="144" customWidth="1"/>
    <col min="5634" max="5634" width="23.7109375" style="144" customWidth="1"/>
    <col min="5635" max="5639" width="10.7109375" style="144" customWidth="1"/>
    <col min="5640" max="5888" width="11.42578125" style="144"/>
    <col min="5889" max="5889" width="13.5703125" style="144" customWidth="1"/>
    <col min="5890" max="5890" width="23.7109375" style="144" customWidth="1"/>
    <col min="5891" max="5895" width="10.7109375" style="144" customWidth="1"/>
    <col min="5896" max="6144" width="11.42578125" style="144"/>
    <col min="6145" max="6145" width="13.5703125" style="144" customWidth="1"/>
    <col min="6146" max="6146" width="23.7109375" style="144" customWidth="1"/>
    <col min="6147" max="6151" width="10.7109375" style="144" customWidth="1"/>
    <col min="6152" max="6400" width="11.42578125" style="144"/>
    <col min="6401" max="6401" width="13.5703125" style="144" customWidth="1"/>
    <col min="6402" max="6402" width="23.7109375" style="144" customWidth="1"/>
    <col min="6403" max="6407" width="10.7109375" style="144" customWidth="1"/>
    <col min="6408" max="6656" width="11.42578125" style="144"/>
    <col min="6657" max="6657" width="13.5703125" style="144" customWidth="1"/>
    <col min="6658" max="6658" width="23.7109375" style="144" customWidth="1"/>
    <col min="6659" max="6663" width="10.7109375" style="144" customWidth="1"/>
    <col min="6664" max="6912" width="11.42578125" style="144"/>
    <col min="6913" max="6913" width="13.5703125" style="144" customWidth="1"/>
    <col min="6914" max="6914" width="23.7109375" style="144" customWidth="1"/>
    <col min="6915" max="6919" width="10.7109375" style="144" customWidth="1"/>
    <col min="6920" max="7168" width="11.42578125" style="144"/>
    <col min="7169" max="7169" width="13.5703125" style="144" customWidth="1"/>
    <col min="7170" max="7170" width="23.7109375" style="144" customWidth="1"/>
    <col min="7171" max="7175" width="10.7109375" style="144" customWidth="1"/>
    <col min="7176" max="7424" width="11.42578125" style="144"/>
    <col min="7425" max="7425" width="13.5703125" style="144" customWidth="1"/>
    <col min="7426" max="7426" width="23.7109375" style="144" customWidth="1"/>
    <col min="7427" max="7431" width="10.7109375" style="144" customWidth="1"/>
    <col min="7432" max="7680" width="11.42578125" style="144"/>
    <col min="7681" max="7681" width="13.5703125" style="144" customWidth="1"/>
    <col min="7682" max="7682" width="23.7109375" style="144" customWidth="1"/>
    <col min="7683" max="7687" width="10.7109375" style="144" customWidth="1"/>
    <col min="7688" max="7936" width="11.42578125" style="144"/>
    <col min="7937" max="7937" width="13.5703125" style="144" customWidth="1"/>
    <col min="7938" max="7938" width="23.7109375" style="144" customWidth="1"/>
    <col min="7939" max="7943" width="10.7109375" style="144" customWidth="1"/>
    <col min="7944" max="8192" width="11.42578125" style="144"/>
    <col min="8193" max="8193" width="13.5703125" style="144" customWidth="1"/>
    <col min="8194" max="8194" width="23.7109375" style="144" customWidth="1"/>
    <col min="8195" max="8199" width="10.7109375" style="144" customWidth="1"/>
    <col min="8200" max="8448" width="11.42578125" style="144"/>
    <col min="8449" max="8449" width="13.5703125" style="144" customWidth="1"/>
    <col min="8450" max="8450" width="23.7109375" style="144" customWidth="1"/>
    <col min="8451" max="8455" width="10.7109375" style="144" customWidth="1"/>
    <col min="8456" max="8704" width="11.42578125" style="144"/>
    <col min="8705" max="8705" width="13.5703125" style="144" customWidth="1"/>
    <col min="8706" max="8706" width="23.7109375" style="144" customWidth="1"/>
    <col min="8707" max="8711" width="10.7109375" style="144" customWidth="1"/>
    <col min="8712" max="8960" width="11.42578125" style="144"/>
    <col min="8961" max="8961" width="13.5703125" style="144" customWidth="1"/>
    <col min="8962" max="8962" width="23.7109375" style="144" customWidth="1"/>
    <col min="8963" max="8967" width="10.7109375" style="144" customWidth="1"/>
    <col min="8968" max="9216" width="11.42578125" style="144"/>
    <col min="9217" max="9217" width="13.5703125" style="144" customWidth="1"/>
    <col min="9218" max="9218" width="23.7109375" style="144" customWidth="1"/>
    <col min="9219" max="9223" width="10.7109375" style="144" customWidth="1"/>
    <col min="9224" max="9472" width="11.42578125" style="144"/>
    <col min="9473" max="9473" width="13.5703125" style="144" customWidth="1"/>
    <col min="9474" max="9474" width="23.7109375" style="144" customWidth="1"/>
    <col min="9475" max="9479" width="10.7109375" style="144" customWidth="1"/>
    <col min="9480" max="9728" width="11.42578125" style="144"/>
    <col min="9729" max="9729" width="13.5703125" style="144" customWidth="1"/>
    <col min="9730" max="9730" width="23.7109375" style="144" customWidth="1"/>
    <col min="9731" max="9735" width="10.7109375" style="144" customWidth="1"/>
    <col min="9736" max="9984" width="11.42578125" style="144"/>
    <col min="9985" max="9985" width="13.5703125" style="144" customWidth="1"/>
    <col min="9986" max="9986" width="23.7109375" style="144" customWidth="1"/>
    <col min="9987" max="9991" width="10.7109375" style="144" customWidth="1"/>
    <col min="9992" max="10240" width="11.42578125" style="144"/>
    <col min="10241" max="10241" width="13.5703125" style="144" customWidth="1"/>
    <col min="10242" max="10242" width="23.7109375" style="144" customWidth="1"/>
    <col min="10243" max="10247" width="10.7109375" style="144" customWidth="1"/>
    <col min="10248" max="10496" width="11.42578125" style="144"/>
    <col min="10497" max="10497" width="13.5703125" style="144" customWidth="1"/>
    <col min="10498" max="10498" width="23.7109375" style="144" customWidth="1"/>
    <col min="10499" max="10503" width="10.7109375" style="144" customWidth="1"/>
    <col min="10504" max="10752" width="11.42578125" style="144"/>
    <col min="10753" max="10753" width="13.5703125" style="144" customWidth="1"/>
    <col min="10754" max="10754" width="23.7109375" style="144" customWidth="1"/>
    <col min="10755" max="10759" width="10.7109375" style="144" customWidth="1"/>
    <col min="10760" max="11008" width="11.42578125" style="144"/>
    <col min="11009" max="11009" width="13.5703125" style="144" customWidth="1"/>
    <col min="11010" max="11010" width="23.7109375" style="144" customWidth="1"/>
    <col min="11011" max="11015" width="10.7109375" style="144" customWidth="1"/>
    <col min="11016" max="11264" width="11.42578125" style="144"/>
    <col min="11265" max="11265" width="13.5703125" style="144" customWidth="1"/>
    <col min="11266" max="11266" width="23.7109375" style="144" customWidth="1"/>
    <col min="11267" max="11271" width="10.7109375" style="144" customWidth="1"/>
    <col min="11272" max="11520" width="11.42578125" style="144"/>
    <col min="11521" max="11521" width="13.5703125" style="144" customWidth="1"/>
    <col min="11522" max="11522" width="23.7109375" style="144" customWidth="1"/>
    <col min="11523" max="11527" width="10.7109375" style="144" customWidth="1"/>
    <col min="11528" max="11776" width="11.42578125" style="144"/>
    <col min="11777" max="11777" width="13.5703125" style="144" customWidth="1"/>
    <col min="11778" max="11778" width="23.7109375" style="144" customWidth="1"/>
    <col min="11779" max="11783" width="10.7109375" style="144" customWidth="1"/>
    <col min="11784" max="12032" width="11.42578125" style="144"/>
    <col min="12033" max="12033" width="13.5703125" style="144" customWidth="1"/>
    <col min="12034" max="12034" width="23.7109375" style="144" customWidth="1"/>
    <col min="12035" max="12039" width="10.7109375" style="144" customWidth="1"/>
    <col min="12040" max="12288" width="11.42578125" style="144"/>
    <col min="12289" max="12289" width="13.5703125" style="144" customWidth="1"/>
    <col min="12290" max="12290" width="23.7109375" style="144" customWidth="1"/>
    <col min="12291" max="12295" width="10.7109375" style="144" customWidth="1"/>
    <col min="12296" max="12544" width="11.42578125" style="144"/>
    <col min="12545" max="12545" width="13.5703125" style="144" customWidth="1"/>
    <col min="12546" max="12546" width="23.7109375" style="144" customWidth="1"/>
    <col min="12547" max="12551" width="10.7109375" style="144" customWidth="1"/>
    <col min="12552" max="12800" width="11.42578125" style="144"/>
    <col min="12801" max="12801" width="13.5703125" style="144" customWidth="1"/>
    <col min="12802" max="12802" width="23.7109375" style="144" customWidth="1"/>
    <col min="12803" max="12807" width="10.7109375" style="144" customWidth="1"/>
    <col min="12808" max="13056" width="11.42578125" style="144"/>
    <col min="13057" max="13057" width="13.5703125" style="144" customWidth="1"/>
    <col min="13058" max="13058" width="23.7109375" style="144" customWidth="1"/>
    <col min="13059" max="13063" width="10.7109375" style="144" customWidth="1"/>
    <col min="13064" max="13312" width="11.42578125" style="144"/>
    <col min="13313" max="13313" width="13.5703125" style="144" customWidth="1"/>
    <col min="13314" max="13314" width="23.7109375" style="144" customWidth="1"/>
    <col min="13315" max="13319" width="10.7109375" style="144" customWidth="1"/>
    <col min="13320" max="13568" width="11.42578125" style="144"/>
    <col min="13569" max="13569" width="13.5703125" style="144" customWidth="1"/>
    <col min="13570" max="13570" width="23.7109375" style="144" customWidth="1"/>
    <col min="13571" max="13575" width="10.7109375" style="144" customWidth="1"/>
    <col min="13576" max="13824" width="11.42578125" style="144"/>
    <col min="13825" max="13825" width="13.5703125" style="144" customWidth="1"/>
    <col min="13826" max="13826" width="23.7109375" style="144" customWidth="1"/>
    <col min="13827" max="13831" width="10.7109375" style="144" customWidth="1"/>
    <col min="13832" max="14080" width="11.42578125" style="144"/>
    <col min="14081" max="14081" width="13.5703125" style="144" customWidth="1"/>
    <col min="14082" max="14082" width="23.7109375" style="144" customWidth="1"/>
    <col min="14083" max="14087" width="10.7109375" style="144" customWidth="1"/>
    <col min="14088" max="14336" width="11.42578125" style="144"/>
    <col min="14337" max="14337" width="13.5703125" style="144" customWidth="1"/>
    <col min="14338" max="14338" width="23.7109375" style="144" customWidth="1"/>
    <col min="14339" max="14343" width="10.7109375" style="144" customWidth="1"/>
    <col min="14344" max="14592" width="11.42578125" style="144"/>
    <col min="14593" max="14593" width="13.5703125" style="144" customWidth="1"/>
    <col min="14594" max="14594" width="23.7109375" style="144" customWidth="1"/>
    <col min="14595" max="14599" width="10.7109375" style="144" customWidth="1"/>
    <col min="14600" max="14848" width="11.42578125" style="144"/>
    <col min="14849" max="14849" width="13.5703125" style="144" customWidth="1"/>
    <col min="14850" max="14850" width="23.7109375" style="144" customWidth="1"/>
    <col min="14851" max="14855" width="10.7109375" style="144" customWidth="1"/>
    <col min="14856" max="15104" width="11.42578125" style="144"/>
    <col min="15105" max="15105" width="13.5703125" style="144" customWidth="1"/>
    <col min="15106" max="15106" width="23.7109375" style="144" customWidth="1"/>
    <col min="15107" max="15111" width="10.7109375" style="144" customWidth="1"/>
    <col min="15112" max="15360" width="11.42578125" style="144"/>
    <col min="15361" max="15361" width="13.5703125" style="144" customWidth="1"/>
    <col min="15362" max="15362" width="23.7109375" style="144" customWidth="1"/>
    <col min="15363" max="15367" width="10.7109375" style="144" customWidth="1"/>
    <col min="15368" max="15616" width="11.42578125" style="144"/>
    <col min="15617" max="15617" width="13.5703125" style="144" customWidth="1"/>
    <col min="15618" max="15618" width="23.7109375" style="144" customWidth="1"/>
    <col min="15619" max="15623" width="10.7109375" style="144" customWidth="1"/>
    <col min="15624" max="15872" width="11.42578125" style="144"/>
    <col min="15873" max="15873" width="13.5703125" style="144" customWidth="1"/>
    <col min="15874" max="15874" width="23.7109375" style="144" customWidth="1"/>
    <col min="15875" max="15879" width="10.7109375" style="144" customWidth="1"/>
    <col min="15880" max="16128" width="11.42578125" style="144"/>
    <col min="16129" max="16129" width="13.5703125" style="144" customWidth="1"/>
    <col min="16130" max="16130" width="23.7109375" style="144" customWidth="1"/>
    <col min="16131" max="16135" width="10.7109375" style="144" customWidth="1"/>
    <col min="16136" max="16384" width="11.42578125" style="144"/>
  </cols>
  <sheetData>
    <row r="1" spans="2:10" ht="15" customHeight="1" x14ac:dyDescent="0.25">
      <c r="B1" s="145"/>
    </row>
    <row r="2" spans="2:10" ht="15" customHeight="1" x14ac:dyDescent="0.25">
      <c r="B2" s="145"/>
    </row>
    <row r="3" spans="2:10" ht="15" customHeight="1" x14ac:dyDescent="0.25">
      <c r="B3" s="145"/>
    </row>
    <row r="4" spans="2:10" ht="15" customHeight="1" x14ac:dyDescent="0.25">
      <c r="B4" s="145"/>
    </row>
    <row r="5" spans="2:10" ht="36" customHeight="1" x14ac:dyDescent="0.25">
      <c r="B5" s="102" t="s">
        <v>146</v>
      </c>
      <c r="C5" s="102"/>
      <c r="D5" s="102"/>
      <c r="E5" s="102"/>
      <c r="F5" s="102"/>
      <c r="G5" s="102"/>
    </row>
    <row r="6" spans="2:10" ht="18" customHeight="1" x14ac:dyDescent="0.25">
      <c r="B6" s="102" t="str">
        <f>actualizaciones!A2</f>
        <v>acum. nov. 2013</v>
      </c>
      <c r="C6" s="102"/>
      <c r="D6" s="102"/>
      <c r="E6" s="102"/>
      <c r="F6" s="102"/>
      <c r="G6" s="102"/>
      <c r="J6" s="157"/>
    </row>
    <row r="7" spans="2:10" ht="30" customHeight="1" x14ac:dyDescent="0.25">
      <c r="B7" s="67" t="s">
        <v>122</v>
      </c>
      <c r="C7" s="103" t="s">
        <v>98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 x14ac:dyDescent="0.2">
      <c r="B8" s="75" t="str">
        <f>'Nacionalidad-Zona (datos)'!B8</f>
        <v>Reino Unido</v>
      </c>
      <c r="C8" s="153">
        <f>'Nacionalidad-Zona (datos)'!C8/'Nacionalidad-Zona (datos)'!C$30</f>
        <v>0.32092715097813113</v>
      </c>
      <c r="D8" s="154">
        <f>'Nacionalidad-Zona (datos)'!D8/'Nacionalidad-Zona (datos)'!D$30</f>
        <v>4.4392191714033559E-2</v>
      </c>
      <c r="E8" s="154">
        <f>'Nacionalidad-Zona (datos)'!E8/'Nacionalidad-Zona (datos)'!E$30</f>
        <v>7.5626973508940751E-2</v>
      </c>
      <c r="F8" s="154">
        <f>'Nacionalidad-Zona (datos)'!F8/'Nacionalidad-Zona (datos)'!F$30</f>
        <v>0.34470329282558765</v>
      </c>
      <c r="G8" s="154">
        <f>'Nacionalidad-Zona (datos)'!G8/'Nacionalidad-Zona (datos)'!G$30</f>
        <v>0.4394739721130333</v>
      </c>
    </row>
    <row r="9" spans="2:10" ht="15" customHeight="1" x14ac:dyDescent="0.2">
      <c r="B9" s="75" t="str">
        <f>'Nacionalidad-Zona (datos)'!B9</f>
        <v>España</v>
      </c>
      <c r="C9" s="153">
        <f>'Nacionalidad-Zona (datos)'!C9/'Nacionalidad-Zona (datos)'!C$30</f>
        <v>0.23943652680548116</v>
      </c>
      <c r="D9" s="154">
        <f>'Nacionalidad-Zona (datos)'!D9/'Nacionalidad-Zona (datos)'!D$30</f>
        <v>0.71773651046391784</v>
      </c>
      <c r="E9" s="154">
        <f>'Nacionalidad-Zona (datos)'!E9/'Nacionalidad-Zona (datos)'!E$30</f>
        <v>0.52618607068455736</v>
      </c>
      <c r="F9" s="154">
        <f>'Nacionalidad-Zona (datos)'!F9/'Nacionalidad-Zona (datos)'!F$30</f>
        <v>0.15078051080637977</v>
      </c>
      <c r="G9" s="154">
        <f>'Nacionalidad-Zona (datos)'!G9/'Nacionalidad-Zona (datos)'!G$30</f>
        <v>0.11958898389311177</v>
      </c>
    </row>
    <row r="10" spans="2:10" ht="15" customHeight="1" x14ac:dyDescent="0.2">
      <c r="B10" s="75" t="str">
        <f>'Nacionalidad-Zona (datos)'!B10</f>
        <v>Alemania</v>
      </c>
      <c r="C10" s="153">
        <f>'Nacionalidad-Zona (datos)'!C10/'Nacionalidad-Zona (datos)'!C$30</f>
        <v>0.11134339215049877</v>
      </c>
      <c r="D10" s="154">
        <f>'Nacionalidad-Zona (datos)'!D10/'Nacionalidad-Zona (datos)'!D$30</f>
        <v>3.2308233507989115E-2</v>
      </c>
      <c r="E10" s="154">
        <f>'Nacionalidad-Zona (datos)'!E10/'Nacionalidad-Zona (datos)'!E$30</f>
        <v>0.21378460965103194</v>
      </c>
      <c r="F10" s="154">
        <f>'Nacionalidad-Zona (datos)'!F10/'Nacionalidad-Zona (datos)'!F$30</f>
        <v>0.12707226597566801</v>
      </c>
      <c r="G10" s="154">
        <f>'Nacionalidad-Zona (datos)'!G10/'Nacionalidad-Zona (datos)'!G$30</f>
        <v>5.2978765040979883E-2</v>
      </c>
    </row>
    <row r="11" spans="2:10" ht="15" customHeight="1" x14ac:dyDescent="0.2">
      <c r="B11" s="75" t="str">
        <f>'Nacionalidad-Zona (datos)'!B11</f>
        <v>Países Nórdicos</v>
      </c>
      <c r="C11" s="153">
        <f>'Nacionalidad-Zona (datos)'!C11/'Nacionalidad-Zona (datos)'!C$30</f>
        <v>9.2094777700668387E-2</v>
      </c>
      <c r="D11" s="154">
        <f>'Nacionalidad-Zona (datos)'!D11/'Nacionalidad-Zona (datos)'!D$30</f>
        <v>3.05431609610388E-2</v>
      </c>
      <c r="E11" s="154">
        <f>'Nacionalidad-Zona (datos)'!E11/'Nacionalidad-Zona (datos)'!E$30</f>
        <v>6.9169077216699112E-2</v>
      </c>
      <c r="F11" s="154">
        <f>'Nacionalidad-Zona (datos)'!F11/'Nacionalidad-Zona (datos)'!F$30</f>
        <v>8.6388291623463717E-2</v>
      </c>
      <c r="G11" s="154">
        <f>'Nacionalidad-Zona (datos)'!G11/'Nacionalidad-Zona (datos)'!G$30</f>
        <v>0.13969524343697851</v>
      </c>
    </row>
    <row r="12" spans="2:10" ht="15" customHeight="1" x14ac:dyDescent="0.2">
      <c r="B12" s="75" t="str">
        <f>'Nacionalidad-Zona (datos)'!B12</f>
        <v>Suecia</v>
      </c>
      <c r="C12" s="153">
        <f>'Nacionalidad-Zona (datos)'!C12/'Nacionalidad-Zona (datos)'!C$30</f>
        <v>3.2612433844981983E-2</v>
      </c>
      <c r="D12" s="154">
        <f>'Nacionalidad-Zona (datos)'!D12/'Nacionalidad-Zona (datos)'!D$30</f>
        <v>1.0707695346009764E-2</v>
      </c>
      <c r="E12" s="154">
        <f>'Nacionalidad-Zona (datos)'!E12/'Nacionalidad-Zona (datos)'!E$30</f>
        <v>1.9482873327112245E-2</v>
      </c>
      <c r="F12" s="154">
        <f>'Nacionalidad-Zona (datos)'!F12/'Nacionalidad-Zona (datos)'!F$30</f>
        <v>3.2846871775310302E-2</v>
      </c>
      <c r="G12" s="154">
        <f>'Nacionalidad-Zona (datos)'!G12/'Nacionalidad-Zona (datos)'!G$30</f>
        <v>4.8244390787346852E-2</v>
      </c>
    </row>
    <row r="13" spans="2:10" ht="15" customHeight="1" x14ac:dyDescent="0.2">
      <c r="B13" s="75" t="str">
        <f>'Nacionalidad-Zona (datos)'!B13</f>
        <v>Noruega</v>
      </c>
      <c r="C13" s="153">
        <f>'Nacionalidad-Zona (datos)'!C13/'Nacionalidad-Zona (datos)'!C$30</f>
        <v>2.2660704908818882E-2</v>
      </c>
      <c r="D13" s="154">
        <f>'Nacionalidad-Zona (datos)'!D13/'Nacionalidad-Zona (datos)'!D$30</f>
        <v>8.2699203248720946E-3</v>
      </c>
      <c r="E13" s="154">
        <f>'Nacionalidad-Zona (datos)'!E13/'Nacionalidad-Zona (datos)'!E$30</f>
        <v>1.0752484674142648E-2</v>
      </c>
      <c r="F13" s="154">
        <f>'Nacionalidad-Zona (datos)'!F13/'Nacionalidad-Zona (datos)'!F$30</f>
        <v>2.0026701440250091E-2</v>
      </c>
      <c r="G13" s="154">
        <f>'Nacionalidad-Zona (datos)'!G13/'Nacionalidad-Zona (datos)'!G$30</f>
        <v>4.019788066449196E-2</v>
      </c>
    </row>
    <row r="14" spans="2:10" ht="15" customHeight="1" x14ac:dyDescent="0.2">
      <c r="B14" s="75" t="str">
        <f>'Nacionalidad-Zona (datos)'!B14</f>
        <v>Finlandia</v>
      </c>
      <c r="C14" s="153">
        <f>'Nacionalidad-Zona (datos)'!C14/'Nacionalidad-Zona (datos)'!C$30</f>
        <v>2.0174366904063899E-2</v>
      </c>
      <c r="D14" s="154">
        <f>'Nacionalidad-Zona (datos)'!D14/'Nacionalidad-Zona (datos)'!D$30</f>
        <v>6.2579844846420178E-3</v>
      </c>
      <c r="E14" s="154">
        <f>'Nacionalidad-Zona (datos)'!E14/'Nacionalidad-Zona (datos)'!E$30</f>
        <v>3.0121806172852088E-2</v>
      </c>
      <c r="F14" s="154">
        <f>'Nacionalidad-Zona (datos)'!F14/'Nacionalidad-Zona (datos)'!F$30</f>
        <v>1.572825413707692E-2</v>
      </c>
      <c r="G14" s="154">
        <f>'Nacionalidad-Zona (datos)'!G14/'Nacionalidad-Zona (datos)'!G$30</f>
        <v>2.5983201253665385E-2</v>
      </c>
    </row>
    <row r="15" spans="2:10" ht="15" customHeight="1" x14ac:dyDescent="0.2">
      <c r="B15" s="75" t="str">
        <f>'Nacionalidad-Zona (datos)'!B15</f>
        <v>Dinamarca</v>
      </c>
      <c r="C15" s="153">
        <f>'Nacionalidad-Zona (datos)'!C15/'Nacionalidad-Zona (datos)'!C$30</f>
        <v>1.6647272042803626E-2</v>
      </c>
      <c r="D15" s="154">
        <f>'Nacionalidad-Zona (datos)'!D15/'Nacionalidad-Zona (datos)'!D$30</f>
        <v>5.3075608055149258E-3</v>
      </c>
      <c r="E15" s="154">
        <f>'Nacionalidad-Zona (datos)'!E15/'Nacionalidad-Zona (datos)'!E$30</f>
        <v>8.8119130425921254E-3</v>
      </c>
      <c r="F15" s="154">
        <f>'Nacionalidad-Zona (datos)'!F15/'Nacionalidad-Zona (datos)'!F$30</f>
        <v>1.7786464270826408E-2</v>
      </c>
      <c r="G15" s="154">
        <f>'Nacionalidad-Zona (datos)'!G15/'Nacionalidad-Zona (datos)'!G$30</f>
        <v>2.5269770731474305E-2</v>
      </c>
    </row>
    <row r="16" spans="2:10" ht="15" customHeight="1" x14ac:dyDescent="0.2">
      <c r="B16" s="75" t="str">
        <f>'Nacionalidad-Zona (datos)'!B16</f>
        <v>Rusia</v>
      </c>
      <c r="C16" s="153">
        <f>'Nacionalidad-Zona (datos)'!C16/'Nacionalidad-Zona (datos)'!C$30</f>
        <v>3.7834469304159596E-2</v>
      </c>
      <c r="D16" s="154">
        <f>'Nacionalidad-Zona (datos)'!D16/'Nacionalidad-Zona (datos)'!D$30</f>
        <v>1.2528312133948023E-2</v>
      </c>
      <c r="E16" s="154">
        <f>'Nacionalidad-Zona (datos)'!E16/'Nacionalidad-Zona (datos)'!E$30</f>
        <v>1.1551714850977782E-2</v>
      </c>
      <c r="F16" s="154">
        <f>'Nacionalidad-Zona (datos)'!F16/'Nacionalidad-Zona (datos)'!F$30</f>
        <v>6.1165432755299128E-2</v>
      </c>
      <c r="G16" s="154">
        <f>'Nacionalidad-Zona (datos)'!G16/'Nacionalidad-Zona (datos)'!G$30</f>
        <v>3.1911762666473539E-2</v>
      </c>
    </row>
    <row r="17" spans="2:11" ht="15" customHeight="1" x14ac:dyDescent="0.2">
      <c r="B17" s="75" t="str">
        <f>'Nacionalidad-Zona (datos)'!B17</f>
        <v>Francia</v>
      </c>
      <c r="C17" s="153">
        <f>'Nacionalidad-Zona (datos)'!C17/'Nacionalidad-Zona (datos)'!C$30</f>
        <v>3.0606783456605738E-2</v>
      </c>
      <c r="D17" s="154">
        <f>'Nacionalidad-Zona (datos)'!D17/'Nacionalidad-Zona (datos)'!D$30</f>
        <v>3.1277579258546101E-2</v>
      </c>
      <c r="E17" s="154">
        <f>'Nacionalidad-Zona (datos)'!E17/'Nacionalidad-Zona (datos)'!E$30</f>
        <v>2.648960345663412E-2</v>
      </c>
      <c r="F17" s="154">
        <f>'Nacionalidad-Zona (datos)'!F17/'Nacionalidad-Zona (datos)'!F$30</f>
        <v>3.1134699385146222E-2</v>
      </c>
      <c r="G17" s="154">
        <f>'Nacionalidad-Zona (datos)'!G17/'Nacionalidad-Zona (datos)'!G$30</f>
        <v>2.170955211047541E-2</v>
      </c>
    </row>
    <row r="18" spans="2:11" ht="15" customHeight="1" x14ac:dyDescent="0.2">
      <c r="B18" s="75" t="str">
        <f>'Nacionalidad-Zona (datos)'!B18</f>
        <v>Holanda</v>
      </c>
      <c r="C18" s="153">
        <f>'Nacionalidad-Zona (datos)'!C18/'Nacionalidad-Zona (datos)'!C$30</f>
        <v>3.0645484746853982E-2</v>
      </c>
      <c r="D18" s="154">
        <f>'Nacionalidad-Zona (datos)'!D18/'Nacionalidad-Zona (datos)'!D$30</f>
        <v>5.9123758740503478E-3</v>
      </c>
      <c r="E18" s="154">
        <f>'Nacionalidad-Zona (datos)'!E18/'Nacionalidad-Zona (datos)'!E$30</f>
        <v>7.9122331714006622E-3</v>
      </c>
      <c r="F18" s="154">
        <f>'Nacionalidad-Zona (datos)'!F18/'Nacionalidad-Zona (datos)'!F$30</f>
        <v>3.9435256462425704E-2</v>
      </c>
      <c r="G18" s="154">
        <f>'Nacionalidad-Zona (datos)'!G18/'Nacionalidad-Zona (datos)'!G$30</f>
        <v>4.2844353497889759E-2</v>
      </c>
    </row>
    <row r="19" spans="2:11" ht="15" customHeight="1" x14ac:dyDescent="0.2">
      <c r="B19" s="75" t="str">
        <f>'Nacionalidad-Zona (datos)'!B19</f>
        <v>Bélgica</v>
      </c>
      <c r="C19" s="153">
        <f>'Nacionalidad-Zona (datos)'!C19/'Nacionalidad-Zona (datos)'!C$30</f>
        <v>2.6995469310316621E-2</v>
      </c>
      <c r="D19" s="154">
        <f>'Nacionalidad-Zona (datos)'!D19/'Nacionalidad-Zona (datos)'!D$30</f>
        <v>6.8010837298574985E-3</v>
      </c>
      <c r="E19" s="154">
        <f>'Nacionalidad-Zona (datos)'!E19/'Nacionalidad-Zona (datos)'!E$30</f>
        <v>2.566562480437786E-3</v>
      </c>
      <c r="F19" s="154">
        <f>'Nacionalidad-Zona (datos)'!F19/'Nacionalidad-Zona (datos)'!F$30</f>
        <v>3.7223596916350188E-2</v>
      </c>
      <c r="G19" s="154">
        <f>'Nacionalidad-Zona (datos)'!G19/'Nacionalidad-Zona (datos)'!G$30</f>
        <v>3.6824109328990086E-2</v>
      </c>
    </row>
    <row r="20" spans="2:11" ht="15" customHeight="1" x14ac:dyDescent="0.2">
      <c r="B20" s="75" t="str">
        <f>'Nacionalidad-Zona (datos)'!B20</f>
        <v>Países del Este</v>
      </c>
      <c r="C20" s="153">
        <f>'Nacionalidad-Zona (datos)'!C20/'Nacionalidad-Zona (datos)'!C$30</f>
        <v>2.1282631124809024E-2</v>
      </c>
      <c r="D20" s="154">
        <f>'Nacionalidad-Zona (datos)'!D20/'Nacionalidad-Zona (datos)'!D$30</f>
        <v>1.2843062832879722E-2</v>
      </c>
      <c r="E20" s="154">
        <f>'Nacionalidad-Zona (datos)'!E20/'Nacionalidad-Zona (datos)'!E$30</f>
        <v>7.2527590910612871E-3</v>
      </c>
      <c r="F20" s="154">
        <f>'Nacionalidad-Zona (datos)'!F20/'Nacionalidad-Zona (datos)'!F$30</f>
        <v>3.4810030248793061E-2</v>
      </c>
      <c r="G20" s="154">
        <f>'Nacionalidad-Zona (datos)'!G20/'Nacionalidad-Zona (datos)'!G$30</f>
        <v>1.3968907989035051E-2</v>
      </c>
    </row>
    <row r="21" spans="2:11" ht="15" customHeight="1" x14ac:dyDescent="0.2">
      <c r="B21" s="75" t="str">
        <f>'Nacionalidad-Zona (datos)'!B21</f>
        <v>Italia</v>
      </c>
      <c r="C21" s="153">
        <f>'Nacionalidad-Zona (datos)'!C21/'Nacionalidad-Zona (datos)'!C$30</f>
        <v>1.8769246195619191E-2</v>
      </c>
      <c r="D21" s="154">
        <f>'Nacionalidad-Zona (datos)'!D21/'Nacionalidad-Zona (datos)'!D$30</f>
        <v>2.6284769151962872E-2</v>
      </c>
      <c r="E21" s="154">
        <f>'Nacionalidad-Zona (datos)'!E21/'Nacionalidad-Zona (datos)'!E$30</f>
        <v>8.7696950551090311E-3</v>
      </c>
      <c r="F21" s="154">
        <f>'Nacionalidad-Zona (datos)'!F21/'Nacionalidad-Zona (datos)'!F$30</f>
        <v>1.9993775048131553E-2</v>
      </c>
      <c r="G21" s="154">
        <f>'Nacionalidad-Zona (datos)'!G21/'Nacionalidad-Zona (datos)'!G$30</f>
        <v>2.6014018986805387E-2</v>
      </c>
    </row>
    <row r="22" spans="2:11" ht="15" customHeight="1" x14ac:dyDescent="0.2">
      <c r="B22" s="75" t="str">
        <f>'Nacionalidad-Zona (datos)'!B22</f>
        <v>Irlanda</v>
      </c>
      <c r="C22" s="153">
        <f>'Nacionalidad-Zona (datos)'!C22/'Nacionalidad-Zona (datos)'!C$30</f>
        <v>1.4938038354737785E-2</v>
      </c>
      <c r="D22" s="154">
        <f>'Nacionalidad-Zona (datos)'!D22/'Nacionalidad-Zona (datos)'!D$30</f>
        <v>5.110070170891115E-3</v>
      </c>
      <c r="E22" s="154">
        <f>'Nacionalidad-Zona (datos)'!E22/'Nacionalidad-Zona (datos)'!E$30</f>
        <v>3.4283917421616484E-3</v>
      </c>
      <c r="F22" s="154">
        <f>'Nacionalidad-Zona (datos)'!F22/'Nacionalidad-Zona (datos)'!F$30</f>
        <v>1.2788486448304633E-2</v>
      </c>
      <c r="G22" s="154">
        <f>'Nacionalidad-Zona (datos)'!G22/'Nacionalidad-Zona (datos)'!G$30</f>
        <v>2.7866935191848092E-2</v>
      </c>
    </row>
    <row r="23" spans="2:11" ht="15" customHeight="1" x14ac:dyDescent="0.2">
      <c r="B23" s="75" t="str">
        <f>'Nacionalidad-Zona (datos)'!B23</f>
        <v>Suiza</v>
      </c>
      <c r="C23" s="153">
        <f>'Nacionalidad-Zona (datos)'!C23/'Nacionalidad-Zona (datos)'!C$30</f>
        <v>9.8268293176346829E-3</v>
      </c>
      <c r="D23" s="154">
        <f>'Nacionalidad-Zona (datos)'!D23/'Nacionalidad-Zona (datos)'!D$30</f>
        <v>5.511223022470731E-3</v>
      </c>
      <c r="E23" s="154">
        <f>'Nacionalidad-Zona (datos)'!E23/'Nacionalidad-Zona (datos)'!E$30</f>
        <v>4.6891081959671635E-3</v>
      </c>
      <c r="F23" s="154">
        <f>'Nacionalidad-Zona (datos)'!F23/'Nacionalidad-Zona (datos)'!F$30</f>
        <v>1.4460898666853871E-2</v>
      </c>
      <c r="G23" s="154">
        <f>'Nacionalidad-Zona (datos)'!G23/'Nacionalidad-Zona (datos)'!G$30</f>
        <v>7.772232297908863E-3</v>
      </c>
    </row>
    <row r="24" spans="2:11" ht="15" customHeight="1" x14ac:dyDescent="0.2">
      <c r="B24" s="75" t="str">
        <f>'Nacionalidad-Zona (datos)'!B24</f>
        <v>Austria</v>
      </c>
      <c r="C24" s="153">
        <f>'Nacionalidad-Zona (datos)'!C24/'Nacionalidad-Zona (datos)'!C$30</f>
        <v>6.9020232858626827E-3</v>
      </c>
      <c r="D24" s="154">
        <f>'Nacionalidad-Zona (datos)'!D24/'Nacionalidad-Zona (datos)'!D$30</f>
        <v>3.5239735115686309E-3</v>
      </c>
      <c r="E24" s="154">
        <f>'Nacionalidad-Zona (datos)'!E24/'Nacionalidad-Zona (datos)'!E$30</f>
        <v>6.8334908015740027E-3</v>
      </c>
      <c r="F24" s="154">
        <f>'Nacionalidad-Zona (datos)'!F24/'Nacionalidad-Zona (datos)'!F$30</f>
        <v>8.7795428947020186E-3</v>
      </c>
      <c r="G24" s="154">
        <f>'Nacionalidad-Zona (datos)'!G24/'Nacionalidad-Zona (datos)'!G$30</f>
        <v>6.7460017843467487E-3</v>
      </c>
    </row>
    <row r="25" spans="2:11" ht="15" customHeight="1" x14ac:dyDescent="0.2">
      <c r="B25" s="75" t="str">
        <f>'Nacionalidad-Zona (datos)'!B25</f>
        <v>Resto de Europa</v>
      </c>
      <c r="C25" s="153">
        <f>'Nacionalidad-Zona (datos)'!C25/'Nacionalidad-Zona (datos)'!C$30</f>
        <v>2.1835004085624846E-2</v>
      </c>
      <c r="D25" s="154">
        <f>'Nacionalidad-Zona (datos)'!D25/'Nacionalidad-Zona (datos)'!D$30</f>
        <v>1.5799250769904898E-2</v>
      </c>
      <c r="E25" s="154">
        <f>'Nacionalidad-Zona (datos)'!E25/'Nacionalidad-Zona (datos)'!E$30</f>
        <v>2.0309763564712167E-2</v>
      </c>
      <c r="F25" s="154">
        <f>'Nacionalidad-Zona (datos)'!F25/'Nacionalidad-Zona (datos)'!F$30</f>
        <v>2.4271099760134338E-2</v>
      </c>
      <c r="G25" s="154">
        <f>'Nacionalidad-Zona (datos)'!G25/'Nacionalidad-Zona (datos)'!G$30</f>
        <v>1.6576088212679339E-2</v>
      </c>
    </row>
    <row r="26" spans="2:11" ht="15" customHeight="1" x14ac:dyDescent="0.2">
      <c r="B26" s="75" t="str">
        <f>'Nacionalidad-Zona (datos)'!B26</f>
        <v>Usa</v>
      </c>
      <c r="C26" s="153">
        <f>'Nacionalidad-Zona (datos)'!C26/'Nacionalidad-Zona (datos)'!C$30</f>
        <v>2.7603255482169702E-3</v>
      </c>
      <c r="D26" s="154">
        <f>'Nacionalidad-Zona (datos)'!D26/'Nacionalidad-Zona (datos)'!D$30</f>
        <v>7.8749390556244712E-3</v>
      </c>
      <c r="E26" s="154">
        <f>'Nacionalidad-Zona (datos)'!E26/'Nacionalidad-Zona (datos)'!E$30</f>
        <v>1.9216463268167201E-3</v>
      </c>
      <c r="F26" s="154">
        <f>'Nacionalidad-Zona (datos)'!F26/'Nacionalidad-Zona (datos)'!F$30</f>
        <v>1.9240195545494024E-3</v>
      </c>
      <c r="G26" s="154">
        <f>'Nacionalidad-Zona (datos)'!G26/'Nacionalidad-Zona (datos)'!G$30</f>
        <v>1.4129930644691568E-3</v>
      </c>
    </row>
    <row r="27" spans="2:11" ht="15" customHeight="1" x14ac:dyDescent="0.2">
      <c r="B27" s="75" t="str">
        <f>'Nacionalidad-Zona (datos)'!B27</f>
        <v>Resto de América</v>
      </c>
      <c r="C27" s="153">
        <f>'Nacionalidad-Zona (datos)'!C27/'Nacionalidad-Zona (datos)'!C$30</f>
        <v>3.0459674574923501E-3</v>
      </c>
      <c r="D27" s="154">
        <f>'Nacionalidad-Zona (datos)'!D27/'Nacionalidad-Zona (datos)'!D$30</f>
        <v>2.0501996506884401E-2</v>
      </c>
      <c r="E27" s="154">
        <f>'Nacionalidad-Zona (datos)'!E27/'Nacionalidad-Zona (datos)'!E$30</f>
        <v>4.7895578903234919E-3</v>
      </c>
      <c r="F27" s="154">
        <f>'Nacionalidad-Zona (datos)'!F27/'Nacionalidad-Zona (datos)'!F$30</f>
        <v>1.6661996917344195E-3</v>
      </c>
      <c r="G27" s="154">
        <f>'Nacionalidad-Zona (datos)'!G27/'Nacionalidad-Zona (datos)'!G$30</f>
        <v>1.7774127588496972E-3</v>
      </c>
    </row>
    <row r="28" spans="2:11" ht="15" customHeight="1" x14ac:dyDescent="0.2">
      <c r="B28" s="75" t="str">
        <f>'Nacionalidad-Zona (datos)'!B28</f>
        <v>Resto del Mundo</v>
      </c>
      <c r="C28" s="153">
        <f>'Nacionalidad-Zona (datos)'!C28/'Nacionalidad-Zona (datos)'!C$30</f>
        <v>1.0755880177287092E-2</v>
      </c>
      <c r="D28" s="154">
        <f>'Nacionalidad-Zona (datos)'!D28/'Nacionalidad-Zona (datos)'!D$30</f>
        <v>2.1051267334431877E-2</v>
      </c>
      <c r="E28" s="154">
        <f>'Nacionalidad-Zona (datos)'!E28/'Nacionalidad-Zona (datos)'!E$30</f>
        <v>8.718742311594951E-3</v>
      </c>
      <c r="F28" s="154">
        <f>'Nacionalidad-Zona (datos)'!F28/'Nacionalidad-Zona (datos)'!F$30</f>
        <v>3.4026009364762919E-3</v>
      </c>
      <c r="G28" s="154">
        <f>'Nacionalidad-Zona (datos)'!G28/'Nacionalidad-Zona (datos)'!G$30</f>
        <v>1.2838667626125426E-2</v>
      </c>
    </row>
    <row r="29" spans="2:11" ht="15" customHeight="1" x14ac:dyDescent="0.25">
      <c r="B29" s="105" t="s">
        <v>144</v>
      </c>
      <c r="C29" s="155">
        <f>'Nacionalidad-Zona (datos)'!C29/'Nacionalidad-Zona (datos)'!C$30</f>
        <v>0.76056347319451889</v>
      </c>
      <c r="D29" s="155">
        <f>'Nacionalidad-Zona (datos)'!D29/'Nacionalidad-Zona (datos)'!D$30</f>
        <v>0.28226348953608216</v>
      </c>
      <c r="E29" s="155">
        <f>'Nacionalidad-Zona (datos)'!E29/'Nacionalidad-Zona (datos)'!E$30</f>
        <v>0.47381392931544264</v>
      </c>
      <c r="F29" s="155">
        <f>'Nacionalidad-Zona (datos)'!F29/'Nacionalidad-Zona (datos)'!F$30</f>
        <v>0.84921948919362023</v>
      </c>
      <c r="G29" s="155">
        <f>'Nacionalidad-Zona (datos)'!G29/'Nacionalidad-Zona (datos)'!G$30</f>
        <v>0.88041101610688821</v>
      </c>
    </row>
    <row r="30" spans="2:11" ht="15" customHeight="1" x14ac:dyDescent="0.25">
      <c r="B30" s="150" t="s">
        <v>98</v>
      </c>
      <c r="C30" s="156">
        <f>'Nacionalidad-Zona (datos)'!C30/'Nacionalidad-Zona (datos)'!C$30</f>
        <v>1</v>
      </c>
      <c r="D30" s="156">
        <f>'Nacionalidad-Zona (datos)'!D30/'Nacionalidad-Zona (datos)'!D$30</f>
        <v>1</v>
      </c>
      <c r="E30" s="156">
        <f>'Nacionalidad-Zona (datos)'!E30/'Nacionalidad-Zona (datos)'!E$30</f>
        <v>1</v>
      </c>
      <c r="F30" s="156">
        <f>'Nacionalidad-Zona (datos)'!F30/'Nacionalidad-Zona (datos)'!F$30</f>
        <v>1</v>
      </c>
      <c r="G30" s="156">
        <f>'Nacionalidad-Zona (datos)'!G30/'Nacionalidad-Zona (datos)'!G$30</f>
        <v>1</v>
      </c>
      <c r="H30" s="152"/>
      <c r="I30" s="152"/>
      <c r="J30" s="152"/>
      <c r="K30" s="152"/>
    </row>
    <row r="31" spans="2:11" ht="15" customHeight="1" x14ac:dyDescent="0.25">
      <c r="B31" s="63" t="s">
        <v>74</v>
      </c>
      <c r="C31" s="116"/>
      <c r="D31" s="116"/>
      <c r="E31" s="116"/>
      <c r="F31" s="116"/>
      <c r="G31" s="11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44"/>
    </row>
    <row r="2" spans="2:14" ht="15" customHeight="1" x14ac:dyDescent="0.25">
      <c r="B2" s="44"/>
    </row>
    <row r="3" spans="2:14" ht="15" customHeight="1" x14ac:dyDescent="0.25">
      <c r="B3" s="44"/>
    </row>
    <row r="4" spans="2:14" ht="15" customHeight="1" x14ac:dyDescent="0.25">
      <c r="B4" s="44"/>
    </row>
    <row r="5" spans="2:14" ht="36" customHeight="1" x14ac:dyDescent="0.25">
      <c r="B5" s="102" t="s">
        <v>147</v>
      </c>
      <c r="C5" s="102"/>
      <c r="D5" s="102"/>
      <c r="E5" s="102"/>
      <c r="F5" s="102"/>
      <c r="G5" s="102"/>
      <c r="I5" s="102" t="s">
        <v>147</v>
      </c>
      <c r="J5" s="102"/>
      <c r="K5" s="102"/>
      <c r="L5" s="102"/>
      <c r="M5" s="102"/>
      <c r="N5" s="102"/>
    </row>
    <row r="6" spans="2:14" ht="30" customHeight="1" x14ac:dyDescent="0.25">
      <c r="B6" s="158"/>
      <c r="C6" s="47" t="str">
        <f>actualizaciones!$A$4</f>
        <v>I semestre 2012</v>
      </c>
      <c r="D6" s="48" t="s">
        <v>148</v>
      </c>
      <c r="E6" s="47" t="str">
        <f>actualizaciones!$B$4</f>
        <v>I semestre 2013</v>
      </c>
      <c r="F6" s="48" t="s">
        <v>148</v>
      </c>
      <c r="G6" s="159" t="s">
        <v>50</v>
      </c>
      <c r="I6" s="158"/>
      <c r="J6" s="47" t="str">
        <f>actualizaciones!$A$5</f>
        <v>II semestre 2012</v>
      </c>
      <c r="K6" s="48" t="s">
        <v>148</v>
      </c>
      <c r="L6" s="47" t="str">
        <f>actualizaciones!$B$5</f>
        <v>II semestre 2013</v>
      </c>
      <c r="M6" s="48" t="s">
        <v>148</v>
      </c>
      <c r="N6" s="159" t="s">
        <v>50</v>
      </c>
    </row>
    <row r="7" spans="2:14" ht="15" customHeight="1" x14ac:dyDescent="0.25">
      <c r="B7" s="50" t="s">
        <v>149</v>
      </c>
      <c r="C7" s="51"/>
      <c r="D7" s="51"/>
      <c r="E7" s="51"/>
      <c r="F7" s="51"/>
      <c r="G7" s="51"/>
      <c r="I7" s="50" t="s">
        <v>149</v>
      </c>
      <c r="J7" s="51"/>
      <c r="K7" s="51"/>
      <c r="L7" s="51"/>
      <c r="M7" s="51"/>
      <c r="N7" s="51"/>
    </row>
    <row r="8" spans="2:14" ht="15" customHeight="1" x14ac:dyDescent="0.25">
      <c r="B8" s="160" t="s">
        <v>150</v>
      </c>
      <c r="C8" s="53">
        <v>166411</v>
      </c>
      <c r="D8" s="54">
        <f>C8/$C$8</f>
        <v>1</v>
      </c>
      <c r="E8" s="53">
        <v>164252</v>
      </c>
      <c r="F8" s="54">
        <f>E8/E$8</f>
        <v>1</v>
      </c>
      <c r="G8" s="54">
        <f>(E8-C8)/C8</f>
        <v>-1.2973901965615254E-2</v>
      </c>
      <c r="I8" s="160" t="s">
        <v>150</v>
      </c>
      <c r="J8" s="53">
        <v>164800</v>
      </c>
      <c r="K8" s="54">
        <f>J8/$J$8</f>
        <v>1</v>
      </c>
      <c r="L8" s="53">
        <v>163645</v>
      </c>
      <c r="M8" s="54">
        <f>L8/L$8</f>
        <v>1</v>
      </c>
      <c r="N8" s="54">
        <f>(L8-J8)/J8</f>
        <v>-7.008495145631068E-3</v>
      </c>
    </row>
    <row r="9" spans="2:14" ht="15" customHeight="1" x14ac:dyDescent="0.25">
      <c r="B9" s="161" t="s">
        <v>151</v>
      </c>
      <c r="C9" s="59">
        <v>88943</v>
      </c>
      <c r="D9" s="60">
        <f>C9/$C$8</f>
        <v>0.53447788908185156</v>
      </c>
      <c r="E9" s="59">
        <v>88003</v>
      </c>
      <c r="F9" s="60">
        <f>E9/E$8</f>
        <v>0.53578038623578406</v>
      </c>
      <c r="G9" s="61">
        <f>(E9-C9)/C9</f>
        <v>-1.0568566385213002E-2</v>
      </c>
      <c r="I9" s="161" t="s">
        <v>151</v>
      </c>
      <c r="J9" s="59">
        <v>88633</v>
      </c>
      <c r="K9" s="60">
        <f>J9/$J$8</f>
        <v>0.53782160194174755</v>
      </c>
      <c r="L9" s="59">
        <v>89398</v>
      </c>
      <c r="M9" s="60">
        <f>L9/L$8</f>
        <v>0.54629227901860733</v>
      </c>
      <c r="N9" s="61">
        <f>(L9-J9)/J9</f>
        <v>8.6310967698261364E-3</v>
      </c>
    </row>
    <row r="10" spans="2:14" ht="15" customHeight="1" x14ac:dyDescent="0.2">
      <c r="B10" s="162" t="s">
        <v>152</v>
      </c>
      <c r="C10" s="59">
        <v>77468</v>
      </c>
      <c r="D10" s="60">
        <f>C10/$C$8</f>
        <v>0.46552211091814844</v>
      </c>
      <c r="E10" s="59">
        <v>76249</v>
      </c>
      <c r="F10" s="60">
        <f>E10/E$8</f>
        <v>0.46421961376421594</v>
      </c>
      <c r="G10" s="61">
        <f>(E10-C10)/C10</f>
        <v>-1.5735529508958537E-2</v>
      </c>
      <c r="I10" s="162" t="s">
        <v>152</v>
      </c>
      <c r="J10" s="59">
        <v>76167</v>
      </c>
      <c r="K10" s="60">
        <f>J10/$J$8</f>
        <v>0.46217839805825245</v>
      </c>
      <c r="L10" s="59">
        <v>74247</v>
      </c>
      <c r="M10" s="60">
        <f>L10/L$8</f>
        <v>0.45370772098139267</v>
      </c>
      <c r="N10" s="61">
        <f>(L10-J10)/J10</f>
        <v>-2.5207767143251014E-2</v>
      </c>
    </row>
    <row r="11" spans="2:14" ht="15" customHeight="1" x14ac:dyDescent="0.25">
      <c r="B11" s="50" t="s">
        <v>153</v>
      </c>
      <c r="C11" s="56"/>
      <c r="D11" s="51"/>
      <c r="E11" s="56"/>
      <c r="F11" s="51"/>
      <c r="G11" s="57"/>
      <c r="I11" s="50" t="s">
        <v>153</v>
      </c>
      <c r="J11" s="56"/>
      <c r="K11" s="51"/>
      <c r="L11" s="56"/>
      <c r="M11" s="51"/>
      <c r="N11" s="57"/>
    </row>
    <row r="12" spans="2:14" ht="15" customHeight="1" x14ac:dyDescent="0.25">
      <c r="B12" s="160" t="s">
        <v>150</v>
      </c>
      <c r="C12" s="53">
        <v>2501</v>
      </c>
      <c r="D12" s="54">
        <f>C12/$C$12</f>
        <v>1</v>
      </c>
      <c r="E12" s="53">
        <v>2550</v>
      </c>
      <c r="F12" s="54">
        <f>E12/$E$12</f>
        <v>1</v>
      </c>
      <c r="G12" s="54">
        <f>(E12-C12)/C12</f>
        <v>1.9592163134746102E-2</v>
      </c>
      <c r="I12" s="160" t="s">
        <v>150</v>
      </c>
      <c r="J12" s="53">
        <v>2550</v>
      </c>
      <c r="K12" s="54">
        <f>J12/$J$12</f>
        <v>1</v>
      </c>
      <c r="L12" s="53">
        <v>2633</v>
      </c>
      <c r="M12" s="54">
        <f>L12/$L$12</f>
        <v>1</v>
      </c>
      <c r="N12" s="54">
        <f>(L12-J12)/J12</f>
        <v>3.2549019607843135E-2</v>
      </c>
    </row>
    <row r="13" spans="2:14" ht="15" customHeight="1" x14ac:dyDescent="0.25">
      <c r="B13" s="161" t="s">
        <v>151</v>
      </c>
      <c r="C13" s="59">
        <v>2501</v>
      </c>
      <c r="D13" s="60">
        <f>C13/$C$12</f>
        <v>1</v>
      </c>
      <c r="E13" s="59">
        <v>2550</v>
      </c>
      <c r="F13" s="60">
        <f>E13/$E$13</f>
        <v>1</v>
      </c>
      <c r="G13" s="61">
        <f>(E13-C13)/C13</f>
        <v>1.9592163134746102E-2</v>
      </c>
      <c r="I13" s="161" t="s">
        <v>151</v>
      </c>
      <c r="J13" s="59">
        <v>2550</v>
      </c>
      <c r="K13" s="60">
        <f>J13/$J$12</f>
        <v>1</v>
      </c>
      <c r="L13" s="59">
        <v>2633</v>
      </c>
      <c r="M13" s="60">
        <f>L13/$L$12</f>
        <v>1</v>
      </c>
      <c r="N13" s="61">
        <f>(L13-J13)/J13</f>
        <v>3.2549019607843135E-2</v>
      </c>
    </row>
    <row r="14" spans="2:14" ht="15" customHeight="1" x14ac:dyDescent="0.2">
      <c r="B14" s="162" t="s">
        <v>152</v>
      </c>
      <c r="C14" s="163" t="s">
        <v>87</v>
      </c>
      <c r="D14" s="93" t="s">
        <v>87</v>
      </c>
      <c r="E14" s="163" t="s">
        <v>87</v>
      </c>
      <c r="F14" s="93" t="s">
        <v>87</v>
      </c>
      <c r="G14" s="164" t="s">
        <v>87</v>
      </c>
      <c r="I14" s="162" t="s">
        <v>152</v>
      </c>
      <c r="J14" s="163" t="s">
        <v>87</v>
      </c>
      <c r="K14" s="93" t="s">
        <v>87</v>
      </c>
      <c r="L14" s="163" t="s">
        <v>87</v>
      </c>
      <c r="M14" s="93" t="s">
        <v>87</v>
      </c>
      <c r="N14" s="164" t="s">
        <v>87</v>
      </c>
    </row>
    <row r="15" spans="2:14" ht="15" customHeight="1" x14ac:dyDescent="0.25">
      <c r="B15" s="50" t="s">
        <v>154</v>
      </c>
      <c r="C15" s="56"/>
      <c r="D15" s="51"/>
      <c r="E15" s="56"/>
      <c r="F15" s="51"/>
      <c r="G15" s="57"/>
      <c r="I15" s="50" t="s">
        <v>154</v>
      </c>
      <c r="J15" s="56"/>
      <c r="K15" s="51"/>
      <c r="L15" s="56"/>
      <c r="M15" s="51"/>
      <c r="N15" s="57"/>
    </row>
    <row r="16" spans="2:14" ht="15" customHeight="1" x14ac:dyDescent="0.25">
      <c r="B16" s="160" t="s">
        <v>150</v>
      </c>
      <c r="C16" s="53">
        <v>1088</v>
      </c>
      <c r="D16" s="54">
        <f>C16/$C$16</f>
        <v>1</v>
      </c>
      <c r="E16" s="53">
        <v>948</v>
      </c>
      <c r="F16" s="54">
        <f>E16/$E$16</f>
        <v>1</v>
      </c>
      <c r="G16" s="54">
        <f>(E16-C16)/C16</f>
        <v>-0.12867647058823528</v>
      </c>
      <c r="I16" s="160" t="s">
        <v>150</v>
      </c>
      <c r="J16" s="53">
        <v>951</v>
      </c>
      <c r="K16" s="54">
        <f>J16/$J$16</f>
        <v>1</v>
      </c>
      <c r="L16" s="53">
        <v>970</v>
      </c>
      <c r="M16" s="54">
        <f>L16/$L$16</f>
        <v>1</v>
      </c>
      <c r="N16" s="54">
        <f>(L16-J16)/J16</f>
        <v>1.9978969505783387E-2</v>
      </c>
    </row>
    <row r="17" spans="2:14" ht="15" customHeight="1" x14ac:dyDescent="0.25">
      <c r="B17" s="161" t="s">
        <v>151</v>
      </c>
      <c r="C17" s="59">
        <v>377</v>
      </c>
      <c r="D17" s="60">
        <f>C17/$C$16</f>
        <v>0.34650735294117646</v>
      </c>
      <c r="E17" s="59">
        <v>561</v>
      </c>
      <c r="F17" s="60">
        <f>E17/$E$16</f>
        <v>0.59177215189873422</v>
      </c>
      <c r="G17" s="61">
        <f>(E17-C17)/C17</f>
        <v>0.48806366047745359</v>
      </c>
      <c r="I17" s="161" t="s">
        <v>151</v>
      </c>
      <c r="J17" s="59">
        <v>561</v>
      </c>
      <c r="K17" s="60">
        <f>J17/$J$16</f>
        <v>0.58990536277602523</v>
      </c>
      <c r="L17" s="59">
        <v>561</v>
      </c>
      <c r="M17" s="60">
        <f>L17/$L$16</f>
        <v>0.57835051546391758</v>
      </c>
      <c r="N17" s="61">
        <f>(L17-J17)/J17</f>
        <v>0</v>
      </c>
    </row>
    <row r="18" spans="2:14" ht="15" customHeight="1" x14ac:dyDescent="0.2">
      <c r="B18" s="162" t="s">
        <v>152</v>
      </c>
      <c r="C18" s="59">
        <v>711</v>
      </c>
      <c r="D18" s="60">
        <f>C18/$C$16</f>
        <v>0.65349264705882348</v>
      </c>
      <c r="E18" s="59">
        <v>387</v>
      </c>
      <c r="F18" s="60">
        <f>E18/$E$16</f>
        <v>0.40822784810126583</v>
      </c>
      <c r="G18" s="61">
        <f>(E18-C18)/C18</f>
        <v>-0.45569620253164556</v>
      </c>
      <c r="I18" s="162" t="s">
        <v>152</v>
      </c>
      <c r="J18" s="59">
        <v>390</v>
      </c>
      <c r="K18" s="60">
        <f>J18/$J$16</f>
        <v>0.41009463722397477</v>
      </c>
      <c r="L18" s="59">
        <v>409</v>
      </c>
      <c r="M18" s="60">
        <f>L18/$L$16</f>
        <v>0.42164948453608248</v>
      </c>
      <c r="N18" s="61">
        <f>(L18-J18)/J18</f>
        <v>4.8717948717948718E-2</v>
      </c>
    </row>
    <row r="19" spans="2:14" ht="15" customHeight="1" x14ac:dyDescent="0.25">
      <c r="B19" s="50" t="s">
        <v>155</v>
      </c>
      <c r="C19" s="56"/>
      <c r="D19" s="51"/>
      <c r="E19" s="56"/>
      <c r="F19" s="51"/>
      <c r="G19" s="57"/>
      <c r="I19" s="50" t="s">
        <v>155</v>
      </c>
      <c r="J19" s="56"/>
      <c r="K19" s="51"/>
      <c r="L19" s="56"/>
      <c r="M19" s="51"/>
      <c r="N19" s="57"/>
    </row>
    <row r="20" spans="2:14" ht="15" customHeight="1" x14ac:dyDescent="0.25">
      <c r="B20" s="160" t="s">
        <v>150</v>
      </c>
      <c r="C20" s="53">
        <v>27906</v>
      </c>
      <c r="D20" s="54">
        <f>C20/$C$20</f>
        <v>1</v>
      </c>
      <c r="E20" s="53">
        <v>28135</v>
      </c>
      <c r="F20" s="54">
        <f>E20/$E$20</f>
        <v>1</v>
      </c>
      <c r="G20" s="54">
        <f>(E20-C20)/C20</f>
        <v>8.2061205475524972E-3</v>
      </c>
      <c r="I20" s="160" t="s">
        <v>150</v>
      </c>
      <c r="J20" s="53">
        <v>28105</v>
      </c>
      <c r="K20" s="54">
        <f>J20/$J$20</f>
        <v>1</v>
      </c>
      <c r="L20" s="53">
        <v>27996</v>
      </c>
      <c r="M20" s="54">
        <f>L20/$L$20</f>
        <v>1</v>
      </c>
      <c r="N20" s="54">
        <f>(L20-J20)/J20</f>
        <v>-3.8783134673545635E-3</v>
      </c>
    </row>
    <row r="21" spans="2:14" ht="15" customHeight="1" x14ac:dyDescent="0.25">
      <c r="B21" s="161" t="s">
        <v>151</v>
      </c>
      <c r="C21" s="59">
        <v>18803</v>
      </c>
      <c r="D21" s="60">
        <f>C21/$C$20</f>
        <v>0.67379774958790228</v>
      </c>
      <c r="E21" s="59">
        <v>19027</v>
      </c>
      <c r="F21" s="60">
        <f>E21/$E$20</f>
        <v>0.67627510218588949</v>
      </c>
      <c r="G21" s="61">
        <f>(E21-C21)/C21</f>
        <v>1.1912992607562622E-2</v>
      </c>
      <c r="I21" s="161" t="s">
        <v>151</v>
      </c>
      <c r="J21" s="59">
        <v>18811</v>
      </c>
      <c r="K21" s="60">
        <f>J21/$J$20</f>
        <v>0.66931151040740078</v>
      </c>
      <c r="L21" s="59">
        <v>19064</v>
      </c>
      <c r="M21" s="60">
        <f>L21/$L$20</f>
        <v>0.68095442206029433</v>
      </c>
      <c r="N21" s="61">
        <f>(L21-J21)/J21</f>
        <v>1.3449577374940194E-2</v>
      </c>
    </row>
    <row r="22" spans="2:14" ht="15" customHeight="1" x14ac:dyDescent="0.2">
      <c r="B22" s="162" t="s">
        <v>152</v>
      </c>
      <c r="C22" s="59">
        <v>9103</v>
      </c>
      <c r="D22" s="60">
        <f>C22/$C$20</f>
        <v>0.32620225041209777</v>
      </c>
      <c r="E22" s="59">
        <v>9108</v>
      </c>
      <c r="F22" s="60">
        <f>E22/$E$20</f>
        <v>0.32372489781411051</v>
      </c>
      <c r="G22" s="61">
        <f>(E22-C22)/C22</f>
        <v>5.4926947160276835E-4</v>
      </c>
      <c r="I22" s="162" t="s">
        <v>152</v>
      </c>
      <c r="J22" s="59">
        <v>9294</v>
      </c>
      <c r="K22" s="60">
        <f>J22/$J$20</f>
        <v>0.33068848959259917</v>
      </c>
      <c r="L22" s="59">
        <v>8932</v>
      </c>
      <c r="M22" s="60">
        <f>L22/$L$20</f>
        <v>0.31904557793970567</v>
      </c>
      <c r="N22" s="61">
        <f>(L22-J22)/J22</f>
        <v>-3.8949860124811705E-2</v>
      </c>
    </row>
    <row r="23" spans="2:14" ht="15" customHeight="1" x14ac:dyDescent="0.25">
      <c r="B23" s="165" t="s">
        <v>57</v>
      </c>
      <c r="C23" s="166"/>
      <c r="D23" s="167"/>
      <c r="E23" s="166"/>
      <c r="F23" s="167"/>
      <c r="G23" s="168"/>
      <c r="I23" s="165" t="s">
        <v>57</v>
      </c>
      <c r="J23" s="166"/>
      <c r="K23" s="167"/>
      <c r="L23" s="166"/>
      <c r="M23" s="167"/>
      <c r="N23" s="168"/>
    </row>
    <row r="24" spans="2:14" ht="15" customHeight="1" x14ac:dyDescent="0.25">
      <c r="B24" s="160" t="s">
        <v>150</v>
      </c>
      <c r="C24" s="53">
        <v>24280</v>
      </c>
      <c r="D24" s="54">
        <f>C24/$C$24</f>
        <v>1</v>
      </c>
      <c r="E24" s="53">
        <v>24893</v>
      </c>
      <c r="F24" s="54">
        <f>E24/$E$24</f>
        <v>1</v>
      </c>
      <c r="G24" s="54">
        <f>(E24-C24)/C24</f>
        <v>2.5247116968698517E-2</v>
      </c>
      <c r="I24" s="160" t="s">
        <v>150</v>
      </c>
      <c r="J24" s="53">
        <v>24689</v>
      </c>
      <c r="K24" s="54">
        <f>J24/$J$24</f>
        <v>1</v>
      </c>
      <c r="L24" s="53">
        <v>24673</v>
      </c>
      <c r="M24" s="54">
        <f>L24/$L$24</f>
        <v>1</v>
      </c>
      <c r="N24" s="54">
        <f>(L24-J24)/J24</f>
        <v>-6.4806188991048646E-4</v>
      </c>
    </row>
    <row r="25" spans="2:14" ht="15" customHeight="1" x14ac:dyDescent="0.25">
      <c r="B25" s="161" t="s">
        <v>151</v>
      </c>
      <c r="C25" s="59">
        <v>16360</v>
      </c>
      <c r="D25" s="60">
        <f>C25/$C$24</f>
        <v>0.67380560131795719</v>
      </c>
      <c r="E25" s="59">
        <v>16607</v>
      </c>
      <c r="F25" s="60">
        <f>E25/$E$24</f>
        <v>0.66713533925199853</v>
      </c>
      <c r="G25" s="61">
        <f>(E25-C25)/C25</f>
        <v>1.5097799511002446E-2</v>
      </c>
      <c r="I25" s="161" t="s">
        <v>151</v>
      </c>
      <c r="J25" s="59">
        <v>16403</v>
      </c>
      <c r="K25" s="60">
        <f>J25/$J$24</f>
        <v>0.66438494876260679</v>
      </c>
      <c r="L25" s="59">
        <v>16607</v>
      </c>
      <c r="M25" s="60">
        <f>L25/$L$24</f>
        <v>0.6730839379078345</v>
      </c>
      <c r="N25" s="61">
        <f>(L25-J25)/J25</f>
        <v>1.2436749375114308E-2</v>
      </c>
    </row>
    <row r="26" spans="2:14" ht="15" customHeight="1" x14ac:dyDescent="0.2">
      <c r="B26" s="162" t="s">
        <v>152</v>
      </c>
      <c r="C26" s="59">
        <v>7920</v>
      </c>
      <c r="D26" s="60">
        <f>C26/$C$24</f>
        <v>0.32619439868204281</v>
      </c>
      <c r="E26" s="59">
        <v>8286</v>
      </c>
      <c r="F26" s="60">
        <f>E26/$E$24</f>
        <v>0.33286466074800147</v>
      </c>
      <c r="G26" s="61">
        <f>(E26-C26)/C26</f>
        <v>4.6212121212121211E-2</v>
      </c>
      <c r="I26" s="162" t="s">
        <v>152</v>
      </c>
      <c r="J26" s="59">
        <v>8286</v>
      </c>
      <c r="K26" s="60">
        <f>J26/$J$24</f>
        <v>0.33561505123739316</v>
      </c>
      <c r="L26" s="59">
        <v>8066</v>
      </c>
      <c r="M26" s="60">
        <f>L26/$L$24</f>
        <v>0.3269160620921655</v>
      </c>
      <c r="N26" s="61">
        <f>(L26-J26)/J26</f>
        <v>-2.6550808592807146E-2</v>
      </c>
    </row>
    <row r="27" spans="2:14" ht="15" customHeight="1" x14ac:dyDescent="0.25">
      <c r="B27" s="50" t="s">
        <v>156</v>
      </c>
      <c r="C27" s="56"/>
      <c r="D27" s="51"/>
      <c r="E27" s="56"/>
      <c r="F27" s="51"/>
      <c r="G27" s="57"/>
      <c r="I27" s="50" t="s">
        <v>156</v>
      </c>
      <c r="J27" s="56"/>
      <c r="K27" s="51"/>
      <c r="L27" s="56"/>
      <c r="M27" s="51"/>
      <c r="N27" s="57"/>
    </row>
    <row r="28" spans="2:14" ht="15" customHeight="1" x14ac:dyDescent="0.25">
      <c r="B28" s="160" t="s">
        <v>150</v>
      </c>
      <c r="C28" s="53">
        <v>134916</v>
      </c>
      <c r="D28" s="54">
        <f>C28/$C$28</f>
        <v>1</v>
      </c>
      <c r="E28" s="53">
        <v>132619</v>
      </c>
      <c r="F28" s="54">
        <f>E28/$E$28</f>
        <v>1</v>
      </c>
      <c r="G28" s="54">
        <f>(E28-C28)/C28</f>
        <v>-1.7025408402265112E-2</v>
      </c>
      <c r="I28" s="160" t="s">
        <v>150</v>
      </c>
      <c r="J28" s="53">
        <v>133194</v>
      </c>
      <c r="K28" s="54">
        <f>J28/$J$28</f>
        <v>1</v>
      </c>
      <c r="L28" s="53">
        <v>132046</v>
      </c>
      <c r="M28" s="54">
        <f>L28/$L$28</f>
        <v>1</v>
      </c>
      <c r="N28" s="54">
        <f>(L28-J28)/J28</f>
        <v>-8.6190068621709685E-3</v>
      </c>
    </row>
    <row r="29" spans="2:14" ht="15" customHeight="1" x14ac:dyDescent="0.25">
      <c r="B29" s="161" t="s">
        <v>151</v>
      </c>
      <c r="C29" s="59">
        <v>67262</v>
      </c>
      <c r="D29" s="60">
        <f>C29/$C$28</f>
        <v>0.49854724421121288</v>
      </c>
      <c r="E29" s="59">
        <v>65865</v>
      </c>
      <c r="F29" s="60">
        <f>E29/$E$28</f>
        <v>0.49664829323098503</v>
      </c>
      <c r="G29" s="61">
        <f>(E29-C29)/C29</f>
        <v>-2.0769528113942493E-2</v>
      </c>
      <c r="I29" s="161" t="s">
        <v>151</v>
      </c>
      <c r="J29" s="59">
        <v>66711</v>
      </c>
      <c r="K29" s="60">
        <f>J29/$J$28</f>
        <v>0.50085589440965805</v>
      </c>
      <c r="L29" s="59">
        <v>67140</v>
      </c>
      <c r="M29" s="60">
        <f>L29/$L$28</f>
        <v>0.50845917331838908</v>
      </c>
      <c r="N29" s="61">
        <f>(L29-J29)/J29</f>
        <v>6.4307235688267298E-3</v>
      </c>
    </row>
    <row r="30" spans="2:14" ht="15" customHeight="1" x14ac:dyDescent="0.2">
      <c r="B30" s="162" t="s">
        <v>152</v>
      </c>
      <c r="C30" s="59">
        <v>67654</v>
      </c>
      <c r="D30" s="60">
        <f>C30/$C$28</f>
        <v>0.50145275578878712</v>
      </c>
      <c r="E30" s="59">
        <v>66754</v>
      </c>
      <c r="F30" s="60">
        <f>E30/$E$28</f>
        <v>0.50335170676901497</v>
      </c>
      <c r="G30" s="61">
        <f>(E30-C30)/C30</f>
        <v>-1.3302982824371064E-2</v>
      </c>
      <c r="I30" s="162" t="s">
        <v>152</v>
      </c>
      <c r="J30" s="59">
        <v>66483</v>
      </c>
      <c r="K30" s="60">
        <f>J30/$J$28</f>
        <v>0.49914410559034189</v>
      </c>
      <c r="L30" s="59">
        <v>64906</v>
      </c>
      <c r="M30" s="60">
        <f>L30/$L$28</f>
        <v>0.49154082668161098</v>
      </c>
      <c r="N30" s="61">
        <f>(L30-J30)/J30</f>
        <v>-2.3720349563046191E-2</v>
      </c>
    </row>
    <row r="31" spans="2:14" ht="15" customHeight="1" x14ac:dyDescent="0.25">
      <c r="B31" s="165" t="s">
        <v>55</v>
      </c>
      <c r="C31" s="166"/>
      <c r="D31" s="167"/>
      <c r="E31" s="166"/>
      <c r="F31" s="167"/>
      <c r="G31" s="168"/>
      <c r="I31" s="165" t="s">
        <v>55</v>
      </c>
      <c r="J31" s="166"/>
      <c r="K31" s="167"/>
      <c r="L31" s="166"/>
      <c r="M31" s="167"/>
      <c r="N31" s="168"/>
    </row>
    <row r="32" spans="2:14" ht="15" customHeight="1" x14ac:dyDescent="0.25">
      <c r="B32" s="160" t="s">
        <v>150</v>
      </c>
      <c r="C32" s="53">
        <v>60341</v>
      </c>
      <c r="D32" s="54">
        <f>C32/$C$32</f>
        <v>1</v>
      </c>
      <c r="E32" s="53">
        <v>59795</v>
      </c>
      <c r="F32" s="54">
        <f>E32/$E$32</f>
        <v>1</v>
      </c>
      <c r="G32" s="54">
        <f>(E32-C32)/C32</f>
        <v>-9.0485739381183615E-3</v>
      </c>
      <c r="I32" s="160" t="s">
        <v>150</v>
      </c>
      <c r="J32" s="53">
        <v>60169</v>
      </c>
      <c r="K32" s="54">
        <f>J32/$J$32</f>
        <v>1</v>
      </c>
      <c r="L32" s="53">
        <v>59076</v>
      </c>
      <c r="M32" s="54">
        <f>L32/$L$32</f>
        <v>1</v>
      </c>
      <c r="N32" s="54">
        <f>(L32-J32)/J32</f>
        <v>-1.816550050690555E-2</v>
      </c>
    </row>
    <row r="33" spans="2:14" ht="15" customHeight="1" x14ac:dyDescent="0.25">
      <c r="B33" s="161" t="s">
        <v>151</v>
      </c>
      <c r="C33" s="59">
        <v>33745</v>
      </c>
      <c r="D33" s="60">
        <f>C33/$C$32</f>
        <v>0.55923832883114299</v>
      </c>
      <c r="E33" s="59">
        <v>33960</v>
      </c>
      <c r="F33" s="60">
        <f>E33/$E$32</f>
        <v>0.56794046324943559</v>
      </c>
      <c r="G33" s="61">
        <f>(E33-C33)/C33</f>
        <v>6.3713142687805598E-3</v>
      </c>
      <c r="I33" s="161" t="s">
        <v>151</v>
      </c>
      <c r="J33" s="59">
        <v>33986</v>
      </c>
      <c r="K33" s="60">
        <f>J33/$J$32</f>
        <v>0.56484236068407323</v>
      </c>
      <c r="L33" s="59">
        <v>34531</v>
      </c>
      <c r="M33" s="60">
        <f>L33/$L$32</f>
        <v>0.5845182476809534</v>
      </c>
      <c r="N33" s="61">
        <f>(L33-J33)/J33</f>
        <v>1.6036014829635733E-2</v>
      </c>
    </row>
    <row r="34" spans="2:14" ht="15" customHeight="1" x14ac:dyDescent="0.2">
      <c r="B34" s="162" t="s">
        <v>152</v>
      </c>
      <c r="C34" s="169">
        <v>26596</v>
      </c>
      <c r="D34" s="170">
        <f>C34/$C$32</f>
        <v>0.44076167116885701</v>
      </c>
      <c r="E34" s="169">
        <v>25835</v>
      </c>
      <c r="F34" s="170">
        <f>E34/$E$32</f>
        <v>0.43205953675056441</v>
      </c>
      <c r="G34" s="61">
        <f>(E34-C34)/C34</f>
        <v>-2.8613325312077005E-2</v>
      </c>
      <c r="I34" s="162" t="s">
        <v>152</v>
      </c>
      <c r="J34" s="169">
        <v>26183</v>
      </c>
      <c r="K34" s="170">
        <f>J34/$J$32</f>
        <v>0.43515763931592683</v>
      </c>
      <c r="L34" s="169">
        <v>24545</v>
      </c>
      <c r="M34" s="170">
        <f>L34/$L$32</f>
        <v>0.41548175231904666</v>
      </c>
      <c r="N34" s="61">
        <f>(L34-J34)/J34</f>
        <v>-6.2559676125730435E-2</v>
      </c>
    </row>
    <row r="35" spans="2:14" ht="15" customHeight="1" x14ac:dyDescent="0.25">
      <c r="B35" s="165" t="s">
        <v>56</v>
      </c>
      <c r="C35" s="166"/>
      <c r="D35" s="167"/>
      <c r="E35" s="166"/>
      <c r="F35" s="167"/>
      <c r="G35" s="168"/>
      <c r="I35" s="165" t="s">
        <v>56</v>
      </c>
      <c r="J35" s="166"/>
      <c r="K35" s="167"/>
      <c r="L35" s="166"/>
      <c r="M35" s="167"/>
      <c r="N35" s="168"/>
    </row>
    <row r="36" spans="2:14" ht="15" customHeight="1" x14ac:dyDescent="0.25">
      <c r="B36" s="160" t="s">
        <v>150</v>
      </c>
      <c r="C36" s="53">
        <v>48695</v>
      </c>
      <c r="D36" s="54">
        <f>C36/$C$36</f>
        <v>1</v>
      </c>
      <c r="E36" s="53">
        <v>47106</v>
      </c>
      <c r="F36" s="54">
        <f>E36/$E$36</f>
        <v>1</v>
      </c>
      <c r="G36" s="54">
        <f>(E36-C36)/C36</f>
        <v>-3.2631687031522742E-2</v>
      </c>
      <c r="I36" s="160" t="s">
        <v>150</v>
      </c>
      <c r="J36" s="53">
        <v>47144</v>
      </c>
      <c r="K36" s="54">
        <f>J36/$J$36</f>
        <v>1</v>
      </c>
      <c r="L36" s="53">
        <v>47089</v>
      </c>
      <c r="M36" s="54">
        <f>L36/$L$36</f>
        <v>1</v>
      </c>
      <c r="N36" s="54">
        <f>(L36-J36)/J36</f>
        <v>-1.1666383845240116E-3</v>
      </c>
    </row>
    <row r="37" spans="2:14" ht="15" customHeight="1" x14ac:dyDescent="0.25">
      <c r="B37" s="161" t="s">
        <v>151</v>
      </c>
      <c r="C37" s="59">
        <v>20296</v>
      </c>
      <c r="D37" s="60">
        <f>C37/$C$36</f>
        <v>0.41679843926481158</v>
      </c>
      <c r="E37" s="59">
        <v>19482</v>
      </c>
      <c r="F37" s="60">
        <f>E37/$E$36</f>
        <v>0.4135778881671125</v>
      </c>
      <c r="G37" s="61">
        <f>(E37-C37)/C37</f>
        <v>-4.0106424911312576E-2</v>
      </c>
      <c r="I37" s="161" t="s">
        <v>151</v>
      </c>
      <c r="J37" s="59">
        <v>19389</v>
      </c>
      <c r="K37" s="60">
        <f>J37/$J$36</f>
        <v>0.41127184795520111</v>
      </c>
      <c r="L37" s="59">
        <v>20016</v>
      </c>
      <c r="M37" s="60">
        <f>L37/$L$36</f>
        <v>0.42506742551338955</v>
      </c>
      <c r="N37" s="61">
        <f>(L37-J37)/J37</f>
        <v>3.2337923564907937E-2</v>
      </c>
    </row>
    <row r="38" spans="2:14" ht="15" customHeight="1" x14ac:dyDescent="0.2">
      <c r="B38" s="162" t="s">
        <v>152</v>
      </c>
      <c r="C38" s="169">
        <v>28399</v>
      </c>
      <c r="D38" s="170">
        <f>C38/$C$36</f>
        <v>0.58320156073518836</v>
      </c>
      <c r="E38" s="169">
        <v>27624</v>
      </c>
      <c r="F38" s="170">
        <f>E38/$E$36</f>
        <v>0.5864221118328875</v>
      </c>
      <c r="G38" s="61">
        <f>(E38-C38)/C38</f>
        <v>-2.7289693299059826E-2</v>
      </c>
      <c r="I38" s="162" t="s">
        <v>152</v>
      </c>
      <c r="J38" s="169">
        <v>27755</v>
      </c>
      <c r="K38" s="170">
        <f>J38/$J$36</f>
        <v>0.58872815204479889</v>
      </c>
      <c r="L38" s="169">
        <v>27073</v>
      </c>
      <c r="M38" s="170">
        <f>L38/$L$36</f>
        <v>0.5749325744866105</v>
      </c>
      <c r="N38" s="61">
        <f>(L38-J38)/J38</f>
        <v>-2.4572149162313098E-2</v>
      </c>
    </row>
    <row r="39" spans="2:14" ht="48" customHeight="1" x14ac:dyDescent="0.25">
      <c r="B39" s="63" t="s">
        <v>157</v>
      </c>
      <c r="C39" s="63"/>
      <c r="D39" s="63"/>
      <c r="E39" s="63"/>
      <c r="F39" s="63"/>
      <c r="G39" s="63"/>
      <c r="I39" s="63" t="s">
        <v>157</v>
      </c>
      <c r="J39" s="63"/>
      <c r="K39" s="63"/>
      <c r="L39" s="63"/>
      <c r="M39" s="63"/>
      <c r="N39" s="63"/>
    </row>
    <row r="40" spans="2:14" x14ac:dyDescent="0.25">
      <c r="B40" s="44"/>
    </row>
    <row r="41" spans="2:14" x14ac:dyDescent="0.25">
      <c r="B41" s="44"/>
    </row>
    <row r="42" spans="2:14" x14ac:dyDescent="0.25">
      <c r="B42" s="44"/>
    </row>
    <row r="43" spans="2:14" x14ac:dyDescent="0.25">
      <c r="B43" s="44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thickBot="1" x14ac:dyDescent="0.3"/>
    <row r="68" spans="2:11" ht="30" customHeight="1" thickBot="1" x14ac:dyDescent="0.3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44"/>
    </row>
    <row r="2" spans="2:16" ht="15" customHeight="1" x14ac:dyDescent="0.25">
      <c r="B2" s="44"/>
    </row>
    <row r="3" spans="2:16" ht="15" customHeight="1" x14ac:dyDescent="0.25">
      <c r="B3" s="44"/>
    </row>
    <row r="4" spans="2:16" ht="15" customHeight="1" x14ac:dyDescent="0.25">
      <c r="B4" s="44"/>
    </row>
    <row r="5" spans="2:16" ht="36" customHeight="1" x14ac:dyDescent="0.25">
      <c r="B5" s="45" t="s">
        <v>158</v>
      </c>
      <c r="C5" s="45"/>
      <c r="D5" s="45"/>
      <c r="E5" s="45"/>
      <c r="F5" s="45"/>
      <c r="G5" s="45"/>
      <c r="I5" s="45" t="s">
        <v>159</v>
      </c>
      <c r="J5" s="45"/>
      <c r="K5" s="45"/>
      <c r="L5" s="45"/>
      <c r="M5" s="45"/>
      <c r="N5" s="45"/>
    </row>
    <row r="6" spans="2:16" ht="30" customHeight="1" x14ac:dyDescent="0.25">
      <c r="B6" s="158"/>
      <c r="C6" s="47" t="str">
        <f>actualizaciones!$A$4</f>
        <v>I semestre 2012</v>
      </c>
      <c r="D6" s="48" t="s">
        <v>49</v>
      </c>
      <c r="E6" s="47" t="str">
        <f>actualizaciones!$B$4</f>
        <v>I semestre 2013</v>
      </c>
      <c r="F6" s="48" t="s">
        <v>49</v>
      </c>
      <c r="G6" s="159" t="s">
        <v>50</v>
      </c>
      <c r="I6" s="158"/>
      <c r="J6" s="47" t="str">
        <f>actualizaciones!$A$5</f>
        <v>II semestre 2012</v>
      </c>
      <c r="K6" s="48" t="s">
        <v>49</v>
      </c>
      <c r="L6" s="47" t="str">
        <f>actualizaciones!$B$5</f>
        <v>II semestre 2013</v>
      </c>
      <c r="M6" s="48" t="s">
        <v>49</v>
      </c>
      <c r="N6" s="159" t="s">
        <v>50</v>
      </c>
    </row>
    <row r="7" spans="2:16" ht="15" customHeight="1" x14ac:dyDescent="0.25">
      <c r="B7" s="52" t="s">
        <v>160</v>
      </c>
      <c r="C7" s="53">
        <v>60341</v>
      </c>
      <c r="D7" s="54">
        <f t="shared" ref="D7:D13" si="0">C7/$C$7</f>
        <v>1</v>
      </c>
      <c r="E7" s="53">
        <v>59795</v>
      </c>
      <c r="F7" s="54">
        <f t="shared" ref="F7:F13" si="1">E7/$E$7</f>
        <v>1</v>
      </c>
      <c r="G7" s="54">
        <f t="shared" ref="G7:G13" si="2">(E7-C7)/C7</f>
        <v>-9.0485739381183615E-3</v>
      </c>
      <c r="I7" s="52" t="s">
        <v>160</v>
      </c>
      <c r="J7" s="53">
        <v>60169</v>
      </c>
      <c r="K7" s="54">
        <f t="shared" ref="K7:K13" si="3">J7/$J$7</f>
        <v>1</v>
      </c>
      <c r="L7" s="53">
        <v>59076</v>
      </c>
      <c r="M7" s="54">
        <f t="shared" ref="M7:M13" si="4">L7/$L$7</f>
        <v>1</v>
      </c>
      <c r="N7" s="54">
        <f t="shared" ref="N7:N13" si="5">(L7-J7)/J7</f>
        <v>-1.816550050690555E-2</v>
      </c>
    </row>
    <row r="8" spans="2:16" ht="15" customHeight="1" x14ac:dyDescent="0.25">
      <c r="B8" s="165" t="s">
        <v>161</v>
      </c>
      <c r="C8" s="166">
        <v>33745</v>
      </c>
      <c r="D8" s="74">
        <f t="shared" si="0"/>
        <v>0.55923832883114299</v>
      </c>
      <c r="E8" s="166">
        <v>33960</v>
      </c>
      <c r="F8" s="74">
        <f t="shared" si="1"/>
        <v>0.56794046324943559</v>
      </c>
      <c r="G8" s="74">
        <f t="shared" si="2"/>
        <v>6.3713142687805598E-3</v>
      </c>
      <c r="I8" s="165" t="s">
        <v>161</v>
      </c>
      <c r="J8" s="166">
        <v>33986</v>
      </c>
      <c r="K8" s="74">
        <f t="shared" si="3"/>
        <v>0.56484236068407323</v>
      </c>
      <c r="L8" s="166">
        <v>34531</v>
      </c>
      <c r="M8" s="74">
        <f t="shared" si="4"/>
        <v>0.5845182476809534</v>
      </c>
      <c r="N8" s="74">
        <f t="shared" si="5"/>
        <v>1.6036014829635733E-2</v>
      </c>
    </row>
    <row r="9" spans="2:16" ht="15" customHeight="1" x14ac:dyDescent="0.2">
      <c r="B9" s="62" t="s">
        <v>162</v>
      </c>
      <c r="C9" s="59">
        <v>5553</v>
      </c>
      <c r="D9" s="60">
        <f t="shared" si="0"/>
        <v>9.202697999701695E-2</v>
      </c>
      <c r="E9" s="59">
        <v>6312</v>
      </c>
      <c r="F9" s="60">
        <f t="shared" si="1"/>
        <v>0.10556066560749226</v>
      </c>
      <c r="G9" s="61">
        <f t="shared" si="2"/>
        <v>0.13668287412209618</v>
      </c>
      <c r="I9" s="62" t="s">
        <v>162</v>
      </c>
      <c r="J9" s="59">
        <v>6312</v>
      </c>
      <c r="K9" s="60">
        <f t="shared" si="3"/>
        <v>0.10490451893832373</v>
      </c>
      <c r="L9" s="59">
        <v>6642</v>
      </c>
      <c r="M9" s="60">
        <f t="shared" si="4"/>
        <v>0.11243144424131626</v>
      </c>
      <c r="N9" s="61">
        <f t="shared" si="5"/>
        <v>5.2281368821292779E-2</v>
      </c>
    </row>
    <row r="10" spans="2:16" ht="15" customHeight="1" x14ac:dyDescent="0.2">
      <c r="B10" s="62" t="s">
        <v>163</v>
      </c>
      <c r="C10" s="59">
        <v>21329</v>
      </c>
      <c r="D10" s="60">
        <f t="shared" si="0"/>
        <v>0.35347442037752108</v>
      </c>
      <c r="E10" s="59">
        <v>20540</v>
      </c>
      <c r="F10" s="60">
        <f t="shared" si="1"/>
        <v>0.34350698218914627</v>
      </c>
      <c r="G10" s="61">
        <f t="shared" si="2"/>
        <v>-3.6991888977448546E-2</v>
      </c>
      <c r="I10" s="62" t="s">
        <v>163</v>
      </c>
      <c r="J10" s="59">
        <v>20584</v>
      </c>
      <c r="K10" s="60">
        <f t="shared" si="3"/>
        <v>0.34210307633498976</v>
      </c>
      <c r="L10" s="59">
        <v>20781</v>
      </c>
      <c r="M10" s="60">
        <f t="shared" si="4"/>
        <v>0.35176721511273612</v>
      </c>
      <c r="N10" s="61">
        <f t="shared" si="5"/>
        <v>9.5705402254177997E-3</v>
      </c>
    </row>
    <row r="11" spans="2:16" ht="15" customHeight="1" x14ac:dyDescent="0.2">
      <c r="B11" s="62" t="s">
        <v>164</v>
      </c>
      <c r="C11" s="59">
        <v>6374</v>
      </c>
      <c r="D11" s="60">
        <f t="shared" si="0"/>
        <v>0.10563298586367478</v>
      </c>
      <c r="E11" s="59">
        <v>6520</v>
      </c>
      <c r="F11" s="60">
        <f t="shared" si="1"/>
        <v>0.10903921732586337</v>
      </c>
      <c r="G11" s="61">
        <f t="shared" si="2"/>
        <v>2.2905553812362724E-2</v>
      </c>
      <c r="I11" s="62" t="s">
        <v>164</v>
      </c>
      <c r="J11" s="59">
        <v>6520</v>
      </c>
      <c r="K11" s="60">
        <f t="shared" si="3"/>
        <v>0.1083614485864814</v>
      </c>
      <c r="L11" s="59">
        <v>6520</v>
      </c>
      <c r="M11" s="60">
        <f t="shared" si="4"/>
        <v>0.11036630780689281</v>
      </c>
      <c r="N11" s="61">
        <f t="shared" si="5"/>
        <v>0</v>
      </c>
    </row>
    <row r="12" spans="2:16" ht="15" customHeight="1" x14ac:dyDescent="0.2">
      <c r="B12" s="62" t="s">
        <v>165</v>
      </c>
      <c r="C12" s="59">
        <v>489</v>
      </c>
      <c r="D12" s="60">
        <f t="shared" si="0"/>
        <v>8.10394259293018E-3</v>
      </c>
      <c r="E12" s="59">
        <v>588</v>
      </c>
      <c r="F12" s="60">
        <f t="shared" si="1"/>
        <v>9.8335981269336899E-3</v>
      </c>
      <c r="G12" s="61">
        <f t="shared" si="2"/>
        <v>0.20245398773006135</v>
      </c>
      <c r="I12" s="62" t="s">
        <v>165</v>
      </c>
      <c r="J12" s="59">
        <v>570</v>
      </c>
      <c r="K12" s="60">
        <f t="shared" si="3"/>
        <v>9.4733168242782835E-3</v>
      </c>
      <c r="L12" s="59">
        <v>588</v>
      </c>
      <c r="M12" s="60">
        <f t="shared" si="4"/>
        <v>9.9532805200081252E-3</v>
      </c>
      <c r="N12" s="61">
        <f t="shared" si="5"/>
        <v>3.1578947368421054E-2</v>
      </c>
    </row>
    <row r="13" spans="2:16" ht="15" customHeight="1" thickBot="1" x14ac:dyDescent="0.3">
      <c r="B13" s="165" t="s">
        <v>166</v>
      </c>
      <c r="C13" s="166">
        <v>26596</v>
      </c>
      <c r="D13" s="74">
        <f t="shared" si="0"/>
        <v>0.44076167116885701</v>
      </c>
      <c r="E13" s="166">
        <v>25835</v>
      </c>
      <c r="F13" s="74">
        <f t="shared" si="1"/>
        <v>0.43205953675056441</v>
      </c>
      <c r="G13" s="74">
        <f t="shared" si="2"/>
        <v>-2.8613325312077005E-2</v>
      </c>
      <c r="I13" s="165" t="s">
        <v>166</v>
      </c>
      <c r="J13" s="166">
        <v>26183</v>
      </c>
      <c r="K13" s="74">
        <f t="shared" si="3"/>
        <v>0.43515763931592683</v>
      </c>
      <c r="L13" s="166">
        <v>24545</v>
      </c>
      <c r="M13" s="74">
        <f t="shared" si="4"/>
        <v>0.41548175231904666</v>
      </c>
      <c r="N13" s="74">
        <f t="shared" si="5"/>
        <v>-6.2559676125730435E-2</v>
      </c>
    </row>
    <row r="14" spans="2:16" ht="30" customHeight="1" thickBot="1" x14ac:dyDescent="0.3">
      <c r="B14" s="63" t="s">
        <v>167</v>
      </c>
      <c r="C14" s="63"/>
      <c r="D14" s="63"/>
      <c r="E14" s="63"/>
      <c r="F14" s="63"/>
      <c r="G14" s="63"/>
      <c r="I14" s="63" t="s">
        <v>167</v>
      </c>
      <c r="J14" s="63"/>
      <c r="K14" s="63"/>
      <c r="L14" s="63"/>
      <c r="M14" s="63"/>
      <c r="N14" s="63"/>
      <c r="P14" s="41" t="s">
        <v>168</v>
      </c>
    </row>
    <row r="15" spans="2:16" ht="16.5" thickBot="1" x14ac:dyDescent="0.3">
      <c r="B15" s="44"/>
      <c r="P15" s="41" t="s">
        <v>169</v>
      </c>
    </row>
    <row r="16" spans="2:16" x14ac:dyDescent="0.25">
      <c r="B16" s="44"/>
    </row>
    <row r="17" spans="2:14" x14ac:dyDescent="0.25">
      <c r="B17" s="44"/>
    </row>
    <row r="18" spans="2:14" ht="36" customHeight="1" x14ac:dyDescent="0.25">
      <c r="B18" s="45" t="s">
        <v>170</v>
      </c>
      <c r="C18" s="45"/>
      <c r="D18" s="45"/>
      <c r="E18" s="45"/>
      <c r="F18" s="45"/>
      <c r="G18" s="45"/>
      <c r="I18" s="45" t="s">
        <v>171</v>
      </c>
      <c r="J18" s="45"/>
      <c r="K18" s="45"/>
      <c r="L18" s="45"/>
      <c r="M18" s="45"/>
      <c r="N18" s="45"/>
    </row>
    <row r="19" spans="2:14" ht="30" customHeight="1" x14ac:dyDescent="0.25">
      <c r="B19" s="158"/>
      <c r="C19" s="47" t="str">
        <f>actualizaciones!$A$4</f>
        <v>I semestre 2012</v>
      </c>
      <c r="D19" s="48" t="s">
        <v>49</v>
      </c>
      <c r="E19" s="47" t="str">
        <f>actualizaciones!$B$4</f>
        <v>I semestre 2013</v>
      </c>
      <c r="F19" s="48" t="s">
        <v>49</v>
      </c>
      <c r="G19" s="159" t="s">
        <v>50</v>
      </c>
      <c r="I19" s="158"/>
      <c r="J19" s="47" t="str">
        <f>actualizaciones!$A$5</f>
        <v>II semestre 2012</v>
      </c>
      <c r="K19" s="48" t="s">
        <v>49</v>
      </c>
      <c r="L19" s="47" t="str">
        <f>actualizaciones!$B$5</f>
        <v>II semestre 2013</v>
      </c>
      <c r="M19" s="48" t="s">
        <v>49</v>
      </c>
      <c r="N19" s="159" t="s">
        <v>50</v>
      </c>
    </row>
    <row r="20" spans="2:14" ht="15" customHeight="1" x14ac:dyDescent="0.25">
      <c r="B20" s="52" t="s">
        <v>160</v>
      </c>
      <c r="C20" s="53">
        <v>48695</v>
      </c>
      <c r="D20" s="54">
        <f t="shared" ref="D20:D26" si="6">C20/$C$20</f>
        <v>1</v>
      </c>
      <c r="E20" s="53">
        <v>47106</v>
      </c>
      <c r="F20" s="54">
        <f t="shared" ref="F20:F26" si="7">E20/$E$20</f>
        <v>1</v>
      </c>
      <c r="G20" s="54">
        <f t="shared" ref="G20:G26" si="8">(E20-C20)/C20</f>
        <v>-3.2631687031522742E-2</v>
      </c>
      <c r="I20" s="52" t="s">
        <v>160</v>
      </c>
      <c r="J20" s="53">
        <v>47144</v>
      </c>
      <c r="K20" s="54">
        <f t="shared" ref="K20:K26" si="9">J20/$J$20</f>
        <v>1</v>
      </c>
      <c r="L20" s="53">
        <v>47089</v>
      </c>
      <c r="M20" s="54">
        <f t="shared" ref="M20:M26" si="10">L20/$L$20</f>
        <v>1</v>
      </c>
      <c r="N20" s="54">
        <f t="shared" ref="N20:N26" si="11">(L20-J20)/J20</f>
        <v>-1.1666383845240116E-3</v>
      </c>
    </row>
    <row r="21" spans="2:14" ht="15" customHeight="1" x14ac:dyDescent="0.25">
      <c r="B21" s="165" t="s">
        <v>161</v>
      </c>
      <c r="C21" s="166">
        <v>20296</v>
      </c>
      <c r="D21" s="74">
        <f t="shared" si="6"/>
        <v>0.41679843926481158</v>
      </c>
      <c r="E21" s="166">
        <v>19482</v>
      </c>
      <c r="F21" s="74">
        <f t="shared" si="7"/>
        <v>0.4135778881671125</v>
      </c>
      <c r="G21" s="74">
        <f t="shared" si="8"/>
        <v>-4.0106424911312576E-2</v>
      </c>
      <c r="I21" s="165" t="s">
        <v>161</v>
      </c>
      <c r="J21" s="166">
        <v>19389</v>
      </c>
      <c r="K21" s="74">
        <f t="shared" si="9"/>
        <v>0.41127184795520111</v>
      </c>
      <c r="L21" s="166">
        <v>20016</v>
      </c>
      <c r="M21" s="74">
        <f t="shared" si="10"/>
        <v>0.42506742551338955</v>
      </c>
      <c r="N21" s="74">
        <f t="shared" si="11"/>
        <v>3.2337923564907937E-2</v>
      </c>
    </row>
    <row r="22" spans="2:14" ht="15" customHeight="1" x14ac:dyDescent="0.2">
      <c r="B22" s="62" t="s">
        <v>162</v>
      </c>
      <c r="C22" s="59">
        <v>2481</v>
      </c>
      <c r="D22" s="60">
        <f t="shared" si="6"/>
        <v>5.0949789506109455E-2</v>
      </c>
      <c r="E22" s="59">
        <v>2481</v>
      </c>
      <c r="F22" s="60">
        <f t="shared" si="7"/>
        <v>5.2668449878996305E-2</v>
      </c>
      <c r="G22" s="61">
        <f t="shared" si="8"/>
        <v>0</v>
      </c>
      <c r="I22" s="62" t="s">
        <v>162</v>
      </c>
      <c r="J22" s="59">
        <v>2481</v>
      </c>
      <c r="K22" s="60">
        <f t="shared" si="9"/>
        <v>5.2625996945528594E-2</v>
      </c>
      <c r="L22" s="59">
        <v>1615</v>
      </c>
      <c r="M22" s="60">
        <f t="shared" si="10"/>
        <v>3.4296757204442654E-2</v>
      </c>
      <c r="N22" s="61">
        <f t="shared" si="11"/>
        <v>-0.34905280128980248</v>
      </c>
    </row>
    <row r="23" spans="2:14" ht="15" customHeight="1" x14ac:dyDescent="0.2">
      <c r="B23" s="62" t="s">
        <v>163</v>
      </c>
      <c r="C23" s="59">
        <v>11084</v>
      </c>
      <c r="D23" s="60">
        <f t="shared" si="6"/>
        <v>0.22762090563712906</v>
      </c>
      <c r="E23" s="59">
        <v>10292</v>
      </c>
      <c r="F23" s="60">
        <f t="shared" si="7"/>
        <v>0.2184859678172632</v>
      </c>
      <c r="G23" s="61">
        <f t="shared" si="8"/>
        <v>-7.1454348610609883E-2</v>
      </c>
      <c r="I23" s="62" t="s">
        <v>163</v>
      </c>
      <c r="J23" s="59">
        <v>10292</v>
      </c>
      <c r="K23" s="60">
        <f t="shared" si="9"/>
        <v>0.21830985915492956</v>
      </c>
      <c r="L23" s="59">
        <v>11692</v>
      </c>
      <c r="M23" s="60">
        <f t="shared" si="10"/>
        <v>0.24829578033086283</v>
      </c>
      <c r="N23" s="61">
        <f t="shared" si="11"/>
        <v>0.13602798289933929</v>
      </c>
    </row>
    <row r="24" spans="2:14" ht="15" customHeight="1" x14ac:dyDescent="0.2">
      <c r="B24" s="62" t="s">
        <v>164</v>
      </c>
      <c r="C24" s="59">
        <v>6233</v>
      </c>
      <c r="D24" s="60">
        <f t="shared" si="6"/>
        <v>0.12800082143957286</v>
      </c>
      <c r="E24" s="59">
        <v>6126</v>
      </c>
      <c r="F24" s="60">
        <f t="shared" si="7"/>
        <v>0.1300471277544262</v>
      </c>
      <c r="G24" s="61">
        <f t="shared" si="8"/>
        <v>-1.7166693406064495E-2</v>
      </c>
      <c r="I24" s="62" t="s">
        <v>164</v>
      </c>
      <c r="J24" s="59">
        <v>6033</v>
      </c>
      <c r="K24" s="60">
        <f t="shared" si="9"/>
        <v>0.12796962497878839</v>
      </c>
      <c r="L24" s="59">
        <v>6126</v>
      </c>
      <c r="M24" s="60">
        <f t="shared" si="10"/>
        <v>0.1300940771730128</v>
      </c>
      <c r="N24" s="61">
        <f t="shared" si="11"/>
        <v>1.5415216310293387E-2</v>
      </c>
    </row>
    <row r="25" spans="2:14" ht="15" customHeight="1" x14ac:dyDescent="0.2">
      <c r="B25" s="62" t="s">
        <v>165</v>
      </c>
      <c r="C25" s="59">
        <v>498</v>
      </c>
      <c r="D25" s="60">
        <f t="shared" si="6"/>
        <v>1.0226922682000206E-2</v>
      </c>
      <c r="E25" s="59">
        <v>583</v>
      </c>
      <c r="F25" s="60">
        <f t="shared" si="7"/>
        <v>1.2376342716426783E-2</v>
      </c>
      <c r="G25" s="61">
        <f>(E25-C25)/C25</f>
        <v>0.17068273092369479</v>
      </c>
      <c r="I25" s="62" t="s">
        <v>165</v>
      </c>
      <c r="J25" s="59">
        <v>583</v>
      </c>
      <c r="K25" s="60">
        <f t="shared" si="9"/>
        <v>1.2366366875954523E-2</v>
      </c>
      <c r="L25" s="59">
        <v>583</v>
      </c>
      <c r="M25" s="60">
        <f t="shared" si="10"/>
        <v>1.2380810805071248E-2</v>
      </c>
      <c r="N25" s="61">
        <f t="shared" si="11"/>
        <v>0</v>
      </c>
    </row>
    <row r="26" spans="2:14" ht="15" customHeight="1" x14ac:dyDescent="0.25">
      <c r="B26" s="165" t="s">
        <v>166</v>
      </c>
      <c r="C26" s="166">
        <v>28399</v>
      </c>
      <c r="D26" s="74">
        <f t="shared" si="6"/>
        <v>0.58320156073518836</v>
      </c>
      <c r="E26" s="166">
        <v>27624</v>
      </c>
      <c r="F26" s="74">
        <f t="shared" si="7"/>
        <v>0.5864221118328875</v>
      </c>
      <c r="G26" s="74">
        <f t="shared" si="8"/>
        <v>-2.7289693299059826E-2</v>
      </c>
      <c r="I26" s="165" t="s">
        <v>166</v>
      </c>
      <c r="J26" s="166">
        <v>27755</v>
      </c>
      <c r="K26" s="74">
        <f t="shared" si="9"/>
        <v>0.58872815204479889</v>
      </c>
      <c r="L26" s="166">
        <v>27073</v>
      </c>
      <c r="M26" s="74">
        <f t="shared" si="10"/>
        <v>0.5749325744866105</v>
      </c>
      <c r="N26" s="74">
        <f t="shared" si="11"/>
        <v>-2.4572149162313098E-2</v>
      </c>
    </row>
    <row r="27" spans="2:14" ht="30" customHeight="1" x14ac:dyDescent="0.25">
      <c r="B27" s="63" t="s">
        <v>167</v>
      </c>
      <c r="C27" s="63"/>
      <c r="D27" s="63"/>
      <c r="E27" s="63"/>
      <c r="F27" s="63"/>
      <c r="G27" s="63"/>
      <c r="I27" s="63" t="s">
        <v>167</v>
      </c>
      <c r="J27" s="63"/>
      <c r="K27" s="63"/>
      <c r="L27" s="63"/>
      <c r="M27" s="63"/>
      <c r="N27" s="63"/>
    </row>
    <row r="28" spans="2:14" ht="15" customHeight="1" x14ac:dyDescent="0.25"/>
    <row r="30" spans="2:14" ht="36" customHeight="1" x14ac:dyDescent="0.25">
      <c r="B30" s="45" t="s">
        <v>172</v>
      </c>
      <c r="C30" s="45"/>
      <c r="D30" s="45"/>
      <c r="E30" s="45"/>
      <c r="F30" s="45"/>
      <c r="G30" s="45"/>
      <c r="I30" s="45" t="s">
        <v>172</v>
      </c>
      <c r="J30" s="45"/>
      <c r="K30" s="45"/>
      <c r="L30" s="45"/>
      <c r="M30" s="45"/>
      <c r="N30" s="45"/>
    </row>
    <row r="31" spans="2:14" ht="30" customHeight="1" x14ac:dyDescent="0.25">
      <c r="B31" s="158"/>
      <c r="C31" s="47" t="str">
        <f>actualizaciones!$A$4</f>
        <v>I semestre 2012</v>
      </c>
      <c r="D31" s="48" t="s">
        <v>49</v>
      </c>
      <c r="E31" s="47" t="str">
        <f>actualizaciones!$B$4</f>
        <v>I semestre 2013</v>
      </c>
      <c r="F31" s="48" t="s">
        <v>49</v>
      </c>
      <c r="G31" s="159" t="s">
        <v>50</v>
      </c>
      <c r="I31" s="158"/>
      <c r="J31" s="47" t="str">
        <f>actualizaciones!$A$5</f>
        <v>II semestre 2012</v>
      </c>
      <c r="K31" s="48" t="s">
        <v>49</v>
      </c>
      <c r="L31" s="47" t="str">
        <f>actualizaciones!$B$5</f>
        <v>II semestre 2013</v>
      </c>
      <c r="M31" s="48" t="s">
        <v>49</v>
      </c>
      <c r="N31" s="159" t="s">
        <v>50</v>
      </c>
    </row>
    <row r="32" spans="2:14" ht="15" customHeight="1" x14ac:dyDescent="0.25">
      <c r="B32" s="52" t="s">
        <v>160</v>
      </c>
      <c r="C32" s="53">
        <v>24280</v>
      </c>
      <c r="D32" s="54">
        <f t="shared" ref="D32:D37" si="12">C32/$C$32</f>
        <v>1</v>
      </c>
      <c r="E32" s="53">
        <v>24893</v>
      </c>
      <c r="F32" s="54">
        <f t="shared" ref="F32:F37" si="13">E32/$E$32</f>
        <v>1</v>
      </c>
      <c r="G32" s="54">
        <f t="shared" ref="G32:G37" si="14">(E32-C32)/C32</f>
        <v>2.5247116968698517E-2</v>
      </c>
      <c r="I32" s="52" t="s">
        <v>160</v>
      </c>
      <c r="J32" s="53">
        <v>24689</v>
      </c>
      <c r="K32" s="54">
        <f t="shared" ref="K32:K37" si="15">J32/$J$32</f>
        <v>1</v>
      </c>
      <c r="L32" s="53">
        <v>24673</v>
      </c>
      <c r="M32" s="54">
        <f t="shared" ref="M32:M37" si="16">L32/$L$32</f>
        <v>1</v>
      </c>
      <c r="N32" s="54">
        <f t="shared" ref="N32:N37" si="17">(L32-J32)/J32</f>
        <v>-6.4806188991048646E-4</v>
      </c>
    </row>
    <row r="33" spans="2:14" ht="15" customHeight="1" x14ac:dyDescent="0.25">
      <c r="B33" s="165" t="s">
        <v>161</v>
      </c>
      <c r="C33" s="166">
        <v>16360</v>
      </c>
      <c r="D33" s="74">
        <f t="shared" si="12"/>
        <v>0.67380560131795719</v>
      </c>
      <c r="E33" s="166">
        <v>16607</v>
      </c>
      <c r="F33" s="74">
        <f t="shared" si="13"/>
        <v>0.66713533925199853</v>
      </c>
      <c r="G33" s="74">
        <f t="shared" si="14"/>
        <v>1.5097799511002446E-2</v>
      </c>
      <c r="I33" s="165" t="s">
        <v>161</v>
      </c>
      <c r="J33" s="166">
        <v>16403</v>
      </c>
      <c r="K33" s="74">
        <f t="shared" si="15"/>
        <v>0.66438494876260679</v>
      </c>
      <c r="L33" s="166">
        <v>16607</v>
      </c>
      <c r="M33" s="74">
        <f t="shared" si="16"/>
        <v>0.6730839379078345</v>
      </c>
      <c r="N33" s="74">
        <f t="shared" si="17"/>
        <v>1.2436749375114308E-2</v>
      </c>
    </row>
    <row r="34" spans="2:14" ht="15" customHeight="1" x14ac:dyDescent="0.2">
      <c r="B34" s="62" t="s">
        <v>173</v>
      </c>
      <c r="C34" s="59">
        <v>13589</v>
      </c>
      <c r="D34" s="60">
        <f t="shared" si="12"/>
        <v>0.55967874794069195</v>
      </c>
      <c r="E34" s="59">
        <v>13670</v>
      </c>
      <c r="F34" s="60">
        <f t="shared" si="13"/>
        <v>0.54915036355601976</v>
      </c>
      <c r="G34" s="61">
        <f t="shared" si="14"/>
        <v>5.9607035101920669E-3</v>
      </c>
      <c r="I34" s="62" t="s">
        <v>173</v>
      </c>
      <c r="J34" s="59">
        <v>13670</v>
      </c>
      <c r="K34" s="60">
        <f t="shared" si="15"/>
        <v>0.55368787719227186</v>
      </c>
      <c r="L34" s="59">
        <v>13670</v>
      </c>
      <c r="M34" s="60">
        <f t="shared" si="16"/>
        <v>0.5540469338953512</v>
      </c>
      <c r="N34" s="61">
        <f t="shared" si="17"/>
        <v>0</v>
      </c>
    </row>
    <row r="35" spans="2:14" ht="15" customHeight="1" x14ac:dyDescent="0.2">
      <c r="B35" s="62" t="s">
        <v>164</v>
      </c>
      <c r="C35" s="59">
        <v>2407</v>
      </c>
      <c r="D35" s="60">
        <f t="shared" si="12"/>
        <v>9.9135090609555193E-2</v>
      </c>
      <c r="E35" s="59">
        <v>2573</v>
      </c>
      <c r="F35" s="60">
        <f t="shared" si="13"/>
        <v>0.10336239103362391</v>
      </c>
      <c r="G35" s="61">
        <f t="shared" si="14"/>
        <v>6.8965517241379309E-2</v>
      </c>
      <c r="I35" s="62" t="s">
        <v>164</v>
      </c>
      <c r="J35" s="59">
        <v>2369</v>
      </c>
      <c r="K35" s="60">
        <f t="shared" si="15"/>
        <v>9.5953663574871395E-2</v>
      </c>
      <c r="L35" s="59">
        <v>2573</v>
      </c>
      <c r="M35" s="60">
        <f t="shared" si="16"/>
        <v>0.10428403518015644</v>
      </c>
      <c r="N35" s="61">
        <f t="shared" si="17"/>
        <v>8.6112283663993247E-2</v>
      </c>
    </row>
    <row r="36" spans="2:14" ht="15" customHeight="1" x14ac:dyDescent="0.2">
      <c r="B36" s="62" t="s">
        <v>165</v>
      </c>
      <c r="C36" s="59">
        <v>364</v>
      </c>
      <c r="D36" s="60">
        <f t="shared" si="12"/>
        <v>1.4991762767710049E-2</v>
      </c>
      <c r="E36" s="59">
        <v>364</v>
      </c>
      <c r="F36" s="60">
        <f t="shared" si="13"/>
        <v>1.4622584662354879E-2</v>
      </c>
      <c r="G36" s="61">
        <f t="shared" si="14"/>
        <v>0</v>
      </c>
      <c r="I36" s="62" t="s">
        <v>165</v>
      </c>
      <c r="J36" s="59">
        <v>364</v>
      </c>
      <c r="K36" s="60">
        <f t="shared" si="15"/>
        <v>1.4743407995463568E-2</v>
      </c>
      <c r="L36" s="59">
        <v>364</v>
      </c>
      <c r="M36" s="60">
        <f t="shared" si="16"/>
        <v>1.4752968832326834E-2</v>
      </c>
      <c r="N36" s="61">
        <f t="shared" si="17"/>
        <v>0</v>
      </c>
    </row>
    <row r="37" spans="2:14" ht="15" customHeight="1" x14ac:dyDescent="0.25">
      <c r="B37" s="165" t="s">
        <v>166</v>
      </c>
      <c r="C37" s="166">
        <v>7920</v>
      </c>
      <c r="D37" s="74">
        <f t="shared" si="12"/>
        <v>0.32619439868204281</v>
      </c>
      <c r="E37" s="166">
        <v>8286</v>
      </c>
      <c r="F37" s="74">
        <f t="shared" si="13"/>
        <v>0.33286466074800147</v>
      </c>
      <c r="G37" s="74">
        <f t="shared" si="14"/>
        <v>4.6212121212121211E-2</v>
      </c>
      <c r="I37" s="165" t="s">
        <v>166</v>
      </c>
      <c r="J37" s="166">
        <v>8286</v>
      </c>
      <c r="K37" s="74">
        <f t="shared" si="15"/>
        <v>0.33561505123739316</v>
      </c>
      <c r="L37" s="166">
        <v>8066</v>
      </c>
      <c r="M37" s="74">
        <f t="shared" si="16"/>
        <v>0.3269160620921655</v>
      </c>
      <c r="N37" s="74">
        <f t="shared" si="17"/>
        <v>-2.6550808592807146E-2</v>
      </c>
    </row>
    <row r="38" spans="2:14" ht="30" customHeight="1" x14ac:dyDescent="0.25">
      <c r="B38" s="63" t="s">
        <v>167</v>
      </c>
      <c r="C38" s="63"/>
      <c r="D38" s="63"/>
      <c r="E38" s="63"/>
      <c r="F38" s="63"/>
      <c r="G38" s="63"/>
      <c r="I38" s="63" t="s">
        <v>167</v>
      </c>
      <c r="J38" s="63"/>
      <c r="K38" s="63"/>
      <c r="L38" s="63"/>
      <c r="M38" s="63"/>
      <c r="N38" s="63"/>
    </row>
    <row r="41" spans="2:14" ht="36" customHeight="1" x14ac:dyDescent="0.25">
      <c r="B41" s="45" t="s">
        <v>174</v>
      </c>
      <c r="C41" s="45"/>
      <c r="D41" s="45"/>
      <c r="E41" s="45"/>
      <c r="F41" s="45"/>
      <c r="G41" s="45"/>
      <c r="I41" s="45" t="s">
        <v>174</v>
      </c>
      <c r="J41" s="45"/>
      <c r="K41" s="45"/>
      <c r="L41" s="45"/>
      <c r="M41" s="45"/>
      <c r="N41" s="45"/>
    </row>
    <row r="42" spans="2:14" ht="30" customHeight="1" x14ac:dyDescent="0.25">
      <c r="B42" s="158"/>
      <c r="C42" s="47" t="str">
        <f>actualizaciones!$A$4</f>
        <v>I semestre 2012</v>
      </c>
      <c r="D42" s="48" t="s">
        <v>49</v>
      </c>
      <c r="E42" s="47" t="str">
        <f>actualizaciones!$B$4</f>
        <v>I semestre 2013</v>
      </c>
      <c r="F42" s="48" t="s">
        <v>49</v>
      </c>
      <c r="G42" s="159" t="s">
        <v>50</v>
      </c>
      <c r="I42" s="158"/>
      <c r="J42" s="47" t="str">
        <f>actualizaciones!$A$5</f>
        <v>II semestre 2012</v>
      </c>
      <c r="K42" s="48" t="s">
        <v>49</v>
      </c>
      <c r="L42" s="47" t="str">
        <f>actualizaciones!$B$5</f>
        <v>II semestre 2013</v>
      </c>
      <c r="M42" s="48" t="s">
        <v>49</v>
      </c>
      <c r="N42" s="159" t="s">
        <v>50</v>
      </c>
    </row>
    <row r="43" spans="2:14" ht="15" customHeight="1" x14ac:dyDescent="0.25">
      <c r="B43" s="52" t="s">
        <v>160</v>
      </c>
      <c r="C43" s="53">
        <v>2501</v>
      </c>
      <c r="D43" s="54">
        <f t="shared" ref="D43:D49" si="18">C43/$C$43</f>
        <v>1</v>
      </c>
      <c r="E43" s="53">
        <v>2550</v>
      </c>
      <c r="F43" s="54">
        <f t="shared" ref="F43:F49" si="19">E43/$E$43</f>
        <v>1</v>
      </c>
      <c r="G43" s="54">
        <f t="shared" ref="G43:G48" si="20">(E43-C43)/C43</f>
        <v>1.9592163134746102E-2</v>
      </c>
      <c r="I43" s="52" t="s">
        <v>160</v>
      </c>
      <c r="J43" s="53">
        <v>2550</v>
      </c>
      <c r="K43" s="54">
        <f t="shared" ref="K43:K49" si="21">J43/$J$43</f>
        <v>1</v>
      </c>
      <c r="L43" s="53">
        <v>2633</v>
      </c>
      <c r="M43" s="54">
        <f t="shared" ref="M43:M49" si="22">L43/$L$43</f>
        <v>1</v>
      </c>
      <c r="N43" s="54">
        <f t="shared" ref="N43:N48" si="23">(L43-J43)/J43</f>
        <v>3.2549019607843135E-2</v>
      </c>
    </row>
    <row r="44" spans="2:14" ht="15" customHeight="1" x14ac:dyDescent="0.25">
      <c r="B44" s="165" t="s">
        <v>161</v>
      </c>
      <c r="C44" s="166">
        <v>2501</v>
      </c>
      <c r="D44" s="74">
        <f t="shared" si="18"/>
        <v>1</v>
      </c>
      <c r="E44" s="166">
        <v>2550</v>
      </c>
      <c r="F44" s="74">
        <f t="shared" si="19"/>
        <v>1</v>
      </c>
      <c r="G44" s="74">
        <f t="shared" si="20"/>
        <v>1.9592163134746102E-2</v>
      </c>
      <c r="I44" s="165" t="s">
        <v>161</v>
      </c>
      <c r="J44" s="166">
        <v>2550</v>
      </c>
      <c r="K44" s="74">
        <f t="shared" si="21"/>
        <v>1</v>
      </c>
      <c r="L44" s="166">
        <v>2633</v>
      </c>
      <c r="M44" s="74">
        <f t="shared" si="22"/>
        <v>1</v>
      </c>
      <c r="N44" s="74">
        <f t="shared" si="23"/>
        <v>3.2549019607843135E-2</v>
      </c>
    </row>
    <row r="45" spans="2:14" ht="15" customHeight="1" x14ac:dyDescent="0.2">
      <c r="B45" s="62" t="s">
        <v>173</v>
      </c>
      <c r="C45" s="59">
        <v>1048</v>
      </c>
      <c r="D45" s="60">
        <f t="shared" si="18"/>
        <v>0.41903238704518192</v>
      </c>
      <c r="E45" s="59">
        <v>1097</v>
      </c>
      <c r="F45" s="60">
        <f t="shared" si="19"/>
        <v>0.43019607843137253</v>
      </c>
      <c r="G45" s="61">
        <f t="shared" si="20"/>
        <v>4.6755725190839696E-2</v>
      </c>
      <c r="I45" s="62" t="s">
        <v>173</v>
      </c>
      <c r="J45" s="59">
        <v>1097</v>
      </c>
      <c r="K45" s="60">
        <f t="shared" si="21"/>
        <v>0.43019607843137253</v>
      </c>
      <c r="L45" s="59">
        <v>1097</v>
      </c>
      <c r="M45" s="60">
        <f t="shared" si="22"/>
        <v>0.416635017090771</v>
      </c>
      <c r="N45" s="61">
        <f t="shared" si="23"/>
        <v>0</v>
      </c>
    </row>
    <row r="46" spans="2:14" ht="15" customHeight="1" x14ac:dyDescent="0.2">
      <c r="B46" s="62" t="s">
        <v>164</v>
      </c>
      <c r="C46" s="59">
        <v>802</v>
      </c>
      <c r="D46" s="60">
        <f t="shared" si="18"/>
        <v>0.320671731307477</v>
      </c>
      <c r="E46" s="59">
        <v>802</v>
      </c>
      <c r="F46" s="60">
        <f t="shared" si="19"/>
        <v>0.31450980392156863</v>
      </c>
      <c r="G46" s="61">
        <f t="shared" si="20"/>
        <v>0</v>
      </c>
      <c r="I46" s="62" t="s">
        <v>164</v>
      </c>
      <c r="J46" s="59">
        <v>802</v>
      </c>
      <c r="K46" s="60">
        <f t="shared" si="21"/>
        <v>0.31450980392156863</v>
      </c>
      <c r="L46" s="59">
        <v>802</v>
      </c>
      <c r="M46" s="60">
        <f t="shared" si="22"/>
        <v>0.30459551842005317</v>
      </c>
      <c r="N46" s="61">
        <f t="shared" si="23"/>
        <v>0</v>
      </c>
    </row>
    <row r="47" spans="2:14" ht="15" customHeight="1" x14ac:dyDescent="0.2">
      <c r="B47" s="62" t="s">
        <v>175</v>
      </c>
      <c r="C47" s="59">
        <v>485</v>
      </c>
      <c r="D47" s="60">
        <f t="shared" si="18"/>
        <v>0.19392243102758897</v>
      </c>
      <c r="E47" s="59">
        <v>485</v>
      </c>
      <c r="F47" s="60">
        <f t="shared" si="19"/>
        <v>0.19019607843137254</v>
      </c>
      <c r="G47" s="61">
        <f t="shared" si="20"/>
        <v>0</v>
      </c>
      <c r="I47" s="62" t="s">
        <v>175</v>
      </c>
      <c r="J47" s="59">
        <v>485</v>
      </c>
      <c r="K47" s="60">
        <f t="shared" si="21"/>
        <v>0.19019607843137254</v>
      </c>
      <c r="L47" s="59">
        <v>485</v>
      </c>
      <c r="M47" s="60">
        <f t="shared" si="22"/>
        <v>0.18420053171287504</v>
      </c>
      <c r="N47" s="61">
        <f t="shared" si="23"/>
        <v>0</v>
      </c>
    </row>
    <row r="48" spans="2:14" ht="15" customHeight="1" thickBot="1" x14ac:dyDescent="0.25">
      <c r="B48" s="62" t="s">
        <v>176</v>
      </c>
      <c r="C48" s="59">
        <v>166</v>
      </c>
      <c r="D48" s="60">
        <f t="shared" si="18"/>
        <v>6.6373450619752097E-2</v>
      </c>
      <c r="E48" s="59">
        <v>166</v>
      </c>
      <c r="F48" s="60">
        <f t="shared" si="19"/>
        <v>6.5098039215686271E-2</v>
      </c>
      <c r="G48" s="61">
        <f t="shared" si="20"/>
        <v>0</v>
      </c>
      <c r="I48" s="62" t="s">
        <v>176</v>
      </c>
      <c r="J48" s="59">
        <v>166</v>
      </c>
      <c r="K48" s="60">
        <f t="shared" si="21"/>
        <v>6.5098039215686271E-2</v>
      </c>
      <c r="L48" s="59">
        <v>249</v>
      </c>
      <c r="M48" s="60">
        <f t="shared" si="22"/>
        <v>9.4568932776300796E-2</v>
      </c>
      <c r="N48" s="61">
        <f t="shared" si="23"/>
        <v>0.5</v>
      </c>
    </row>
    <row r="49" spans="2:16" ht="15" customHeight="1" thickBot="1" x14ac:dyDescent="0.3">
      <c r="B49" s="165" t="s">
        <v>166</v>
      </c>
      <c r="C49" s="166">
        <v>0</v>
      </c>
      <c r="D49" s="74">
        <f t="shared" si="18"/>
        <v>0</v>
      </c>
      <c r="E49" s="166">
        <v>0</v>
      </c>
      <c r="F49" s="74">
        <f t="shared" si="19"/>
        <v>0</v>
      </c>
      <c r="G49" s="171" t="s">
        <v>87</v>
      </c>
      <c r="I49" s="165" t="s">
        <v>166</v>
      </c>
      <c r="J49" s="166">
        <v>0</v>
      </c>
      <c r="K49" s="74">
        <f t="shared" si="21"/>
        <v>0</v>
      </c>
      <c r="L49" s="166">
        <v>0</v>
      </c>
      <c r="M49" s="74">
        <f t="shared" si="22"/>
        <v>0</v>
      </c>
      <c r="N49" s="171" t="s">
        <v>87</v>
      </c>
      <c r="P49" s="41" t="s">
        <v>168</v>
      </c>
    </row>
    <row r="50" spans="2:16" ht="30" customHeight="1" thickBot="1" x14ac:dyDescent="0.3">
      <c r="B50" s="63" t="s">
        <v>167</v>
      </c>
      <c r="C50" s="63"/>
      <c r="D50" s="63"/>
      <c r="E50" s="63"/>
      <c r="F50" s="63"/>
      <c r="G50" s="63"/>
      <c r="I50" s="63" t="s">
        <v>167</v>
      </c>
      <c r="J50" s="63"/>
      <c r="K50" s="63"/>
      <c r="L50" s="63"/>
      <c r="M50" s="63"/>
      <c r="N50" s="63"/>
      <c r="P50" s="41" t="s">
        <v>169</v>
      </c>
    </row>
    <row r="53" spans="2:16" ht="36" customHeight="1" x14ac:dyDescent="0.25">
      <c r="B53" s="45" t="s">
        <v>177</v>
      </c>
      <c r="C53" s="45"/>
      <c r="D53" s="45"/>
      <c r="E53" s="45"/>
      <c r="F53" s="45"/>
      <c r="G53" s="45"/>
      <c r="I53" s="45" t="s">
        <v>177</v>
      </c>
      <c r="J53" s="45"/>
      <c r="K53" s="45"/>
      <c r="L53" s="45"/>
      <c r="M53" s="45"/>
      <c r="N53" s="45"/>
    </row>
    <row r="54" spans="2:16" ht="30" customHeight="1" x14ac:dyDescent="0.25">
      <c r="B54" s="158"/>
      <c r="C54" s="47" t="str">
        <f>actualizaciones!$A$4</f>
        <v>I semestre 2012</v>
      </c>
      <c r="D54" s="48" t="s">
        <v>49</v>
      </c>
      <c r="E54" s="47" t="str">
        <f>actualizaciones!$B$4</f>
        <v>I semestre 2013</v>
      </c>
      <c r="F54" s="48" t="s">
        <v>49</v>
      </c>
      <c r="G54" s="159" t="s">
        <v>50</v>
      </c>
      <c r="I54" s="158"/>
      <c r="J54" s="47" t="str">
        <f>actualizaciones!$A$5</f>
        <v>II semestre 2012</v>
      </c>
      <c r="K54" s="48" t="s">
        <v>49</v>
      </c>
      <c r="L54" s="47" t="str">
        <f>actualizaciones!$B$5</f>
        <v>II semestre 2013</v>
      </c>
      <c r="M54" s="48" t="s">
        <v>49</v>
      </c>
      <c r="N54" s="159" t="s">
        <v>50</v>
      </c>
    </row>
    <row r="55" spans="2:16" ht="15" customHeight="1" x14ac:dyDescent="0.25">
      <c r="B55" s="52" t="s">
        <v>160</v>
      </c>
      <c r="C55" s="53">
        <v>166411</v>
      </c>
      <c r="D55" s="54">
        <f>C55/$C$55</f>
        <v>1</v>
      </c>
      <c r="E55" s="53">
        <v>164252</v>
      </c>
      <c r="F55" s="54">
        <f>E55/$E$55</f>
        <v>1</v>
      </c>
      <c r="G55" s="54">
        <f>(E55-C55)/C55</f>
        <v>-1.2973901965615254E-2</v>
      </c>
      <c r="I55" s="52" t="s">
        <v>160</v>
      </c>
      <c r="J55" s="53">
        <v>164800</v>
      </c>
      <c r="K55" s="54">
        <f>J55/$J$55</f>
        <v>1</v>
      </c>
      <c r="L55" s="53">
        <v>163645</v>
      </c>
      <c r="M55" s="54">
        <f>L55/$L$55</f>
        <v>1</v>
      </c>
      <c r="N55" s="54">
        <f>($L$55-$J$55)/$J$55</f>
        <v>-7.008495145631068E-3</v>
      </c>
    </row>
    <row r="56" spans="2:16" ht="15" customHeight="1" x14ac:dyDescent="0.25">
      <c r="B56" s="165" t="s">
        <v>161</v>
      </c>
      <c r="C56" s="166">
        <v>88943</v>
      </c>
      <c r="D56" s="74">
        <f t="shared" ref="D56:D62" si="24">C56/$C$55</f>
        <v>0.53447788908185156</v>
      </c>
      <c r="E56" s="166">
        <v>88003</v>
      </c>
      <c r="F56" s="74">
        <f t="shared" ref="F56:F62" si="25">E56/$E$55</f>
        <v>0.53578038623578406</v>
      </c>
      <c r="G56" s="74">
        <f t="shared" ref="G56:G61" si="26">(E56-C56)/C56</f>
        <v>-1.0568566385213002E-2</v>
      </c>
      <c r="I56" s="165" t="s">
        <v>161</v>
      </c>
      <c r="J56" s="166">
        <v>88633</v>
      </c>
      <c r="K56" s="74">
        <f t="shared" ref="K56:K62" si="27">J56/$J$55</f>
        <v>0.53782160194174755</v>
      </c>
      <c r="L56" s="166">
        <v>89398</v>
      </c>
      <c r="M56" s="74">
        <f t="shared" ref="M56:M62" si="28">L56/$L$55</f>
        <v>0.54629227901860733</v>
      </c>
      <c r="N56" s="74">
        <f>($L$56-$J$56)/$J$56</f>
        <v>8.6310967698261364E-3</v>
      </c>
    </row>
    <row r="57" spans="2:16" ht="15" customHeight="1" x14ac:dyDescent="0.2">
      <c r="B57" s="62" t="s">
        <v>162</v>
      </c>
      <c r="C57" s="59">
        <v>13272</v>
      </c>
      <c r="D57" s="60">
        <f t="shared" si="24"/>
        <v>7.9754343162411145E-2</v>
      </c>
      <c r="E57" s="59">
        <v>14031</v>
      </c>
      <c r="F57" s="60">
        <f t="shared" si="25"/>
        <v>8.5423617368433874E-2</v>
      </c>
      <c r="G57" s="61">
        <f t="shared" si="26"/>
        <v>5.7188065099457508E-2</v>
      </c>
      <c r="I57" s="62" t="s">
        <v>162</v>
      </c>
      <c r="J57" s="59">
        <v>14031</v>
      </c>
      <c r="K57" s="60">
        <f t="shared" si="27"/>
        <v>8.5139563106796115E-2</v>
      </c>
      <c r="L57" s="59">
        <v>13495</v>
      </c>
      <c r="M57" s="60">
        <f t="shared" si="28"/>
        <v>8.2465092120138098E-2</v>
      </c>
      <c r="N57" s="61">
        <f>($L$57-$J$57)/$J$57</f>
        <v>-3.8201126077970209E-2</v>
      </c>
    </row>
    <row r="58" spans="2:16" ht="15" customHeight="1" x14ac:dyDescent="0.2">
      <c r="B58" s="62" t="s">
        <v>163</v>
      </c>
      <c r="C58" s="59">
        <v>53874</v>
      </c>
      <c r="D58" s="60">
        <f t="shared" si="24"/>
        <v>0.32374061810817795</v>
      </c>
      <c r="E58" s="59">
        <v>52789</v>
      </c>
      <c r="F58" s="60">
        <f t="shared" si="25"/>
        <v>0.32139030270559871</v>
      </c>
      <c r="G58" s="61">
        <f t="shared" si="26"/>
        <v>-2.013958495749341E-2</v>
      </c>
      <c r="I58" s="62" t="s">
        <v>163</v>
      </c>
      <c r="J58" s="59">
        <v>52789</v>
      </c>
      <c r="K58" s="60">
        <f t="shared" si="27"/>
        <v>0.32032160194174758</v>
      </c>
      <c r="L58" s="59">
        <v>54566</v>
      </c>
      <c r="M58" s="60">
        <f t="shared" si="28"/>
        <v>0.33344129059855177</v>
      </c>
      <c r="N58" s="61">
        <f>($L$58-$J$58)/$J$58</f>
        <v>3.3662316012805699E-2</v>
      </c>
    </row>
    <row r="59" spans="2:16" ht="15" customHeight="1" x14ac:dyDescent="0.2">
      <c r="B59" s="62" t="s">
        <v>164</v>
      </c>
      <c r="C59" s="59">
        <v>18859</v>
      </c>
      <c r="D59" s="60">
        <f t="shared" si="24"/>
        <v>0.11332784491409822</v>
      </c>
      <c r="E59" s="59">
        <v>17949</v>
      </c>
      <c r="F59" s="60">
        <f t="shared" si="25"/>
        <v>0.10927720819228989</v>
      </c>
      <c r="G59" s="61">
        <f t="shared" si="26"/>
        <v>-4.8252823585555965E-2</v>
      </c>
      <c r="I59" s="62" t="s">
        <v>164</v>
      </c>
      <c r="J59" s="59">
        <v>18597</v>
      </c>
      <c r="K59" s="60">
        <f t="shared" si="27"/>
        <v>0.11284587378640777</v>
      </c>
      <c r="L59" s="59">
        <v>17983</v>
      </c>
      <c r="M59" s="60">
        <f t="shared" si="28"/>
        <v>0.10989031134467903</v>
      </c>
      <c r="N59" s="61">
        <f>($L$59-$J$59)/$J$59</f>
        <v>-3.3016077862020758E-2</v>
      </c>
    </row>
    <row r="60" spans="2:16" ht="15" customHeight="1" x14ac:dyDescent="0.2">
      <c r="B60" s="62" t="s">
        <v>175</v>
      </c>
      <c r="C60" s="59">
        <v>2012</v>
      </c>
      <c r="D60" s="60">
        <f t="shared" si="24"/>
        <v>1.2090546898942978E-2</v>
      </c>
      <c r="E60" s="59">
        <v>2153</v>
      </c>
      <c r="F60" s="60">
        <f t="shared" si="25"/>
        <v>1.3107907361858608E-2</v>
      </c>
      <c r="G60" s="61">
        <f t="shared" si="26"/>
        <v>7.0079522862823068E-2</v>
      </c>
      <c r="I60" s="62" t="s">
        <v>175</v>
      </c>
      <c r="J60" s="59">
        <v>2153</v>
      </c>
      <c r="K60" s="60">
        <f t="shared" si="27"/>
        <v>1.3064320388349515E-2</v>
      </c>
      <c r="L60" s="59">
        <v>2190</v>
      </c>
      <c r="M60" s="60">
        <f t="shared" si="28"/>
        <v>1.3382627028017966E-2</v>
      </c>
      <c r="N60" s="61">
        <f>($L$60-$J$60)/$J$60</f>
        <v>1.7185322805387832E-2</v>
      </c>
    </row>
    <row r="61" spans="2:16" ht="15" customHeight="1" x14ac:dyDescent="0.2">
      <c r="B61" s="62" t="s">
        <v>178</v>
      </c>
      <c r="C61" s="59">
        <v>926</v>
      </c>
      <c r="D61" s="60">
        <f t="shared" si="24"/>
        <v>5.5645359982212711E-3</v>
      </c>
      <c r="E61" s="59">
        <v>1081</v>
      </c>
      <c r="F61" s="60">
        <f t="shared" si="25"/>
        <v>6.5813506076029512E-3</v>
      </c>
      <c r="G61" s="61">
        <f t="shared" si="26"/>
        <v>0.16738660907127431</v>
      </c>
      <c r="I61" s="62" t="s">
        <v>178</v>
      </c>
      <c r="J61" s="59">
        <v>1063</v>
      </c>
      <c r="K61" s="60">
        <f t="shared" si="27"/>
        <v>6.4502427184466018E-3</v>
      </c>
      <c r="L61" s="59">
        <v>1164</v>
      </c>
      <c r="M61" s="60">
        <f t="shared" si="28"/>
        <v>7.1129579272205075E-3</v>
      </c>
      <c r="N61" s="61">
        <f>($L$61-$J$61)/$J$61</f>
        <v>9.5014111006585134E-2</v>
      </c>
    </row>
    <row r="62" spans="2:16" ht="15" customHeight="1" x14ac:dyDescent="0.25">
      <c r="B62" s="165" t="s">
        <v>166</v>
      </c>
      <c r="C62" s="166">
        <v>77468</v>
      </c>
      <c r="D62" s="74">
        <f t="shared" si="24"/>
        <v>0.46552211091814844</v>
      </c>
      <c r="E62" s="166">
        <v>76249</v>
      </c>
      <c r="F62" s="74">
        <f t="shared" si="25"/>
        <v>0.46421961376421594</v>
      </c>
      <c r="G62" s="74">
        <f>(E62-C62)/C62</f>
        <v>-1.5735529508958537E-2</v>
      </c>
      <c r="I62" s="165" t="s">
        <v>166</v>
      </c>
      <c r="J62" s="166">
        <v>76167</v>
      </c>
      <c r="K62" s="74">
        <f t="shared" si="27"/>
        <v>0.46217839805825245</v>
      </c>
      <c r="L62" s="166">
        <v>74247</v>
      </c>
      <c r="M62" s="74">
        <f t="shared" si="28"/>
        <v>0.45370772098139267</v>
      </c>
      <c r="N62" s="74">
        <f>($L$62-$J$62)/$J$62</f>
        <v>-2.5207767143251014E-2</v>
      </c>
    </row>
    <row r="63" spans="2:16" ht="30" customHeight="1" x14ac:dyDescent="0.25">
      <c r="B63" s="63" t="s">
        <v>167</v>
      </c>
      <c r="C63" s="63"/>
      <c r="D63" s="63"/>
      <c r="E63" s="63"/>
      <c r="F63" s="63"/>
      <c r="G63" s="63"/>
      <c r="I63" s="63" t="s">
        <v>167</v>
      </c>
      <c r="J63" s="63"/>
      <c r="K63" s="63"/>
      <c r="L63" s="63"/>
      <c r="M63" s="63"/>
      <c r="N63" s="6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 x14ac:dyDescent="0.3"/>
    <row r="23" spans="20:20" ht="16.5" thickBot="1" x14ac:dyDescent="0.3">
      <c r="T23" s="41" t="s">
        <v>60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2"/>
      <c r="C56" s="12"/>
      <c r="D56" s="12"/>
      <c r="E56" s="12"/>
      <c r="F56" s="12"/>
      <c r="G56" s="12"/>
      <c r="K56" s="12"/>
      <c r="L56" s="12"/>
    </row>
    <row r="59" spans="2:12" ht="33" customHeight="1" x14ac:dyDescent="0.25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thickBot="1" x14ac:dyDescent="0.3"/>
    <row r="31" spans="19:19" ht="15.75" customHeight="1" thickBot="1" x14ac:dyDescent="0.3">
      <c r="S31" s="41" t="s">
        <v>60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 x14ac:dyDescent="0.25">
      <c r="J53" s="12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45" t="s">
        <v>47</v>
      </c>
      <c r="C5" s="45"/>
      <c r="D5" s="45"/>
      <c r="E5" s="45"/>
      <c r="F5" s="45"/>
      <c r="G5" s="45"/>
    </row>
    <row r="6" spans="2:7" ht="42" customHeight="1" x14ac:dyDescent="0.25">
      <c r="B6" s="46" t="s">
        <v>48</v>
      </c>
      <c r="C6" s="47" t="str">
        <f>actualizaciones!A3</f>
        <v>acum. nov. 2012</v>
      </c>
      <c r="D6" s="48" t="s">
        <v>49</v>
      </c>
      <c r="E6" s="47" t="str">
        <f>actualizaciones!A2</f>
        <v>acum. nov. 2013</v>
      </c>
      <c r="F6" s="48" t="s">
        <v>49</v>
      </c>
      <c r="G6" s="49" t="s">
        <v>50</v>
      </c>
    </row>
    <row r="7" spans="2:7" ht="15" customHeight="1" x14ac:dyDescent="0.25">
      <c r="B7" s="50" t="s">
        <v>51</v>
      </c>
      <c r="C7" s="51"/>
      <c r="D7" s="51"/>
      <c r="E7" s="51"/>
      <c r="F7" s="51"/>
      <c r="G7" s="51"/>
    </row>
    <row r="8" spans="2:7" ht="15" customHeight="1" x14ac:dyDescent="0.25">
      <c r="B8" s="52" t="s">
        <v>52</v>
      </c>
      <c r="C8" s="53">
        <v>4508904</v>
      </c>
      <c r="D8" s="54">
        <f>C8/C8</f>
        <v>1</v>
      </c>
      <c r="E8" s="53">
        <v>4547652</v>
      </c>
      <c r="F8" s="54">
        <f>E8/E8</f>
        <v>1</v>
      </c>
      <c r="G8" s="54">
        <f>(E8-C8)/C8</f>
        <v>8.5936626727914373E-3</v>
      </c>
    </row>
    <row r="9" spans="2:7" ht="15" customHeight="1" x14ac:dyDescent="0.25">
      <c r="B9" s="52" t="s">
        <v>53</v>
      </c>
      <c r="C9" s="53">
        <v>2925562</v>
      </c>
      <c r="D9" s="54">
        <f>C9/C8</f>
        <v>0.64884104873379433</v>
      </c>
      <c r="E9" s="53">
        <v>2944928</v>
      </c>
      <c r="F9" s="54">
        <f>E9/E8</f>
        <v>0.64757109822827252</v>
      </c>
      <c r="G9" s="54">
        <f>(E9-C9)/C9</f>
        <v>6.6195828357081474E-3</v>
      </c>
    </row>
    <row r="10" spans="2:7" ht="15" customHeight="1" x14ac:dyDescent="0.2">
      <c r="B10" s="55" t="s">
        <v>54</v>
      </c>
      <c r="C10" s="53">
        <v>1583342</v>
      </c>
      <c r="D10" s="54">
        <f>C10/C8</f>
        <v>0.35115895126620572</v>
      </c>
      <c r="E10" s="53">
        <v>1602724</v>
      </c>
      <c r="F10" s="54">
        <f>E10/E8</f>
        <v>0.35242890177172748</v>
      </c>
      <c r="G10" s="54">
        <f>(E10-C10)/C10</f>
        <v>1.2241196153452634E-2</v>
      </c>
    </row>
    <row r="11" spans="2:7" ht="15" customHeight="1" x14ac:dyDescent="0.25">
      <c r="B11" s="50" t="s">
        <v>55</v>
      </c>
      <c r="C11" s="56"/>
      <c r="D11" s="51"/>
      <c r="E11" s="56"/>
      <c r="F11" s="51"/>
      <c r="G11" s="57"/>
    </row>
    <row r="12" spans="2:7" ht="15" customHeight="1" x14ac:dyDescent="0.25">
      <c r="B12" s="58" t="s">
        <v>52</v>
      </c>
      <c r="C12" s="59">
        <v>1620674</v>
      </c>
      <c r="D12" s="60">
        <f>C12/C12</f>
        <v>1</v>
      </c>
      <c r="E12" s="59">
        <v>1609651</v>
      </c>
      <c r="F12" s="60">
        <f>E12/E12</f>
        <v>1</v>
      </c>
      <c r="G12" s="61">
        <f>(E12-C12)/C12</f>
        <v>-6.8014912314259372E-3</v>
      </c>
    </row>
    <row r="13" spans="2:7" ht="15" customHeight="1" x14ac:dyDescent="0.25">
      <c r="B13" s="58" t="s">
        <v>53</v>
      </c>
      <c r="C13" s="59">
        <v>1129603</v>
      </c>
      <c r="D13" s="60">
        <f>C13/C12</f>
        <v>0.69699581778938891</v>
      </c>
      <c r="E13" s="59">
        <v>1125884</v>
      </c>
      <c r="F13" s="60">
        <f>E13/E12</f>
        <v>0.69945845403755225</v>
      </c>
      <c r="G13" s="61">
        <f>(E13-C13)/C13</f>
        <v>-3.2923071202891636E-3</v>
      </c>
    </row>
    <row r="14" spans="2:7" ht="15" customHeight="1" x14ac:dyDescent="0.25">
      <c r="B14" s="58" t="s">
        <v>54</v>
      </c>
      <c r="C14" s="59">
        <v>491071</v>
      </c>
      <c r="D14" s="60">
        <f>C14/C12</f>
        <v>0.30300418221061115</v>
      </c>
      <c r="E14" s="59">
        <v>483767</v>
      </c>
      <c r="F14" s="60">
        <f>E14/E12</f>
        <v>0.30054154596244775</v>
      </c>
      <c r="G14" s="61">
        <f>(E14-C14)/C14</f>
        <v>-1.4873612980607692E-2</v>
      </c>
    </row>
    <row r="15" spans="2:7" ht="15" customHeight="1" x14ac:dyDescent="0.25">
      <c r="B15" s="50" t="s">
        <v>56</v>
      </c>
      <c r="C15" s="56"/>
      <c r="D15" s="51"/>
      <c r="E15" s="56"/>
      <c r="F15" s="51"/>
      <c r="G15" s="57"/>
    </row>
    <row r="16" spans="2:7" ht="15" customHeight="1" x14ac:dyDescent="0.25">
      <c r="B16" s="58" t="s">
        <v>52</v>
      </c>
      <c r="C16" s="59">
        <v>1293003</v>
      </c>
      <c r="D16" s="60">
        <f>C16/C16</f>
        <v>1</v>
      </c>
      <c r="E16" s="59">
        <v>1297954</v>
      </c>
      <c r="F16" s="60">
        <f>E16/E16</f>
        <v>1</v>
      </c>
      <c r="G16" s="61">
        <f>(E16-C16)/C16</f>
        <v>3.8290707755511784E-3</v>
      </c>
    </row>
    <row r="17" spans="2:12" ht="15" customHeight="1" x14ac:dyDescent="0.25">
      <c r="B17" s="58" t="s">
        <v>53</v>
      </c>
      <c r="C17" s="59">
        <v>634395</v>
      </c>
      <c r="D17" s="60">
        <f>C17/C16</f>
        <v>0.49063691267537662</v>
      </c>
      <c r="E17" s="59">
        <v>640120</v>
      </c>
      <c r="F17" s="60">
        <f>E17/E16</f>
        <v>0.49317618343947472</v>
      </c>
      <c r="G17" s="61">
        <f>(E17-C17)/C17</f>
        <v>9.0243460304699746E-3</v>
      </c>
    </row>
    <row r="18" spans="2:12" ht="15" customHeight="1" x14ac:dyDescent="0.25">
      <c r="B18" s="58" t="s">
        <v>54</v>
      </c>
      <c r="C18" s="59">
        <v>658608</v>
      </c>
      <c r="D18" s="60">
        <f>C18/C16</f>
        <v>0.50936308732462343</v>
      </c>
      <c r="E18" s="59">
        <v>657834</v>
      </c>
      <c r="F18" s="60">
        <f>E18/E16</f>
        <v>0.50682381656052522</v>
      </c>
      <c r="G18" s="61">
        <f>(E18-C18)/C18</f>
        <v>-1.1752058887836163E-3</v>
      </c>
    </row>
    <row r="19" spans="2:12" ht="15" customHeight="1" x14ac:dyDescent="0.25">
      <c r="B19" s="50" t="s">
        <v>57</v>
      </c>
      <c r="C19" s="56"/>
      <c r="D19" s="51"/>
      <c r="E19" s="56"/>
      <c r="F19" s="51"/>
      <c r="G19" s="57"/>
    </row>
    <row r="20" spans="2:12" ht="15" customHeight="1" x14ac:dyDescent="0.25">
      <c r="B20" s="58" t="s">
        <v>52</v>
      </c>
      <c r="C20" s="59">
        <v>627797</v>
      </c>
      <c r="D20" s="60">
        <f>C20/C20</f>
        <v>1</v>
      </c>
      <c r="E20" s="59">
        <v>686911</v>
      </c>
      <c r="F20" s="60">
        <f>E20/E20</f>
        <v>1</v>
      </c>
      <c r="G20" s="61">
        <f>(E20-C20)/C20</f>
        <v>9.4161010645160775E-2</v>
      </c>
    </row>
    <row r="21" spans="2:12" ht="15" customHeight="1" x14ac:dyDescent="0.25">
      <c r="B21" s="58" t="s">
        <v>53</v>
      </c>
      <c r="C21" s="59">
        <v>474899</v>
      </c>
      <c r="D21" s="60">
        <f>C21/C20</f>
        <v>0.75645312099293238</v>
      </c>
      <c r="E21" s="59">
        <v>505062</v>
      </c>
      <c r="F21" s="60">
        <f>E21/E20</f>
        <v>0.735265558420232</v>
      </c>
      <c r="G21" s="61">
        <f>(E21-C21)/C21</f>
        <v>6.3514557832296967E-2</v>
      </c>
    </row>
    <row r="22" spans="2:12" ht="15" customHeight="1" x14ac:dyDescent="0.2">
      <c r="B22" s="62" t="s">
        <v>54</v>
      </c>
      <c r="C22" s="59">
        <v>152898</v>
      </c>
      <c r="D22" s="60">
        <f>C22/C20</f>
        <v>0.24354687900706756</v>
      </c>
      <c r="E22" s="59">
        <v>181849</v>
      </c>
      <c r="F22" s="60">
        <f>E22/E20</f>
        <v>0.264734441579768</v>
      </c>
      <c r="G22" s="61">
        <f>(E22-C22)/C22</f>
        <v>0.18934845452523905</v>
      </c>
    </row>
    <row r="23" spans="2:12" ht="15" customHeight="1" x14ac:dyDescent="0.25">
      <c r="B23" s="50" t="s">
        <v>58</v>
      </c>
      <c r="C23" s="56"/>
      <c r="D23" s="51"/>
      <c r="E23" s="56"/>
      <c r="F23" s="51"/>
      <c r="G23" s="57"/>
    </row>
    <row r="24" spans="2:12" ht="15" customHeight="1" x14ac:dyDescent="0.25">
      <c r="B24" s="58" t="s">
        <v>52</v>
      </c>
      <c r="C24" s="59">
        <v>153167</v>
      </c>
      <c r="D24" s="60">
        <f>C24/C24</f>
        <v>1</v>
      </c>
      <c r="E24" s="59">
        <v>162033</v>
      </c>
      <c r="F24" s="60">
        <f>E24/E24</f>
        <v>1</v>
      </c>
      <c r="G24" s="61">
        <f>(E24-C24)/C24</f>
        <v>5.7884531263261665E-2</v>
      </c>
    </row>
    <row r="25" spans="2:12" ht="15" customHeight="1" x14ac:dyDescent="0.25">
      <c r="B25" s="58" t="s">
        <v>53</v>
      </c>
      <c r="C25" s="59">
        <v>153167</v>
      </c>
      <c r="D25" s="60">
        <f>C25/C24</f>
        <v>1</v>
      </c>
      <c r="E25" s="59">
        <v>162033</v>
      </c>
      <c r="F25" s="60">
        <f>E25/E24</f>
        <v>1</v>
      </c>
      <c r="G25" s="61">
        <f>(E25-C25)/C25</f>
        <v>5.7884531263261665E-2</v>
      </c>
    </row>
    <row r="26" spans="2:12" ht="15" customHeight="1" x14ac:dyDescent="0.2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 x14ac:dyDescent="0.25">
      <c r="B27" s="63" t="s">
        <v>59</v>
      </c>
      <c r="C27" s="63"/>
      <c r="D27" s="63"/>
      <c r="E27" s="63"/>
      <c r="F27" s="63"/>
      <c r="G27" s="63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172" t="s">
        <v>183</v>
      </c>
      <c r="B1" s="173" t="s">
        <v>98</v>
      </c>
      <c r="D1" s="174" t="s">
        <v>179</v>
      </c>
      <c r="F1" s="174" t="s">
        <v>179</v>
      </c>
    </row>
    <row r="2" spans="1:6" ht="15" x14ac:dyDescent="0.25">
      <c r="A2" s="175"/>
      <c r="B2" s="176" t="s">
        <v>67</v>
      </c>
      <c r="D2" s="174" t="s">
        <v>182</v>
      </c>
      <c r="F2" s="174" t="s">
        <v>184</v>
      </c>
    </row>
    <row r="3" spans="1:6" x14ac:dyDescent="0.2">
      <c r="A3" s="177"/>
      <c r="B3" s="178" t="s">
        <v>73</v>
      </c>
      <c r="D3" s="174" t="s">
        <v>185</v>
      </c>
      <c r="F3" s="174" t="s">
        <v>186</v>
      </c>
    </row>
    <row r="4" spans="1:6" x14ac:dyDescent="0.2">
      <c r="A4" s="172" t="s">
        <v>187</v>
      </c>
      <c r="B4" s="173" t="s">
        <v>98</v>
      </c>
      <c r="D4" s="174" t="s">
        <v>180</v>
      </c>
      <c r="F4" s="174" t="s">
        <v>188</v>
      </c>
    </row>
    <row r="5" spans="1:6" x14ac:dyDescent="0.2">
      <c r="A5" s="175"/>
      <c r="B5" s="176" t="s">
        <v>67</v>
      </c>
      <c r="D5" s="174" t="s">
        <v>181</v>
      </c>
      <c r="F5" s="174"/>
    </row>
    <row r="6" spans="1:6" x14ac:dyDescent="0.2">
      <c r="A6" s="177"/>
      <c r="B6" s="178" t="s">
        <v>73</v>
      </c>
    </row>
    <row r="7" spans="1:6" x14ac:dyDescent="0.2">
      <c r="A7" s="172" t="s">
        <v>56</v>
      </c>
      <c r="B7" s="173" t="s">
        <v>98</v>
      </c>
    </row>
    <row r="8" spans="1:6" x14ac:dyDescent="0.2">
      <c r="A8" s="175"/>
      <c r="B8" s="176" t="s">
        <v>67</v>
      </c>
      <c r="D8" s="179" t="s">
        <v>189</v>
      </c>
    </row>
    <row r="9" spans="1:6" x14ac:dyDescent="0.2">
      <c r="A9" s="177"/>
      <c r="B9" s="178" t="s">
        <v>73</v>
      </c>
      <c r="D9" s="179" t="s">
        <v>190</v>
      </c>
    </row>
    <row r="10" spans="1:6" x14ac:dyDescent="0.2">
      <c r="A10" s="172" t="s">
        <v>155</v>
      </c>
      <c r="B10" s="173" t="s">
        <v>98</v>
      </c>
      <c r="D10" s="179" t="s">
        <v>191</v>
      </c>
    </row>
    <row r="11" spans="1:6" x14ac:dyDescent="0.2">
      <c r="A11" s="175"/>
      <c r="B11" s="176" t="s">
        <v>67</v>
      </c>
      <c r="D11" s="179" t="s">
        <v>26</v>
      </c>
    </row>
    <row r="12" spans="1:6" x14ac:dyDescent="0.2">
      <c r="A12" s="177"/>
      <c r="B12" s="178" t="s">
        <v>73</v>
      </c>
      <c r="D12" s="179" t="s">
        <v>192</v>
      </c>
      <c r="F12" s="2">
        <v>2001</v>
      </c>
    </row>
    <row r="13" spans="1:6" x14ac:dyDescent="0.2">
      <c r="A13" s="172" t="s">
        <v>156</v>
      </c>
      <c r="B13" s="173" t="s">
        <v>98</v>
      </c>
      <c r="D13" s="179" t="s">
        <v>193</v>
      </c>
      <c r="F13" s="2">
        <v>2002</v>
      </c>
    </row>
    <row r="14" spans="1:6" x14ac:dyDescent="0.2">
      <c r="A14" s="175"/>
      <c r="B14" s="176" t="s">
        <v>67</v>
      </c>
      <c r="F14" s="2">
        <v>2003</v>
      </c>
    </row>
    <row r="15" spans="1:6" ht="15" x14ac:dyDescent="0.25">
      <c r="A15" s="175"/>
      <c r="B15" s="178" t="s">
        <v>73</v>
      </c>
      <c r="F15" s="2">
        <v>2004</v>
      </c>
    </row>
    <row r="18" spans="1:21" ht="15" x14ac:dyDescent="0.25">
      <c r="A18" s="180" t="s">
        <v>194</v>
      </c>
      <c r="B18" s="181" t="s">
        <v>55</v>
      </c>
    </row>
    <row r="19" spans="1:21" ht="15" x14ac:dyDescent="0.25">
      <c r="A19" s="182"/>
      <c r="B19" s="183" t="s">
        <v>195</v>
      </c>
    </row>
    <row r="20" spans="1:21" ht="15" x14ac:dyDescent="0.25">
      <c r="A20" s="180" t="s">
        <v>196</v>
      </c>
      <c r="B20" s="181" t="s">
        <v>55</v>
      </c>
    </row>
    <row r="21" spans="1:21" ht="15" x14ac:dyDescent="0.25">
      <c r="A21" s="182"/>
      <c r="B21" s="183" t="s">
        <v>195</v>
      </c>
    </row>
    <row r="22" spans="1:21" ht="15" x14ac:dyDescent="0.25">
      <c r="A22" s="180" t="s">
        <v>197</v>
      </c>
      <c r="B22" s="181" t="s">
        <v>55</v>
      </c>
    </row>
    <row r="23" spans="1:21" ht="15" x14ac:dyDescent="0.25">
      <c r="A23" s="182"/>
      <c r="B23" s="183" t="s">
        <v>195</v>
      </c>
    </row>
    <row r="25" spans="1:21" ht="15" x14ac:dyDescent="0.25">
      <c r="A25" s="172" t="s">
        <v>183</v>
      </c>
      <c r="B25" s="173" t="s">
        <v>98</v>
      </c>
      <c r="D25" s="172" t="s">
        <v>183</v>
      </c>
      <c r="E25" s="173" t="s">
        <v>98</v>
      </c>
    </row>
    <row r="26" spans="1:21" ht="15" x14ac:dyDescent="0.25">
      <c r="A26" s="175"/>
      <c r="B26" s="176" t="s">
        <v>67</v>
      </c>
      <c r="D26" s="175"/>
      <c r="E26" s="176" t="s">
        <v>67</v>
      </c>
    </row>
    <row r="27" spans="1:21" ht="15" x14ac:dyDescent="0.25">
      <c r="A27" s="177"/>
      <c r="B27" s="178" t="s">
        <v>73</v>
      </c>
      <c r="D27" s="177"/>
      <c r="E27" s="178" t="s">
        <v>73</v>
      </c>
    </row>
    <row r="28" spans="1:21" ht="15" x14ac:dyDescent="0.25">
      <c r="A28" s="172" t="s">
        <v>153</v>
      </c>
      <c r="B28" s="173" t="s">
        <v>98</v>
      </c>
      <c r="D28" s="172" t="s">
        <v>55</v>
      </c>
      <c r="E28" s="173" t="s">
        <v>98</v>
      </c>
    </row>
    <row r="29" spans="1:21" ht="15" x14ac:dyDescent="0.25">
      <c r="A29" s="175"/>
      <c r="B29" s="176" t="s">
        <v>67</v>
      </c>
      <c r="D29" s="175"/>
      <c r="E29" s="176" t="s">
        <v>67</v>
      </c>
    </row>
    <row r="30" spans="1:21" ht="15" x14ac:dyDescent="0.25">
      <c r="A30" s="177"/>
      <c r="B30" s="178" t="s">
        <v>73</v>
      </c>
      <c r="D30" s="177"/>
      <c r="E30" s="178" t="s">
        <v>73</v>
      </c>
    </row>
    <row r="31" spans="1:21" ht="15" x14ac:dyDescent="0.25">
      <c r="A31" s="172" t="s">
        <v>154</v>
      </c>
      <c r="B31" s="173" t="s">
        <v>98</v>
      </c>
      <c r="D31" s="172" t="s">
        <v>56</v>
      </c>
      <c r="E31" s="173" t="s">
        <v>98</v>
      </c>
      <c r="G31" s="184" t="s">
        <v>183</v>
      </c>
      <c r="H31" s="184"/>
      <c r="I31" s="184"/>
      <c r="J31" s="184" t="s">
        <v>153</v>
      </c>
      <c r="K31" s="184"/>
      <c r="L31" s="184"/>
      <c r="M31" s="184" t="s">
        <v>154</v>
      </c>
      <c r="N31" s="184"/>
      <c r="O31" s="184"/>
      <c r="P31" s="184" t="s">
        <v>155</v>
      </c>
      <c r="Q31" s="184"/>
      <c r="R31" s="184"/>
      <c r="S31" s="184" t="s">
        <v>156</v>
      </c>
      <c r="T31" s="184"/>
      <c r="U31" s="184"/>
    </row>
    <row r="32" spans="1:21" ht="15" x14ac:dyDescent="0.25">
      <c r="A32" s="175"/>
      <c r="B32" s="176" t="s">
        <v>67</v>
      </c>
      <c r="D32" s="175"/>
      <c r="E32" s="176" t="s">
        <v>67</v>
      </c>
      <c r="G32" s="2" t="s">
        <v>98</v>
      </c>
      <c r="H32" s="2" t="s">
        <v>67</v>
      </c>
      <c r="I32" s="2" t="s">
        <v>73</v>
      </c>
      <c r="J32" s="2" t="s">
        <v>98</v>
      </c>
      <c r="K32" s="2" t="s">
        <v>67</v>
      </c>
      <c r="L32" s="2" t="s">
        <v>73</v>
      </c>
      <c r="M32" s="2" t="s">
        <v>98</v>
      </c>
      <c r="N32" s="2" t="s">
        <v>67</v>
      </c>
      <c r="O32" s="2" t="s">
        <v>73</v>
      </c>
      <c r="P32" s="2" t="s">
        <v>98</v>
      </c>
      <c r="Q32" s="2" t="s">
        <v>67</v>
      </c>
      <c r="R32" s="2" t="s">
        <v>73</v>
      </c>
      <c r="S32" s="2" t="s">
        <v>98</v>
      </c>
      <c r="T32" s="2" t="s">
        <v>67</v>
      </c>
      <c r="U32" s="2" t="s">
        <v>73</v>
      </c>
    </row>
    <row r="33" spans="1:5" ht="15" x14ac:dyDescent="0.25">
      <c r="A33" s="177"/>
      <c r="B33" s="178" t="s">
        <v>73</v>
      </c>
      <c r="D33" s="175"/>
      <c r="E33" s="178" t="s">
        <v>73</v>
      </c>
    </row>
    <row r="34" spans="1:5" ht="15" x14ac:dyDescent="0.25">
      <c r="A34" s="172" t="s">
        <v>155</v>
      </c>
      <c r="B34" s="173" t="s">
        <v>98</v>
      </c>
      <c r="D34" s="172" t="s">
        <v>57</v>
      </c>
      <c r="E34" s="173" t="s">
        <v>98</v>
      </c>
    </row>
    <row r="35" spans="1:5" ht="15" x14ac:dyDescent="0.25">
      <c r="A35" s="175"/>
      <c r="B35" s="176" t="s">
        <v>67</v>
      </c>
      <c r="D35" s="175"/>
      <c r="E35" s="176" t="s">
        <v>67</v>
      </c>
    </row>
    <row r="36" spans="1:5" ht="15" x14ac:dyDescent="0.25">
      <c r="A36" s="177"/>
      <c r="B36" s="178" t="s">
        <v>73</v>
      </c>
      <c r="D36" s="175"/>
      <c r="E36" s="178" t="s">
        <v>73</v>
      </c>
    </row>
    <row r="37" spans="1:5" ht="15" x14ac:dyDescent="0.25">
      <c r="A37" s="172" t="s">
        <v>57</v>
      </c>
      <c r="B37" s="173" t="s">
        <v>98</v>
      </c>
      <c r="D37" s="172" t="s">
        <v>58</v>
      </c>
      <c r="E37" s="173" t="s">
        <v>98</v>
      </c>
    </row>
    <row r="38" spans="1:5" ht="15" x14ac:dyDescent="0.25">
      <c r="A38" s="175"/>
      <c r="B38" s="176" t="s">
        <v>67</v>
      </c>
      <c r="D38" s="175"/>
      <c r="E38" s="176" t="s">
        <v>67</v>
      </c>
    </row>
    <row r="39" spans="1:5" ht="15" x14ac:dyDescent="0.25">
      <c r="A39" s="175"/>
      <c r="B39" s="178" t="s">
        <v>73</v>
      </c>
      <c r="D39" s="177"/>
      <c r="E39" s="178" t="s">
        <v>73</v>
      </c>
    </row>
    <row r="40" spans="1:5" ht="15" x14ac:dyDescent="0.25">
      <c r="A40" s="172" t="s">
        <v>156</v>
      </c>
      <c r="B40" s="173" t="s">
        <v>98</v>
      </c>
    </row>
    <row r="41" spans="1:5" ht="15" x14ac:dyDescent="0.25">
      <c r="A41" s="175"/>
      <c r="B41" s="176" t="s">
        <v>67</v>
      </c>
    </row>
    <row r="42" spans="1:5" ht="15" x14ac:dyDescent="0.25">
      <c r="A42" s="175"/>
      <c r="B42" s="178" t="s">
        <v>73</v>
      </c>
    </row>
    <row r="43" spans="1:5" ht="15" x14ac:dyDescent="0.25">
      <c r="A43" s="172" t="s">
        <v>55</v>
      </c>
      <c r="B43" s="173" t="s">
        <v>98</v>
      </c>
    </row>
    <row r="44" spans="1:5" ht="15" x14ac:dyDescent="0.25">
      <c r="A44" s="175"/>
      <c r="B44" s="176" t="s">
        <v>67</v>
      </c>
    </row>
    <row r="45" spans="1:5" ht="15" x14ac:dyDescent="0.25">
      <c r="A45" s="175"/>
      <c r="B45" s="178" t="s">
        <v>73</v>
      </c>
    </row>
    <row r="46" spans="1:5" ht="15" x14ac:dyDescent="0.25">
      <c r="A46" s="172" t="s">
        <v>56</v>
      </c>
      <c r="B46" s="173" t="s">
        <v>98</v>
      </c>
    </row>
    <row r="47" spans="1:5" ht="15" x14ac:dyDescent="0.25">
      <c r="A47" s="175"/>
      <c r="B47" s="176" t="s">
        <v>67</v>
      </c>
    </row>
    <row r="48" spans="1:5" ht="15" x14ac:dyDescent="0.25">
      <c r="A48" s="175"/>
      <c r="B48" s="178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45" t="s">
        <v>198</v>
      </c>
    </row>
    <row r="3" spans="1:9" x14ac:dyDescent="0.25">
      <c r="A3" s="145" t="s">
        <v>199</v>
      </c>
    </row>
    <row r="4" spans="1:9" x14ac:dyDescent="0.25">
      <c r="A4" s="44" t="s">
        <v>200</v>
      </c>
      <c r="B4" s="44" t="s">
        <v>201</v>
      </c>
    </row>
    <row r="5" spans="1:9" x14ac:dyDescent="0.25">
      <c r="A5" s="44" t="s">
        <v>202</v>
      </c>
      <c r="B5" s="44" t="s">
        <v>203</v>
      </c>
    </row>
    <row r="6" spans="1:9" x14ac:dyDescent="0.25">
      <c r="A6" s="2" t="s">
        <v>204</v>
      </c>
    </row>
    <row r="7" spans="1:9" x14ac:dyDescent="0.25">
      <c r="A7" s="185" t="s">
        <v>205</v>
      </c>
    </row>
    <row r="8" spans="1:9" ht="54.75" customHeight="1" x14ac:dyDescent="0.25">
      <c r="A8" s="186" t="s">
        <v>206</v>
      </c>
      <c r="B8" s="187"/>
      <c r="C8" s="187"/>
      <c r="D8" s="187"/>
      <c r="E8" s="187"/>
      <c r="F8" s="187"/>
      <c r="G8" s="188"/>
      <c r="I8" s="189" t="s">
        <v>207</v>
      </c>
    </row>
    <row r="9" spans="1:9" ht="14.25" x14ac:dyDescent="0.25">
      <c r="I9" s="190" t="s">
        <v>208</v>
      </c>
    </row>
    <row r="10" spans="1:9" ht="25.5" x14ac:dyDescent="0.25">
      <c r="A10" s="191" t="s">
        <v>209</v>
      </c>
      <c r="B10" s="192" t="s">
        <v>210</v>
      </c>
    </row>
    <row r="12" spans="1:9" x14ac:dyDescent="0.25">
      <c r="A12" s="2" t="s">
        <v>211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 x14ac:dyDescent="0.25"/>
    <row r="28" spans="2:12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 x14ac:dyDescent="0.3"/>
    <row r="31" spans="2:12" ht="30" customHeight="1" thickBot="1" x14ac:dyDescent="0.3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 x14ac:dyDescent="0.25">
      <c r="B1" s="6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 x14ac:dyDescent="0.25">
      <c r="B6" s="67" t="s">
        <v>63</v>
      </c>
      <c r="C6" s="47" t="str">
        <f>actualizaciones!$A$3</f>
        <v>acum. nov. 2012</v>
      </c>
      <c r="D6" s="68" t="s">
        <v>49</v>
      </c>
      <c r="E6" s="47" t="str">
        <f>actualizaciones!$A$2</f>
        <v>acum. nov. 2013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nov. 2012</v>
      </c>
      <c r="K6" s="68" t="s">
        <v>49</v>
      </c>
      <c r="L6" s="47" t="str">
        <f>actualizaciones!$A$2</f>
        <v>acum. nov. 2013</v>
      </c>
      <c r="M6" s="68" t="s">
        <v>49</v>
      </c>
      <c r="N6" s="69" t="s">
        <v>50</v>
      </c>
    </row>
    <row r="7" spans="2:14" ht="15" customHeight="1" x14ac:dyDescent="0.25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 x14ac:dyDescent="0.2">
      <c r="B8" s="70" t="s">
        <v>65</v>
      </c>
      <c r="C8" s="71">
        <v>1620674</v>
      </c>
      <c r="D8" s="54">
        <f>C8/$C$8</f>
        <v>1</v>
      </c>
      <c r="E8" s="71">
        <v>1609651</v>
      </c>
      <c r="F8" s="54">
        <f>E8/$E$8</f>
        <v>1</v>
      </c>
      <c r="G8" s="54">
        <f>(E8-C8)/C8</f>
        <v>-6.8014912314259372E-3</v>
      </c>
      <c r="H8" s="66"/>
      <c r="I8" s="70" t="s">
        <v>65</v>
      </c>
      <c r="J8" s="71">
        <v>1293003</v>
      </c>
      <c r="K8" s="54">
        <f>J8/$J$8</f>
        <v>1</v>
      </c>
      <c r="L8" s="71">
        <v>1297954</v>
      </c>
      <c r="M8" s="54">
        <f>L8/$L$8</f>
        <v>1</v>
      </c>
      <c r="N8" s="54">
        <f>(L8-J8)/J8</f>
        <v>3.8290707755511784E-3</v>
      </c>
    </row>
    <row r="9" spans="2:14" ht="15" customHeight="1" x14ac:dyDescent="0.25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 x14ac:dyDescent="0.2">
      <c r="B10" s="72" t="s">
        <v>67</v>
      </c>
      <c r="C10" s="73">
        <v>1129603</v>
      </c>
      <c r="D10" s="74">
        <f>C10/$C$8</f>
        <v>0.69699581778938891</v>
      </c>
      <c r="E10" s="73">
        <v>1125884</v>
      </c>
      <c r="F10" s="74">
        <f>E10/$E$8</f>
        <v>0.69945845403755225</v>
      </c>
      <c r="G10" s="74">
        <f>(E10-C10)/C10</f>
        <v>-3.2923071202891636E-3</v>
      </c>
      <c r="H10" s="66"/>
      <c r="I10" s="72" t="s">
        <v>67</v>
      </c>
      <c r="J10" s="73">
        <v>634395</v>
      </c>
      <c r="K10" s="74">
        <f>J10/$J$8</f>
        <v>0.49063691267537662</v>
      </c>
      <c r="L10" s="73">
        <v>640120</v>
      </c>
      <c r="M10" s="74">
        <f>L10/$L$8</f>
        <v>0.49317618343947472</v>
      </c>
      <c r="N10" s="74">
        <f>(L10-J10)/J10</f>
        <v>9.0243460304699746E-3</v>
      </c>
    </row>
    <row r="11" spans="2:14" ht="15" customHeight="1" x14ac:dyDescent="0.2">
      <c r="B11" s="75" t="s">
        <v>68</v>
      </c>
      <c r="C11" s="76">
        <v>199093</v>
      </c>
      <c r="D11" s="60">
        <f>C11/$C$8</f>
        <v>0.12284580365946514</v>
      </c>
      <c r="E11" s="76">
        <v>225153</v>
      </c>
      <c r="F11" s="60">
        <f>E11/$E$8</f>
        <v>0.13987690499369118</v>
      </c>
      <c r="G11" s="61">
        <f>(E11-C11)/C11</f>
        <v>0.13089360248727983</v>
      </c>
      <c r="H11" s="66"/>
      <c r="I11" s="75" t="s">
        <v>68</v>
      </c>
      <c r="J11" s="76">
        <v>82084</v>
      </c>
      <c r="K11" s="60">
        <f>J11/$J$8</f>
        <v>6.3483224710228825E-2</v>
      </c>
      <c r="L11" s="76">
        <v>67600</v>
      </c>
      <c r="M11" s="60">
        <f>L11/$L$8</f>
        <v>5.2081969006605784E-2</v>
      </c>
      <c r="N11" s="61">
        <f>(L11-J11)/J11</f>
        <v>-0.17645338921105208</v>
      </c>
    </row>
    <row r="12" spans="2:14" ht="15" customHeight="1" x14ac:dyDescent="0.2">
      <c r="B12" s="75" t="s">
        <v>69</v>
      </c>
      <c r="C12" s="76">
        <v>742537</v>
      </c>
      <c r="D12" s="60">
        <f>C12/$C$8</f>
        <v>0.45816555334385572</v>
      </c>
      <c r="E12" s="76">
        <v>717916</v>
      </c>
      <c r="F12" s="60">
        <f>E12/$E$8</f>
        <v>0.44600724007874998</v>
      </c>
      <c r="G12" s="61">
        <f>(E12-C12)/C12</f>
        <v>-3.3157943644559124E-2</v>
      </c>
      <c r="H12" s="66"/>
      <c r="I12" s="75" t="s">
        <v>69</v>
      </c>
      <c r="J12" s="76">
        <v>359196</v>
      </c>
      <c r="K12" s="60">
        <f>J12/$J$8</f>
        <v>0.27779981948997801</v>
      </c>
      <c r="L12" s="76">
        <v>374406</v>
      </c>
      <c r="M12" s="60">
        <f>L12/$L$8</f>
        <v>0.28845860485040303</v>
      </c>
      <c r="N12" s="61">
        <f>(L12-J12)/J12</f>
        <v>4.2344569538636287E-2</v>
      </c>
    </row>
    <row r="13" spans="2:14" ht="15" customHeight="1" x14ac:dyDescent="0.2">
      <c r="B13" s="75" t="s">
        <v>70</v>
      </c>
      <c r="C13" s="76">
        <v>169426</v>
      </c>
      <c r="D13" s="60">
        <f>C13/$C$8</f>
        <v>0.10454045662483634</v>
      </c>
      <c r="E13" s="76">
        <v>163208</v>
      </c>
      <c r="F13" s="60">
        <f>E13/$E$8</f>
        <v>0.10139340763929572</v>
      </c>
      <c r="G13" s="61">
        <f>(E13-C13)/C13</f>
        <v>-3.6700388370143895E-2</v>
      </c>
      <c r="H13" s="66"/>
      <c r="I13" s="75" t="s">
        <v>70</v>
      </c>
      <c r="J13" s="76">
        <v>177513</v>
      </c>
      <c r="K13" s="60">
        <f>J13/$J$8</f>
        <v>0.13728738448402672</v>
      </c>
      <c r="L13" s="76">
        <v>181834</v>
      </c>
      <c r="M13" s="60">
        <f>L13/$L$8</f>
        <v>0.14009279219448456</v>
      </c>
      <c r="N13" s="61">
        <f>(L13-J13)/J13</f>
        <v>2.4341879186313115E-2</v>
      </c>
    </row>
    <row r="14" spans="2:14" ht="15" customHeight="1" x14ac:dyDescent="0.2">
      <c r="B14" s="75" t="s">
        <v>71</v>
      </c>
      <c r="C14" s="76">
        <v>18547</v>
      </c>
      <c r="D14" s="60">
        <f>C14/$C$8</f>
        <v>1.1444004161231685E-2</v>
      </c>
      <c r="E14" s="76">
        <v>19607</v>
      </c>
      <c r="F14" s="60">
        <f>E14/$E$8</f>
        <v>1.2180901325815348E-2</v>
      </c>
      <c r="G14" s="61">
        <f>(E14-C14)/C14</f>
        <v>5.71521000700922E-2</v>
      </c>
      <c r="H14" s="66"/>
      <c r="I14" s="75" t="s">
        <v>71</v>
      </c>
      <c r="J14" s="76">
        <v>15602</v>
      </c>
      <c r="K14" s="60">
        <f>J14/$J$8</f>
        <v>1.2066483991143099E-2</v>
      </c>
      <c r="L14" s="76">
        <v>16280</v>
      </c>
      <c r="M14" s="60">
        <f>L14/$L$8</f>
        <v>1.2542817387981393E-2</v>
      </c>
      <c r="N14" s="61">
        <f>(L14-J14)/J14</f>
        <v>4.3455967183694398E-2</v>
      </c>
    </row>
    <row r="15" spans="2:14" ht="15" customHeight="1" x14ac:dyDescent="0.25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 x14ac:dyDescent="0.2">
      <c r="B16" s="72" t="s">
        <v>73</v>
      </c>
      <c r="C16" s="73">
        <v>491071</v>
      </c>
      <c r="D16" s="74">
        <f>C16/$C$8</f>
        <v>0.30300418221061115</v>
      </c>
      <c r="E16" s="73">
        <v>483767</v>
      </c>
      <c r="F16" s="74">
        <f>E16/$E$8</f>
        <v>0.30054154596244775</v>
      </c>
      <c r="G16" s="74">
        <f>(E16-C16)/C16</f>
        <v>-1.4873612980607692E-2</v>
      </c>
      <c r="H16" s="66"/>
      <c r="I16" s="72" t="s">
        <v>73</v>
      </c>
      <c r="J16" s="73">
        <v>658608</v>
      </c>
      <c r="K16" s="74">
        <f>J16/$J$8</f>
        <v>0.50936308732462343</v>
      </c>
      <c r="L16" s="73">
        <v>657834</v>
      </c>
      <c r="M16" s="74">
        <f>L16/$L$8</f>
        <v>0.50682381656052522</v>
      </c>
      <c r="N16" s="74">
        <f>(L16-J16)/J16</f>
        <v>-1.1752058887836163E-3</v>
      </c>
    </row>
    <row r="17" spans="2:16" ht="15" customHeight="1" x14ac:dyDescent="0.2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 x14ac:dyDescent="0.3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 x14ac:dyDescent="0.3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 x14ac:dyDescent="0.25">
      <c r="B20" s="67" t="s">
        <v>63</v>
      </c>
      <c r="C20" s="47" t="str">
        <f>actualizaciones!$A$3</f>
        <v>acum. nov. 2012</v>
      </c>
      <c r="D20" s="68" t="s">
        <v>49</v>
      </c>
      <c r="E20" s="47" t="str">
        <f>actualizaciones!$A$2</f>
        <v>acum. nov. 2013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nov. 2012</v>
      </c>
      <c r="K20" s="68" t="s">
        <v>49</v>
      </c>
      <c r="L20" s="47" t="str">
        <f>actualizaciones!$A$2</f>
        <v>acum. nov. 2013</v>
      </c>
      <c r="M20" s="68" t="s">
        <v>49</v>
      </c>
      <c r="N20" s="69" t="s">
        <v>50</v>
      </c>
    </row>
    <row r="21" spans="2:16" ht="15" customHeight="1" x14ac:dyDescent="0.25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 x14ac:dyDescent="0.2">
      <c r="B22" s="70" t="s">
        <v>65</v>
      </c>
      <c r="C22" s="71">
        <v>627797</v>
      </c>
      <c r="D22" s="54">
        <f>C22/$C$22</f>
        <v>1</v>
      </c>
      <c r="E22" s="71">
        <v>686911</v>
      </c>
      <c r="F22" s="54">
        <f>E22/$E$22</f>
        <v>1</v>
      </c>
      <c r="G22" s="54">
        <f>(E22-C22)/C22</f>
        <v>9.4161010645160775E-2</v>
      </c>
      <c r="H22" s="66"/>
      <c r="I22" s="70" t="s">
        <v>65</v>
      </c>
      <c r="J22" s="71">
        <v>153167</v>
      </c>
      <c r="K22" s="54">
        <f>J22/$J$22</f>
        <v>1</v>
      </c>
      <c r="L22" s="71">
        <v>162033</v>
      </c>
      <c r="M22" s="54">
        <f>L22/$L$22</f>
        <v>1</v>
      </c>
      <c r="N22" s="54">
        <f>(L22-J22)/J22</f>
        <v>5.7884531263261665E-2</v>
      </c>
    </row>
    <row r="23" spans="2:16" ht="15" customHeight="1" x14ac:dyDescent="0.25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 x14ac:dyDescent="0.2">
      <c r="B24" s="72" t="s">
        <v>67</v>
      </c>
      <c r="C24" s="73">
        <v>474899</v>
      </c>
      <c r="D24" s="74">
        <f>C24/$C$22</f>
        <v>0.75645312099293238</v>
      </c>
      <c r="E24" s="73">
        <v>505062</v>
      </c>
      <c r="F24" s="74">
        <f>E24/$E$22</f>
        <v>0.735265558420232</v>
      </c>
      <c r="G24" s="74">
        <f>(E24-C24)/C24</f>
        <v>6.3514557832296967E-2</v>
      </c>
      <c r="H24" s="66"/>
      <c r="I24" s="72" t="s">
        <v>67</v>
      </c>
      <c r="J24" s="73">
        <v>153167</v>
      </c>
      <c r="K24" s="74">
        <f>J24/$J$22</f>
        <v>1</v>
      </c>
      <c r="L24" s="73">
        <v>162033</v>
      </c>
      <c r="M24" s="74">
        <f>L24/$L$22</f>
        <v>1</v>
      </c>
      <c r="N24" s="74">
        <f>(L24-J24)/J24</f>
        <v>5.7884531263261665E-2</v>
      </c>
    </row>
    <row r="25" spans="2:16" ht="15" customHeight="1" x14ac:dyDescent="0.2">
      <c r="B25" s="75" t="s">
        <v>77</v>
      </c>
      <c r="C25" s="76">
        <v>401411</v>
      </c>
      <c r="D25" s="60">
        <f>C25/$C$22</f>
        <v>0.63939617424103656</v>
      </c>
      <c r="E25" s="76">
        <v>427745</v>
      </c>
      <c r="F25" s="60">
        <f>E25/$E$22</f>
        <v>0.62270803641228634</v>
      </c>
      <c r="G25" s="61">
        <f>(E25-C25)/C25</f>
        <v>6.5603583359698667E-2</v>
      </c>
      <c r="H25" s="66"/>
      <c r="I25" s="75" t="s">
        <v>77</v>
      </c>
      <c r="J25" s="76">
        <v>57173</v>
      </c>
      <c r="K25" s="60">
        <f>J25/$J$22</f>
        <v>0.37327231061521082</v>
      </c>
      <c r="L25" s="76">
        <v>62330</v>
      </c>
      <c r="M25" s="60">
        <f>L25/$L$22</f>
        <v>0.38467472675319225</v>
      </c>
      <c r="N25" s="61">
        <f>(L25-J25)/J25</f>
        <v>9.0199919542441359E-2</v>
      </c>
    </row>
    <row r="26" spans="2:16" ht="15" customHeight="1" x14ac:dyDescent="0.2">
      <c r="B26" s="75" t="s">
        <v>70</v>
      </c>
      <c r="C26" s="76">
        <v>61373</v>
      </c>
      <c r="D26" s="60">
        <f>C26/$C$22</f>
        <v>9.7759307546866264E-2</v>
      </c>
      <c r="E26" s="76">
        <v>64704</v>
      </c>
      <c r="F26" s="60">
        <f>E26/$E$22</f>
        <v>9.4195609038143224E-2</v>
      </c>
      <c r="G26" s="61">
        <f>(E26-C26)/C26</f>
        <v>5.4274681048669608E-2</v>
      </c>
      <c r="H26" s="66"/>
      <c r="I26" s="75" t="s">
        <v>70</v>
      </c>
      <c r="J26" s="76">
        <v>52149</v>
      </c>
      <c r="K26" s="60">
        <f>J26/$J$22</f>
        <v>0.34047151148746141</v>
      </c>
      <c r="L26" s="76">
        <v>58768</v>
      </c>
      <c r="M26" s="60">
        <f>L26/$L$22</f>
        <v>0.36269155048662927</v>
      </c>
      <c r="N26" s="61">
        <f>(L26-J26)/J26</f>
        <v>0.12692477324589158</v>
      </c>
    </row>
    <row r="27" spans="2:16" ht="15" customHeight="1" x14ac:dyDescent="0.2">
      <c r="B27" s="75" t="s">
        <v>71</v>
      </c>
      <c r="C27" s="76">
        <v>12115</v>
      </c>
      <c r="D27" s="60">
        <f>C27/$C$22</f>
        <v>1.9297639205029651E-2</v>
      </c>
      <c r="E27" s="76">
        <v>12613</v>
      </c>
      <c r="F27" s="60">
        <f>E27/$E$22</f>
        <v>1.8361912969802493E-2</v>
      </c>
      <c r="G27" s="61">
        <f>(E27-C27)/C27</f>
        <v>4.1106066859265371E-2</v>
      </c>
      <c r="H27" s="66"/>
      <c r="I27" s="75" t="s">
        <v>78</v>
      </c>
      <c r="J27" s="76">
        <v>36456</v>
      </c>
      <c r="K27" s="60">
        <f>J27/$J$22</f>
        <v>0.23801471596362142</v>
      </c>
      <c r="L27" s="76">
        <v>28640</v>
      </c>
      <c r="M27" s="60">
        <f>L27/$L$22</f>
        <v>0.17675411798831103</v>
      </c>
      <c r="N27" s="61">
        <f>(L27-J27)/J27</f>
        <v>-0.21439543559359228</v>
      </c>
    </row>
    <row r="28" spans="2:16" ht="15" customHeight="1" x14ac:dyDescent="0.2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7389</v>
      </c>
      <c r="K28" s="60">
        <f>J28/$J$22</f>
        <v>4.8241461933706348E-2</v>
      </c>
      <c r="L28" s="76">
        <v>12295</v>
      </c>
      <c r="M28" s="60">
        <f>L28/$L$22</f>
        <v>7.5879604771867462E-2</v>
      </c>
      <c r="N28" s="61">
        <f>(L28-J28)/J28</f>
        <v>0.66395994045202322</v>
      </c>
    </row>
    <row r="29" spans="2:16" ht="15" customHeight="1" x14ac:dyDescent="0.2">
      <c r="B29" s="72" t="s">
        <v>73</v>
      </c>
      <c r="C29" s="73">
        <v>152898</v>
      </c>
      <c r="D29" s="74">
        <f>C29/$C$22</f>
        <v>0.24354687900706756</v>
      </c>
      <c r="E29" s="73">
        <v>181849</v>
      </c>
      <c r="F29" s="74">
        <f>E29/$E$22</f>
        <v>0.264734441579768</v>
      </c>
      <c r="G29" s="74">
        <f>(E29-C29)/C29</f>
        <v>0.18934845452523905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 x14ac:dyDescent="0.2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J30/$J$22</f>
        <v>0</v>
      </c>
      <c r="L30" s="73">
        <v>0</v>
      </c>
      <c r="M30" s="74">
        <f>L30/$L$22</f>
        <v>0</v>
      </c>
      <c r="N30" s="78" t="str">
        <f>IFERROR((L30-J30)/J30,"-")</f>
        <v>-</v>
      </c>
    </row>
    <row r="31" spans="2:16" x14ac:dyDescent="0.2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 x14ac:dyDescent="0.25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 x14ac:dyDescent="0.25">
      <c r="B35" s="45"/>
      <c r="C35" s="45"/>
      <c r="D35" s="45"/>
      <c r="E35" s="45"/>
      <c r="F35" s="45"/>
      <c r="G35" s="45"/>
      <c r="H35" s="66"/>
      <c r="I35" s="66"/>
    </row>
    <row r="36" spans="2:14" ht="42" customHeight="1" x14ac:dyDescent="0.25">
      <c r="B36" s="67" t="s">
        <v>63</v>
      </c>
      <c r="C36" s="47" t="str">
        <f>actualizaciones!$A$3</f>
        <v>acum. nov. 2012</v>
      </c>
      <c r="D36" s="68" t="s">
        <v>49</v>
      </c>
      <c r="E36" s="47" t="str">
        <f>actualizaciones!$A$2</f>
        <v>acum. nov. 2013</v>
      </c>
      <c r="F36" s="68" t="s">
        <v>49</v>
      </c>
      <c r="G36" s="69" t="s">
        <v>50</v>
      </c>
      <c r="H36" s="66"/>
      <c r="I36" s="66"/>
    </row>
    <row r="37" spans="2:14" ht="15" customHeight="1" x14ac:dyDescent="0.25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 x14ac:dyDescent="0.2">
      <c r="B38" s="70" t="s">
        <v>65</v>
      </c>
      <c r="C38" s="71">
        <v>4508904</v>
      </c>
      <c r="D38" s="54">
        <f>C38/$C$38</f>
        <v>1</v>
      </c>
      <c r="E38" s="71">
        <v>4547652</v>
      </c>
      <c r="F38" s="54">
        <f>E38/$E$38</f>
        <v>1</v>
      </c>
      <c r="G38" s="54">
        <f>E38/C38-1</f>
        <v>8.5936626727913801E-3</v>
      </c>
      <c r="H38" s="66"/>
      <c r="I38" s="66"/>
    </row>
    <row r="39" spans="2:14" ht="15" customHeight="1" x14ac:dyDescent="0.25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 x14ac:dyDescent="0.2">
      <c r="B40" s="72" t="s">
        <v>67</v>
      </c>
      <c r="C40" s="73">
        <v>2925562</v>
      </c>
      <c r="D40" s="74">
        <f>C40/$C$38</f>
        <v>0.64884104873379433</v>
      </c>
      <c r="E40" s="73">
        <v>2944928</v>
      </c>
      <c r="F40" s="74">
        <f t="shared" ref="F40:F45" si="0">E40/$E$38</f>
        <v>0.64757109822827252</v>
      </c>
      <c r="G40" s="74">
        <f t="shared" ref="G40:G45" si="1">E40/C40-1</f>
        <v>6.619582835708071E-3</v>
      </c>
      <c r="H40" s="66"/>
      <c r="I40" s="66"/>
    </row>
    <row r="41" spans="2:14" ht="15" customHeight="1" x14ac:dyDescent="0.2">
      <c r="B41" s="75" t="s">
        <v>68</v>
      </c>
      <c r="C41" s="76">
        <v>451399</v>
      </c>
      <c r="D41" s="60">
        <f t="shared" ref="D41:D45" si="2">C41/$C$38</f>
        <v>0.10011279903054046</v>
      </c>
      <c r="E41" s="76">
        <v>472914</v>
      </c>
      <c r="F41" s="60">
        <f t="shared" si="0"/>
        <v>0.10399080668441649</v>
      </c>
      <c r="G41" s="61">
        <f t="shared" si="1"/>
        <v>4.7662932350315268E-2</v>
      </c>
      <c r="H41" s="66"/>
      <c r="I41" s="66"/>
    </row>
    <row r="42" spans="2:14" ht="15" customHeight="1" x14ac:dyDescent="0.2">
      <c r="B42" s="75" t="s">
        <v>69</v>
      </c>
      <c r="C42" s="76">
        <v>1791687</v>
      </c>
      <c r="D42" s="60">
        <f t="shared" si="2"/>
        <v>0.39736641099477832</v>
      </c>
      <c r="E42" s="76">
        <v>1802745</v>
      </c>
      <c r="F42" s="60">
        <f t="shared" si="0"/>
        <v>0.39641225845777117</v>
      </c>
      <c r="G42" s="61">
        <f t="shared" si="1"/>
        <v>6.171836933571484E-3</v>
      </c>
      <c r="H42" s="66"/>
      <c r="I42" s="66"/>
    </row>
    <row r="43" spans="2:14" ht="15" customHeight="1" x14ac:dyDescent="0.2">
      <c r="B43" s="75" t="s">
        <v>70</v>
      </c>
      <c r="C43" s="76">
        <v>556958</v>
      </c>
      <c r="D43" s="60">
        <f t="shared" si="2"/>
        <v>0.12352403156066308</v>
      </c>
      <c r="E43" s="76">
        <v>540819</v>
      </c>
      <c r="F43" s="60">
        <f t="shared" si="0"/>
        <v>0.11892268801570569</v>
      </c>
      <c r="G43" s="61">
        <f t="shared" si="1"/>
        <v>-2.8977050334136556E-2</v>
      </c>
      <c r="H43" s="66"/>
      <c r="I43" s="66"/>
    </row>
    <row r="44" spans="2:14" ht="15" customHeight="1" x14ac:dyDescent="0.2">
      <c r="B44" s="75" t="s">
        <v>78</v>
      </c>
      <c r="C44" s="76">
        <v>92972</v>
      </c>
      <c r="D44" s="60">
        <f t="shared" si="2"/>
        <v>2.0619645040125052E-2</v>
      </c>
      <c r="E44" s="76">
        <v>90443</v>
      </c>
      <c r="F44" s="60">
        <f t="shared" si="0"/>
        <v>1.9887845420010149E-2</v>
      </c>
      <c r="G44" s="61">
        <f t="shared" si="1"/>
        <v>-2.7201738157724864E-2</v>
      </c>
      <c r="H44" s="66"/>
      <c r="I44" s="66"/>
    </row>
    <row r="45" spans="2:14" ht="15" customHeight="1" x14ac:dyDescent="0.2">
      <c r="B45" s="75" t="s">
        <v>79</v>
      </c>
      <c r="C45" s="76">
        <v>32546</v>
      </c>
      <c r="D45" s="60">
        <f t="shared" si="2"/>
        <v>7.218162107687367E-3</v>
      </c>
      <c r="E45" s="76">
        <v>38007</v>
      </c>
      <c r="F45" s="60">
        <f t="shared" si="0"/>
        <v>8.3574996503690251E-3</v>
      </c>
      <c r="G45" s="61">
        <f t="shared" si="1"/>
        <v>0.16779327720764448</v>
      </c>
      <c r="H45" s="66"/>
      <c r="I45" s="66"/>
    </row>
    <row r="46" spans="2:14" ht="15" customHeight="1" x14ac:dyDescent="0.25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 x14ac:dyDescent="0.2">
      <c r="B47" s="72" t="s">
        <v>73</v>
      </c>
      <c r="C47" s="73">
        <v>1583342</v>
      </c>
      <c r="D47" s="74">
        <f>C47/$C$38</f>
        <v>0.35115895126620572</v>
      </c>
      <c r="E47" s="73">
        <v>1602724</v>
      </c>
      <c r="F47" s="74">
        <f>E47/$E$38</f>
        <v>0.35242890177172748</v>
      </c>
      <c r="G47" s="74">
        <f>E47/C47-1</f>
        <v>1.2241196153452538E-2</v>
      </c>
      <c r="H47" s="66"/>
      <c r="I47" s="66"/>
    </row>
    <row r="48" spans="2:14" ht="15" customHeight="1" x14ac:dyDescent="0.2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1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9" customWidth="1"/>
    <col min="2" max="2" width="13" style="79" customWidth="1"/>
    <col min="3" max="3" width="12.85546875" style="79" customWidth="1"/>
    <col min="4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 x14ac:dyDescent="0.25">
      <c r="B7" s="80"/>
      <c r="C7" s="22" t="s">
        <v>82</v>
      </c>
      <c r="D7" s="22" t="s">
        <v>32</v>
      </c>
      <c r="E7" s="23" t="s">
        <v>82</v>
      </c>
      <c r="F7" s="23" t="s">
        <v>32</v>
      </c>
      <c r="G7" s="22" t="s">
        <v>82</v>
      </c>
      <c r="H7" s="22" t="s">
        <v>32</v>
      </c>
      <c r="I7" s="23" t="s">
        <v>82</v>
      </c>
      <c r="J7" s="23" t="s">
        <v>32</v>
      </c>
      <c r="K7" s="22" t="s">
        <v>82</v>
      </c>
      <c r="L7" s="22" t="s">
        <v>32</v>
      </c>
      <c r="N7" s="81"/>
      <c r="O7" s="81"/>
      <c r="P7" s="81"/>
    </row>
    <row r="8" spans="2:16" x14ac:dyDescent="0.25">
      <c r="B8" s="82" t="s">
        <v>34</v>
      </c>
      <c r="C8" s="83">
        <v>3456400</v>
      </c>
      <c r="D8" s="84">
        <f t="shared" ref="D8:D17" si="0">C8/C21-1</f>
        <v>9.0219065775246632E-2</v>
      </c>
      <c r="E8" s="85">
        <v>1264468</v>
      </c>
      <c r="F8" s="86">
        <f t="shared" ref="F8:F17" si="1">E8/E21-1</f>
        <v>3.8938374482469174E-2</v>
      </c>
      <c r="G8" s="83">
        <v>1026392</v>
      </c>
      <c r="H8" s="84">
        <f t="shared" ref="H8:H17" si="2">G8/G21-1</f>
        <v>4.4544087146430655E-2</v>
      </c>
      <c r="I8" s="85">
        <v>541906</v>
      </c>
      <c r="J8" s="86">
        <f t="shared" ref="J8:J17" si="3">I8/I21-1</f>
        <v>0.26399440200594793</v>
      </c>
      <c r="K8" s="83">
        <v>47820</v>
      </c>
      <c r="L8" s="84">
        <f t="shared" ref="L8:L16" si="4">K8/K21-1</f>
        <v>0.39653057648501844</v>
      </c>
    </row>
    <row r="9" spans="2:16" x14ac:dyDescent="0.25">
      <c r="B9" s="82" t="s">
        <v>35</v>
      </c>
      <c r="C9" s="83">
        <v>3300934</v>
      </c>
      <c r="D9" s="84">
        <f t="shared" si="0"/>
        <v>3.2789613952356245E-2</v>
      </c>
      <c r="E9" s="85">
        <v>1295962</v>
      </c>
      <c r="F9" s="86">
        <f t="shared" si="1"/>
        <v>2.8638419025288853E-2</v>
      </c>
      <c r="G9" s="83">
        <v>1005077</v>
      </c>
      <c r="H9" s="84">
        <f t="shared" si="2"/>
        <v>7.5757879541262785E-3</v>
      </c>
      <c r="I9" s="85">
        <v>421311</v>
      </c>
      <c r="J9" s="86">
        <f t="shared" si="3"/>
        <v>9.060904770286915E-2</v>
      </c>
      <c r="K9" s="83">
        <v>32795</v>
      </c>
      <c r="L9" s="84">
        <f t="shared" si="4"/>
        <v>6.8463711162962682E-3</v>
      </c>
    </row>
    <row r="10" spans="2:16" x14ac:dyDescent="0.25">
      <c r="B10" s="82" t="s">
        <v>36</v>
      </c>
      <c r="C10" s="83">
        <v>3021785</v>
      </c>
      <c r="D10" s="84">
        <f t="shared" si="0"/>
        <v>2.5595902754915301E-2</v>
      </c>
      <c r="E10" s="85">
        <v>1134874</v>
      </c>
      <c r="F10" s="86">
        <f t="shared" si="1"/>
        <v>1.6354507109752614E-3</v>
      </c>
      <c r="G10" s="83">
        <v>968544</v>
      </c>
      <c r="H10" s="84">
        <f t="shared" si="2"/>
        <v>4.2708744898387607E-2</v>
      </c>
      <c r="I10" s="85">
        <v>409526</v>
      </c>
      <c r="J10" s="86">
        <f t="shared" si="3"/>
        <v>3.1032225579053385E-2</v>
      </c>
      <c r="K10" s="83">
        <v>27884</v>
      </c>
      <c r="L10" s="84">
        <f t="shared" si="4"/>
        <v>5.3021148036253685E-2</v>
      </c>
    </row>
    <row r="11" spans="2:16" x14ac:dyDescent="0.25">
      <c r="B11" s="82" t="s">
        <v>37</v>
      </c>
      <c r="C11" s="83">
        <v>3676768</v>
      </c>
      <c r="D11" s="84">
        <f t="shared" si="0"/>
        <v>2.21057875353603E-2</v>
      </c>
      <c r="E11" s="85">
        <v>1406650</v>
      </c>
      <c r="F11" s="86">
        <f t="shared" si="1"/>
        <v>3.0115113066237376E-2</v>
      </c>
      <c r="G11" s="83">
        <v>1141554</v>
      </c>
      <c r="H11" s="84">
        <f t="shared" si="2"/>
        <v>6.4146531978932497E-3</v>
      </c>
      <c r="I11" s="85">
        <v>501523</v>
      </c>
      <c r="J11" s="86">
        <f t="shared" si="3"/>
        <v>0.11400291870928192</v>
      </c>
      <c r="K11" s="83">
        <v>28954</v>
      </c>
      <c r="L11" s="84">
        <f t="shared" si="4"/>
        <v>0.10380847089321787</v>
      </c>
    </row>
    <row r="12" spans="2:16" x14ac:dyDescent="0.25">
      <c r="B12" s="82" t="s">
        <v>38</v>
      </c>
      <c r="C12" s="83">
        <v>3383520</v>
      </c>
      <c r="D12" s="84">
        <f t="shared" si="0"/>
        <v>-4.8455953611696856E-3</v>
      </c>
      <c r="E12" s="85">
        <v>1263886</v>
      </c>
      <c r="F12" s="86">
        <f t="shared" si="1"/>
        <v>-4.3265121975775145E-2</v>
      </c>
      <c r="G12" s="83">
        <v>1104199</v>
      </c>
      <c r="H12" s="84">
        <f t="shared" si="2"/>
        <v>-9.1600286071426007E-3</v>
      </c>
      <c r="I12" s="85">
        <v>446248</v>
      </c>
      <c r="J12" s="86">
        <f t="shared" si="3"/>
        <v>0.41694820534965826</v>
      </c>
      <c r="K12" s="83">
        <v>30589</v>
      </c>
      <c r="L12" s="84">
        <f t="shared" si="4"/>
        <v>0.10353908871171402</v>
      </c>
    </row>
    <row r="13" spans="2:16" x14ac:dyDescent="0.25">
      <c r="B13" s="82" t="s">
        <v>39</v>
      </c>
      <c r="C13" s="83">
        <v>2777793</v>
      </c>
      <c r="D13" s="84">
        <f t="shared" si="0"/>
        <v>-6.8112511142026655E-3</v>
      </c>
      <c r="E13" s="85">
        <v>1086633</v>
      </c>
      <c r="F13" s="86">
        <f t="shared" si="1"/>
        <v>9.5648392976928065E-3</v>
      </c>
      <c r="G13" s="83">
        <v>853547</v>
      </c>
      <c r="H13" s="84">
        <f t="shared" si="2"/>
        <v>-2.8311187410065441E-2</v>
      </c>
      <c r="I13" s="85">
        <v>373055</v>
      </c>
      <c r="J13" s="86">
        <f t="shared" si="3"/>
        <v>-1.3632601907400899E-2</v>
      </c>
      <c r="K13" s="83">
        <v>25638</v>
      </c>
      <c r="L13" s="84">
        <f t="shared" si="4"/>
        <v>-9.300597870308136E-2</v>
      </c>
      <c r="N13" s="87"/>
      <c r="O13" s="87"/>
      <c r="P13" s="87"/>
    </row>
    <row r="14" spans="2:16" x14ac:dyDescent="0.25">
      <c r="B14" s="82" t="s">
        <v>40</v>
      </c>
      <c r="C14" s="83">
        <v>2676094</v>
      </c>
      <c r="D14" s="84">
        <f t="shared" si="0"/>
        <v>4.4141114850707819E-2</v>
      </c>
      <c r="E14" s="85">
        <v>1073133</v>
      </c>
      <c r="F14" s="86">
        <f t="shared" si="1"/>
        <v>5.8632905098860988E-2</v>
      </c>
      <c r="G14" s="83">
        <v>808603</v>
      </c>
      <c r="H14" s="84">
        <f t="shared" si="2"/>
        <v>4.1858433533131567E-2</v>
      </c>
      <c r="I14" s="85">
        <v>338270</v>
      </c>
      <c r="J14" s="86">
        <f t="shared" si="3"/>
        <v>-4.004744850758557E-2</v>
      </c>
      <c r="K14" s="83">
        <v>28167</v>
      </c>
      <c r="L14" s="84">
        <f t="shared" si="4"/>
        <v>-0.11544138429168105</v>
      </c>
    </row>
    <row r="15" spans="2:16" x14ac:dyDescent="0.25">
      <c r="B15" s="82" t="s">
        <v>41</v>
      </c>
      <c r="C15" s="83">
        <v>2855277</v>
      </c>
      <c r="D15" s="84">
        <f t="shared" si="0"/>
        <v>-3.9991325456758431E-2</v>
      </c>
      <c r="E15" s="85">
        <v>1083852</v>
      </c>
      <c r="F15" s="86">
        <f t="shared" si="1"/>
        <v>-5.6625024262147883E-2</v>
      </c>
      <c r="G15" s="83">
        <v>883659</v>
      </c>
      <c r="H15" s="84">
        <f t="shared" si="2"/>
        <v>-3.7933546071261759E-2</v>
      </c>
      <c r="I15" s="85">
        <v>375746</v>
      </c>
      <c r="J15" s="86">
        <f t="shared" si="3"/>
        <v>-6.2414069303496578E-2</v>
      </c>
      <c r="K15" s="83">
        <v>28936</v>
      </c>
      <c r="L15" s="84">
        <f t="shared" si="4"/>
        <v>-2.1804536695852028E-2</v>
      </c>
    </row>
    <row r="16" spans="2:16" x14ac:dyDescent="0.25">
      <c r="B16" s="82" t="s">
        <v>42</v>
      </c>
      <c r="C16" s="83">
        <v>3444746</v>
      </c>
      <c r="D16" s="84">
        <f t="shared" si="0"/>
        <v>2.6240017255211745E-2</v>
      </c>
      <c r="E16" s="85">
        <v>1263706</v>
      </c>
      <c r="F16" s="86">
        <f t="shared" si="1"/>
        <v>2.2351340287587007E-2</v>
      </c>
      <c r="G16" s="83">
        <v>1052886</v>
      </c>
      <c r="H16" s="84">
        <f t="shared" si="2"/>
        <v>1.9373090283828942E-2</v>
      </c>
      <c r="I16" s="85">
        <v>526906</v>
      </c>
      <c r="J16" s="86">
        <f t="shared" si="3"/>
        <v>3.6151830067352453E-3</v>
      </c>
      <c r="K16" s="83">
        <v>34392</v>
      </c>
      <c r="L16" s="84">
        <f t="shared" si="4"/>
        <v>0.16377910124526252</v>
      </c>
    </row>
    <row r="17" spans="2:18" x14ac:dyDescent="0.25">
      <c r="B17" s="82" t="s">
        <v>43</v>
      </c>
      <c r="C17" s="83">
        <v>3157463</v>
      </c>
      <c r="D17" s="84">
        <f t="shared" si="0"/>
        <v>-0.10011819013763579</v>
      </c>
      <c r="E17" s="85">
        <v>1135466</v>
      </c>
      <c r="F17" s="86">
        <f t="shared" si="1"/>
        <v>-0.12201801946696278</v>
      </c>
      <c r="G17" s="83">
        <v>962021</v>
      </c>
      <c r="H17" s="84">
        <f t="shared" si="2"/>
        <v>-9.6406273921933794E-2</v>
      </c>
      <c r="I17" s="85">
        <v>510784</v>
      </c>
      <c r="J17" s="86">
        <f t="shared" si="3"/>
        <v>-6.7648696255327656E-2</v>
      </c>
      <c r="K17" s="83">
        <v>38948</v>
      </c>
      <c r="L17" s="84">
        <f>K17/K30-1</f>
        <v>-6.8140491913101786E-2</v>
      </c>
    </row>
    <row r="18" spans="2:18" x14ac:dyDescent="0.25">
      <c r="B18" s="82" t="s">
        <v>44</v>
      </c>
      <c r="C18" s="83">
        <v>3483725</v>
      </c>
      <c r="D18" s="84">
        <f>C18/C31-1</f>
        <v>-3.3974397191538608E-2</v>
      </c>
      <c r="E18" s="85">
        <v>1292180</v>
      </c>
      <c r="F18" s="86">
        <f>E18/E31-1</f>
        <v>-6.5959921383863751E-2</v>
      </c>
      <c r="G18" s="83">
        <v>1043793</v>
      </c>
      <c r="H18" s="84">
        <f>G18/G31-1</f>
        <v>-3.8529099934507482E-2</v>
      </c>
      <c r="I18" s="85">
        <v>544262</v>
      </c>
      <c r="J18" s="86">
        <f>I18/I31-1</f>
        <v>-1.2481379538085591E-2</v>
      </c>
      <c r="K18" s="83">
        <v>35844</v>
      </c>
      <c r="L18" s="84">
        <f>K18/K31-1</f>
        <v>9.1407344254308409E-2</v>
      </c>
    </row>
    <row r="19" spans="2:18" ht="25.5" x14ac:dyDescent="0.25">
      <c r="B19" s="30" t="str">
        <f>actualizaciones!$A$2</f>
        <v>acum. nov. 2013</v>
      </c>
      <c r="C19" s="31">
        <v>35234505</v>
      </c>
      <c r="D19" s="32">
        <v>3.380130014945637E-3</v>
      </c>
      <c r="E19" s="33">
        <v>13300810</v>
      </c>
      <c r="F19" s="34">
        <v>-1.0964832051235107E-2</v>
      </c>
      <c r="G19" s="31">
        <v>10850275</v>
      </c>
      <c r="H19" s="32">
        <v>-5.8289019012559562E-3</v>
      </c>
      <c r="I19" s="33">
        <v>4989537</v>
      </c>
      <c r="J19" s="34">
        <v>5.4265480652327502E-2</v>
      </c>
      <c r="K19" s="31">
        <v>359967</v>
      </c>
      <c r="L19" s="32">
        <v>5.523488457310366E-2</v>
      </c>
      <c r="O19" s="81"/>
      <c r="P19" s="81"/>
      <c r="Q19" s="81"/>
      <c r="R19" s="81"/>
    </row>
    <row r="20" spans="2:18" outlineLevel="1" x14ac:dyDescent="0.25">
      <c r="B20" s="82" t="s">
        <v>33</v>
      </c>
      <c r="C20" s="83">
        <v>3162978</v>
      </c>
      <c r="D20" s="84">
        <f>C20/C33-1</f>
        <v>-3.4750446312769911E-2</v>
      </c>
      <c r="E20" s="85">
        <v>1181092</v>
      </c>
      <c r="F20" s="86">
        <f t="shared" ref="F20:F31" si="5">E20/E33-1</f>
        <v>-3.8876492636300441E-2</v>
      </c>
      <c r="G20" s="83">
        <v>949974</v>
      </c>
      <c r="H20" s="84">
        <f t="shared" ref="H20:H31" si="6">G20/G33-1</f>
        <v>-8.3318939438531969E-2</v>
      </c>
      <c r="I20" s="85">
        <v>473197</v>
      </c>
      <c r="J20" s="86">
        <f t="shared" ref="J20:J31" si="7">I20/I33-1</f>
        <v>-3.753671295957306E-2</v>
      </c>
      <c r="K20" s="83">
        <v>34700</v>
      </c>
      <c r="L20" s="84">
        <f t="shared" ref="L20:L31" si="8">K20/K33-1</f>
        <v>0.20695652173913048</v>
      </c>
    </row>
    <row r="21" spans="2:18" outlineLevel="1" x14ac:dyDescent="0.25">
      <c r="B21" s="82" t="s">
        <v>34</v>
      </c>
      <c r="C21" s="83">
        <v>3170372</v>
      </c>
      <c r="D21" s="84">
        <f t="shared" ref="D21:D29" si="9">C21/C34-1</f>
        <v>-8.3338995532597049E-2</v>
      </c>
      <c r="E21" s="85">
        <v>1217077</v>
      </c>
      <c r="F21" s="86">
        <f t="shared" si="5"/>
        <v>-6.0157685832985863E-2</v>
      </c>
      <c r="G21" s="83">
        <v>982622</v>
      </c>
      <c r="H21" s="84">
        <f t="shared" si="6"/>
        <v>-0.10635062538594953</v>
      </c>
      <c r="I21" s="85">
        <v>428725</v>
      </c>
      <c r="J21" s="86">
        <f t="shared" si="7"/>
        <v>-0.11465087848274835</v>
      </c>
      <c r="K21" s="83">
        <v>34242</v>
      </c>
      <c r="L21" s="84">
        <f t="shared" si="8"/>
        <v>0.13639984070091593</v>
      </c>
    </row>
    <row r="22" spans="2:18" outlineLevel="1" x14ac:dyDescent="0.25">
      <c r="B22" s="82" t="s">
        <v>35</v>
      </c>
      <c r="C22" s="83">
        <v>3196134</v>
      </c>
      <c r="D22" s="84">
        <f t="shared" si="9"/>
        <v>-4.4967134023501942E-2</v>
      </c>
      <c r="E22" s="85">
        <v>1259881</v>
      </c>
      <c r="F22" s="86">
        <f t="shared" si="5"/>
        <v>-5.9680828514364404E-2</v>
      </c>
      <c r="G22" s="83">
        <v>997520</v>
      </c>
      <c r="H22" s="84">
        <f t="shared" si="6"/>
        <v>-7.3492191019323916E-2</v>
      </c>
      <c r="I22" s="85">
        <v>386308</v>
      </c>
      <c r="J22" s="86">
        <f t="shared" si="7"/>
        <v>6.575074143044346E-2</v>
      </c>
      <c r="K22" s="83">
        <v>32572</v>
      </c>
      <c r="L22" s="84">
        <f t="shared" si="8"/>
        <v>0.18202932210770784</v>
      </c>
    </row>
    <row r="23" spans="2:18" outlineLevel="1" x14ac:dyDescent="0.25">
      <c r="B23" s="82" t="s">
        <v>36</v>
      </c>
      <c r="C23" s="83">
        <v>2946370</v>
      </c>
      <c r="D23" s="84">
        <f t="shared" si="9"/>
        <v>-7.6365512696968674E-2</v>
      </c>
      <c r="E23" s="85">
        <v>1133021</v>
      </c>
      <c r="F23" s="86">
        <f t="shared" si="5"/>
        <v>-9.6878509693829162E-2</v>
      </c>
      <c r="G23" s="83">
        <v>928873</v>
      </c>
      <c r="H23" s="84">
        <f t="shared" si="6"/>
        <v>-8.6584726670554168E-2</v>
      </c>
      <c r="I23" s="85">
        <v>397200</v>
      </c>
      <c r="J23" s="86">
        <f t="shared" si="7"/>
        <v>5.0225826448895283E-3</v>
      </c>
      <c r="K23" s="83">
        <v>26480</v>
      </c>
      <c r="L23" s="84">
        <f t="shared" si="8"/>
        <v>-1.0574300340021714E-2</v>
      </c>
    </row>
    <row r="24" spans="2:18" outlineLevel="1" x14ac:dyDescent="0.25">
      <c r="B24" s="82" t="s">
        <v>37</v>
      </c>
      <c r="C24" s="83">
        <v>3597248</v>
      </c>
      <c r="D24" s="84">
        <f t="shared" si="9"/>
        <v>-6.7789595673515057E-2</v>
      </c>
      <c r="E24" s="85">
        <v>1365527</v>
      </c>
      <c r="F24" s="86">
        <f t="shared" si="5"/>
        <v>-6.5437900928110304E-2</v>
      </c>
      <c r="G24" s="83">
        <v>1134278</v>
      </c>
      <c r="H24" s="84">
        <f t="shared" si="6"/>
        <v>-7.1274114139784017E-2</v>
      </c>
      <c r="I24" s="85">
        <v>450199</v>
      </c>
      <c r="J24" s="86">
        <f t="shared" si="7"/>
        <v>-9.2991723682195881E-2</v>
      </c>
      <c r="K24" s="83">
        <v>26231</v>
      </c>
      <c r="L24" s="84">
        <f t="shared" si="8"/>
        <v>0.39385727190605246</v>
      </c>
    </row>
    <row r="25" spans="2:18" outlineLevel="1" x14ac:dyDescent="0.25">
      <c r="B25" s="82" t="s">
        <v>38</v>
      </c>
      <c r="C25" s="83">
        <v>3399995</v>
      </c>
      <c r="D25" s="84">
        <f t="shared" si="9"/>
        <v>-4.3527173151655774E-2</v>
      </c>
      <c r="E25" s="85">
        <v>1321041</v>
      </c>
      <c r="F25" s="86">
        <f t="shared" si="5"/>
        <v>-5.424431382936834E-2</v>
      </c>
      <c r="G25" s="83">
        <v>1114407</v>
      </c>
      <c r="H25" s="84">
        <f t="shared" si="6"/>
        <v>-2.8038777032065587E-2</v>
      </c>
      <c r="I25" s="85">
        <v>314936</v>
      </c>
      <c r="J25" s="86">
        <f t="shared" si="7"/>
        <v>-0.23808510020612172</v>
      </c>
      <c r="K25" s="83">
        <v>27719</v>
      </c>
      <c r="L25" s="84">
        <f t="shared" si="8"/>
        <v>0.15433306958730686</v>
      </c>
    </row>
    <row r="26" spans="2:18" outlineLevel="1" x14ac:dyDescent="0.25">
      <c r="B26" s="82" t="s">
        <v>39</v>
      </c>
      <c r="C26" s="83">
        <v>2796843</v>
      </c>
      <c r="D26" s="84">
        <f t="shared" si="9"/>
        <v>-3.07347456913446E-2</v>
      </c>
      <c r="E26" s="85">
        <v>1076338</v>
      </c>
      <c r="F26" s="86">
        <f t="shared" si="5"/>
        <v>-4.6512225349317871E-2</v>
      </c>
      <c r="G26" s="83">
        <v>878416</v>
      </c>
      <c r="H26" s="84">
        <f t="shared" si="6"/>
        <v>-6.9282319970756623E-2</v>
      </c>
      <c r="I26" s="85">
        <v>378211</v>
      </c>
      <c r="J26" s="86">
        <f t="shared" si="7"/>
        <v>8.6971596212828128E-3</v>
      </c>
      <c r="K26" s="83">
        <v>28267</v>
      </c>
      <c r="L26" s="84">
        <f t="shared" si="8"/>
        <v>0.11948514851485159</v>
      </c>
      <c r="N26" s="87"/>
      <c r="O26" s="87"/>
      <c r="P26" s="87"/>
    </row>
    <row r="27" spans="2:18" outlineLevel="1" x14ac:dyDescent="0.25">
      <c r="B27" s="82" t="s">
        <v>40</v>
      </c>
      <c r="C27" s="83">
        <v>2562962</v>
      </c>
      <c r="D27" s="84">
        <f t="shared" si="9"/>
        <v>-2.2221052278186271E-2</v>
      </c>
      <c r="E27" s="85">
        <v>1013697</v>
      </c>
      <c r="F27" s="86">
        <f t="shared" si="5"/>
        <v>-1.6205435779482635E-2</v>
      </c>
      <c r="G27" s="83">
        <v>776116</v>
      </c>
      <c r="H27" s="84">
        <f t="shared" si="6"/>
        <v>-5.1382684210204643E-2</v>
      </c>
      <c r="I27" s="85">
        <v>352382</v>
      </c>
      <c r="J27" s="86">
        <f t="shared" si="7"/>
        <v>4.3389946939548896E-2</v>
      </c>
      <c r="K27" s="83">
        <v>31843</v>
      </c>
      <c r="L27" s="84">
        <f t="shared" si="8"/>
        <v>0.1954873104069681</v>
      </c>
    </row>
    <row r="28" spans="2:18" outlineLevel="1" x14ac:dyDescent="0.25">
      <c r="B28" s="82" t="s">
        <v>41</v>
      </c>
      <c r="C28" s="83">
        <v>2974220</v>
      </c>
      <c r="D28" s="84">
        <f t="shared" si="9"/>
        <v>-0.12201624946827461</v>
      </c>
      <c r="E28" s="85">
        <v>1148909</v>
      </c>
      <c r="F28" s="86">
        <f t="shared" si="5"/>
        <v>-0.10991313024729954</v>
      </c>
      <c r="G28" s="83">
        <v>918501</v>
      </c>
      <c r="H28" s="84">
        <f t="shared" si="6"/>
        <v>-0.13776015019948373</v>
      </c>
      <c r="I28" s="85">
        <v>400759</v>
      </c>
      <c r="J28" s="86">
        <f t="shared" si="7"/>
        <v>-7.8117308232003246E-2</v>
      </c>
      <c r="K28" s="83">
        <v>29581</v>
      </c>
      <c r="L28" s="84">
        <f t="shared" si="8"/>
        <v>0.10690764855560553</v>
      </c>
    </row>
    <row r="29" spans="2:18" outlineLevel="1" x14ac:dyDescent="0.25">
      <c r="B29" s="82" t="s">
        <v>42</v>
      </c>
      <c r="C29" s="83">
        <v>3356667</v>
      </c>
      <c r="D29" s="84">
        <f t="shared" si="9"/>
        <v>-8.2141826847485611E-2</v>
      </c>
      <c r="E29" s="85">
        <v>1236078</v>
      </c>
      <c r="F29" s="86">
        <f t="shared" si="5"/>
        <v>-8.2085761642517241E-2</v>
      </c>
      <c r="G29" s="83">
        <v>1032876</v>
      </c>
      <c r="H29" s="84">
        <f t="shared" si="6"/>
        <v>-0.10911656534849545</v>
      </c>
      <c r="I29" s="85">
        <v>525008</v>
      </c>
      <c r="J29" s="86">
        <f t="shared" si="7"/>
        <v>-5.062702868870983E-2</v>
      </c>
      <c r="K29" s="83">
        <v>29552</v>
      </c>
      <c r="L29" s="84">
        <f t="shared" si="8"/>
        <v>-0.1389026486785746</v>
      </c>
    </row>
    <row r="30" spans="2:18" outlineLevel="1" x14ac:dyDescent="0.25">
      <c r="B30" s="82" t="s">
        <v>43</v>
      </c>
      <c r="C30" s="83">
        <v>3508753</v>
      </c>
      <c r="D30" s="84">
        <f>C30/C43-1</f>
        <v>-1.9238972020767076E-2</v>
      </c>
      <c r="E30" s="85">
        <v>1293268</v>
      </c>
      <c r="F30" s="86">
        <f t="shared" si="5"/>
        <v>-1.7319852712106232E-2</v>
      </c>
      <c r="G30" s="83">
        <v>1064661</v>
      </c>
      <c r="H30" s="84">
        <f t="shared" si="6"/>
        <v>-5.2181344728583823E-2</v>
      </c>
      <c r="I30" s="85">
        <v>547845</v>
      </c>
      <c r="J30" s="86">
        <f t="shared" si="7"/>
        <v>2.6101826341192957E-2</v>
      </c>
      <c r="K30" s="83">
        <v>41796</v>
      </c>
      <c r="L30" s="84">
        <f t="shared" si="8"/>
        <v>0.31628507542594408</v>
      </c>
    </row>
    <row r="31" spans="2:18" outlineLevel="1" x14ac:dyDescent="0.25">
      <c r="B31" s="82" t="s">
        <v>44</v>
      </c>
      <c r="C31" s="83">
        <v>3606245</v>
      </c>
      <c r="D31" s="84">
        <f>C31/C44-1</f>
        <v>5.5713345581820617E-2</v>
      </c>
      <c r="E31" s="85">
        <v>1383431</v>
      </c>
      <c r="F31" s="86">
        <f t="shared" si="5"/>
        <v>9.1925191303627196E-2</v>
      </c>
      <c r="G31" s="83">
        <v>1085621</v>
      </c>
      <c r="H31" s="84">
        <f t="shared" si="6"/>
        <v>-2.7543735499879096E-2</v>
      </c>
      <c r="I31" s="85">
        <v>551141</v>
      </c>
      <c r="J31" s="86">
        <f t="shared" si="7"/>
        <v>5.9566630844148927E-2</v>
      </c>
      <c r="K31" s="83">
        <v>32842</v>
      </c>
      <c r="L31" s="84">
        <f t="shared" si="8"/>
        <v>0.14173474708847555</v>
      </c>
    </row>
    <row r="32" spans="2:18" ht="15" customHeight="1" x14ac:dyDescent="0.25">
      <c r="B32" s="35">
        <v>2012</v>
      </c>
      <c r="C32" s="88">
        <v>38278787</v>
      </c>
      <c r="D32" s="89">
        <f>C32/C45-1</f>
        <v>-4.8512959835658953E-2</v>
      </c>
      <c r="E32" s="88">
        <v>14629360</v>
      </c>
      <c r="F32" s="89">
        <f>E32/E45-1</f>
        <v>-4.7311301101481296E-2</v>
      </c>
      <c r="G32" s="88">
        <v>11863865</v>
      </c>
      <c r="H32" s="89">
        <f>G32/G45-1</f>
        <v>-7.4839071712407002E-2</v>
      </c>
      <c r="I32" s="88">
        <v>5205911</v>
      </c>
      <c r="J32" s="89">
        <f>I32/I45-1</f>
        <v>-3.5541800047686478E-2</v>
      </c>
      <c r="K32" s="88">
        <v>375825</v>
      </c>
      <c r="L32" s="89">
        <f>K32/K45-1</f>
        <v>0.14066104164137427</v>
      </c>
      <c r="O32" s="81"/>
      <c r="P32" s="81"/>
      <c r="Q32" s="81"/>
      <c r="R32" s="81"/>
    </row>
    <row r="33" spans="2:18" hidden="1" outlineLevel="1" x14ac:dyDescent="0.25">
      <c r="B33" s="82" t="s">
        <v>33</v>
      </c>
      <c r="C33" s="83">
        <v>3276850</v>
      </c>
      <c r="D33" s="84">
        <f>C33/C46-1</f>
        <v>7.8053742633071854E-2</v>
      </c>
      <c r="E33" s="85">
        <v>1228866</v>
      </c>
      <c r="F33" s="86">
        <f t="shared" ref="F33:F44" si="10">E33/E46-1</f>
        <v>8.1070666976331696E-2</v>
      </c>
      <c r="G33" s="83">
        <v>1036319</v>
      </c>
      <c r="H33" s="84">
        <f t="shared" ref="H33:H44" si="11">G33/G46-1</f>
        <v>6.5918490564485177E-2</v>
      </c>
      <c r="I33" s="85">
        <v>491652</v>
      </c>
      <c r="J33" s="86">
        <f t="shared" ref="J33:J44" si="12">I33/I46-1</f>
        <v>0.10035540674825216</v>
      </c>
      <c r="K33" s="83">
        <v>28750</v>
      </c>
      <c r="L33" s="84">
        <f t="shared" ref="L33:L44" si="13">K33/K46-1</f>
        <v>6.229875402491869E-3</v>
      </c>
    </row>
    <row r="34" spans="2:18" hidden="1" outlineLevel="1" x14ac:dyDescent="0.25">
      <c r="B34" s="82" t="s">
        <v>34</v>
      </c>
      <c r="C34" s="83">
        <v>3458609</v>
      </c>
      <c r="D34" s="84">
        <f t="shared" ref="D34:D44" si="14">C34/C47-1</f>
        <v>7.3821046229201492E-2</v>
      </c>
      <c r="E34" s="85">
        <v>1294980</v>
      </c>
      <c r="F34" s="86">
        <f t="shared" si="10"/>
        <v>6.3632488355302996E-2</v>
      </c>
      <c r="G34" s="83">
        <v>1099561</v>
      </c>
      <c r="H34" s="84">
        <f t="shared" si="11"/>
        <v>6.2478379595362732E-2</v>
      </c>
      <c r="I34" s="85">
        <v>484244</v>
      </c>
      <c r="J34" s="86">
        <f t="shared" si="12"/>
        <v>8.7509376165002539E-2</v>
      </c>
      <c r="K34" s="83">
        <v>30132</v>
      </c>
      <c r="L34" s="84">
        <f t="shared" si="13"/>
        <v>-9.4348926657681353E-3</v>
      </c>
    </row>
    <row r="35" spans="2:18" hidden="1" outlineLevel="1" x14ac:dyDescent="0.25">
      <c r="B35" s="82" t="s">
        <v>35</v>
      </c>
      <c r="C35" s="83">
        <v>3346622</v>
      </c>
      <c r="D35" s="84">
        <f t="shared" si="14"/>
        <v>9.3253241664349895E-2</v>
      </c>
      <c r="E35" s="85">
        <v>1339844</v>
      </c>
      <c r="F35" s="86">
        <f t="shared" si="10"/>
        <v>0.1422389466989713</v>
      </c>
      <c r="G35" s="83">
        <v>1076645</v>
      </c>
      <c r="H35" s="84">
        <f t="shared" si="11"/>
        <v>2.38414034580543E-2</v>
      </c>
      <c r="I35" s="85">
        <v>362475</v>
      </c>
      <c r="J35" s="86">
        <f t="shared" si="12"/>
        <v>5.8253192495664408E-2</v>
      </c>
      <c r="K35" s="83">
        <v>27556</v>
      </c>
      <c r="L35" s="84">
        <f t="shared" si="13"/>
        <v>-1.5786841917279859E-2</v>
      </c>
    </row>
    <row r="36" spans="2:18" hidden="1" outlineLevel="1" x14ac:dyDescent="0.25">
      <c r="B36" s="82" t="s">
        <v>36</v>
      </c>
      <c r="C36" s="83">
        <v>3189974</v>
      </c>
      <c r="D36" s="84">
        <f t="shared" si="14"/>
        <v>0.15137034038610553</v>
      </c>
      <c r="E36" s="85">
        <v>1254561</v>
      </c>
      <c r="F36" s="86">
        <f t="shared" si="10"/>
        <v>0.16173382078406973</v>
      </c>
      <c r="G36" s="83">
        <v>1016923</v>
      </c>
      <c r="H36" s="84">
        <f t="shared" si="11"/>
        <v>0.13699285663972494</v>
      </c>
      <c r="I36" s="85">
        <v>395215</v>
      </c>
      <c r="J36" s="86">
        <f t="shared" si="12"/>
        <v>0.14596260684999818</v>
      </c>
      <c r="K36" s="83">
        <v>26763</v>
      </c>
      <c r="L36" s="84">
        <f t="shared" si="13"/>
        <v>0.18483265450681774</v>
      </c>
    </row>
    <row r="37" spans="2:18" hidden="1" outlineLevel="1" x14ac:dyDescent="0.25">
      <c r="B37" s="82" t="s">
        <v>37</v>
      </c>
      <c r="C37" s="83">
        <v>3858837</v>
      </c>
      <c r="D37" s="84">
        <f t="shared" si="14"/>
        <v>7.0787629618920489E-2</v>
      </c>
      <c r="E37" s="85">
        <v>1461141</v>
      </c>
      <c r="F37" s="86">
        <f t="shared" si="10"/>
        <v>5.1947210449053927E-2</v>
      </c>
      <c r="G37" s="83">
        <v>1221327</v>
      </c>
      <c r="H37" s="84">
        <f t="shared" si="11"/>
        <v>4.8292667435151593E-2</v>
      </c>
      <c r="I37" s="85">
        <v>496356</v>
      </c>
      <c r="J37" s="86">
        <f t="shared" si="12"/>
        <v>0.1115102113937656</v>
      </c>
      <c r="K37" s="83">
        <v>18819</v>
      </c>
      <c r="L37" s="84">
        <f t="shared" si="13"/>
        <v>-0.16800035368495514</v>
      </c>
    </row>
    <row r="38" spans="2:18" hidden="1" outlineLevel="1" x14ac:dyDescent="0.25">
      <c r="B38" s="82" t="s">
        <v>38</v>
      </c>
      <c r="C38" s="83">
        <v>3554722</v>
      </c>
      <c r="D38" s="84">
        <f t="shared" si="14"/>
        <v>9.2600105979740999E-2</v>
      </c>
      <c r="E38" s="85">
        <v>1396810</v>
      </c>
      <c r="F38" s="86">
        <f t="shared" si="10"/>
        <v>6.9248828986478994E-2</v>
      </c>
      <c r="G38" s="83">
        <v>1146555</v>
      </c>
      <c r="H38" s="84">
        <f t="shared" si="11"/>
        <v>6.3812711140224465E-2</v>
      </c>
      <c r="I38" s="85">
        <v>413348</v>
      </c>
      <c r="J38" s="86">
        <f t="shared" si="12"/>
        <v>0.11183198304337072</v>
      </c>
      <c r="K38" s="83">
        <v>24013</v>
      </c>
      <c r="L38" s="84">
        <f t="shared" si="13"/>
        <v>4.7048050928752083E-2</v>
      </c>
    </row>
    <row r="39" spans="2:18" hidden="1" outlineLevel="1" x14ac:dyDescent="0.25">
      <c r="B39" s="82" t="s">
        <v>39</v>
      </c>
      <c r="C39" s="83">
        <v>2885529</v>
      </c>
      <c r="D39" s="84">
        <f t="shared" si="14"/>
        <v>8.4266846831139386E-2</v>
      </c>
      <c r="E39" s="85">
        <v>1128843</v>
      </c>
      <c r="F39" s="86">
        <f t="shared" si="10"/>
        <v>0.13264756316467019</v>
      </c>
      <c r="G39" s="83">
        <v>943805</v>
      </c>
      <c r="H39" s="84">
        <f t="shared" si="11"/>
        <v>0.1211775271502189</v>
      </c>
      <c r="I39" s="85">
        <v>374950</v>
      </c>
      <c r="J39" s="86">
        <f t="shared" si="12"/>
        <v>-8.8200962988181475E-2</v>
      </c>
      <c r="K39" s="83">
        <v>25250</v>
      </c>
      <c r="L39" s="84">
        <f t="shared" si="13"/>
        <v>-3.3566808282619487E-2</v>
      </c>
      <c r="N39" s="87"/>
      <c r="O39" s="87"/>
      <c r="P39" s="87"/>
    </row>
    <row r="40" spans="2:18" hidden="1" outlineLevel="1" x14ac:dyDescent="0.25">
      <c r="B40" s="82" t="s">
        <v>40</v>
      </c>
      <c r="C40" s="83">
        <v>2621208</v>
      </c>
      <c r="D40" s="84">
        <f t="shared" si="14"/>
        <v>6.6137585505909424E-2</v>
      </c>
      <c r="E40" s="85">
        <v>1030395</v>
      </c>
      <c r="F40" s="86">
        <f t="shared" si="10"/>
        <v>8.1722744212902265E-2</v>
      </c>
      <c r="G40" s="83">
        <v>818155</v>
      </c>
      <c r="H40" s="84">
        <f t="shared" si="11"/>
        <v>7.9202122116682094E-2</v>
      </c>
      <c r="I40" s="85">
        <v>337728</v>
      </c>
      <c r="J40" s="86">
        <f t="shared" si="12"/>
        <v>-0.10121593246771221</v>
      </c>
      <c r="K40" s="83">
        <v>26636</v>
      </c>
      <c r="L40" s="84">
        <f t="shared" si="13"/>
        <v>5.2140938536893611E-2</v>
      </c>
    </row>
    <row r="41" spans="2:18" hidden="1" outlineLevel="1" x14ac:dyDescent="0.25">
      <c r="B41" s="82" t="s">
        <v>41</v>
      </c>
      <c r="C41" s="83">
        <v>3387557</v>
      </c>
      <c r="D41" s="84">
        <f t="shared" si="14"/>
        <v>0.25249552067072734</v>
      </c>
      <c r="E41" s="85">
        <v>1290783</v>
      </c>
      <c r="F41" s="86">
        <f t="shared" si="10"/>
        <v>0.21625113071008584</v>
      </c>
      <c r="G41" s="83">
        <v>1065250</v>
      </c>
      <c r="H41" s="84">
        <f t="shared" si="11"/>
        <v>0.29587412655468404</v>
      </c>
      <c r="I41" s="85">
        <v>434718</v>
      </c>
      <c r="J41" s="86">
        <f t="shared" si="12"/>
        <v>0.15690026373146759</v>
      </c>
      <c r="K41" s="83">
        <v>26724</v>
      </c>
      <c r="L41" s="84">
        <f t="shared" si="13"/>
        <v>-2.9981851179673336E-2</v>
      </c>
    </row>
    <row r="42" spans="2:18" hidden="1" outlineLevel="1" x14ac:dyDescent="0.25">
      <c r="B42" s="82" t="s">
        <v>42</v>
      </c>
      <c r="C42" s="83">
        <v>3657065</v>
      </c>
      <c r="D42" s="84">
        <f t="shared" si="14"/>
        <v>0.1506685054381256</v>
      </c>
      <c r="E42" s="85">
        <v>1346616</v>
      </c>
      <c r="F42" s="86">
        <f t="shared" si="10"/>
        <v>0.18307587286610039</v>
      </c>
      <c r="G42" s="83">
        <v>1159384</v>
      </c>
      <c r="H42" s="84">
        <f t="shared" si="11"/>
        <v>0.14445458987507953</v>
      </c>
      <c r="I42" s="85">
        <v>553005</v>
      </c>
      <c r="J42" s="86">
        <f t="shared" si="12"/>
        <v>0.13452748280785842</v>
      </c>
      <c r="K42" s="83">
        <v>34319</v>
      </c>
      <c r="L42" s="84">
        <f t="shared" si="13"/>
        <v>0.20565606885649035</v>
      </c>
    </row>
    <row r="43" spans="2:18" hidden="1" outlineLevel="1" x14ac:dyDescent="0.25">
      <c r="B43" s="82" t="s">
        <v>43</v>
      </c>
      <c r="C43" s="83">
        <v>3577582</v>
      </c>
      <c r="D43" s="84">
        <f>C43/C56-1</f>
        <v>0.17311309370786399</v>
      </c>
      <c r="E43" s="85">
        <v>1316062</v>
      </c>
      <c r="F43" s="86">
        <f t="shared" si="10"/>
        <v>0.21722683285284727</v>
      </c>
      <c r="G43" s="83">
        <v>1123275</v>
      </c>
      <c r="H43" s="84">
        <f t="shared" si="11"/>
        <v>0.19382149351636246</v>
      </c>
      <c r="I43" s="85">
        <v>533909</v>
      </c>
      <c r="J43" s="86">
        <f t="shared" si="12"/>
        <v>2.1569505353630447E-2</v>
      </c>
      <c r="K43" s="83">
        <v>31753</v>
      </c>
      <c r="L43" s="84">
        <f t="shared" si="13"/>
        <v>-8.3104732753891075E-2</v>
      </c>
    </row>
    <row r="44" spans="2:18" hidden="1" outlineLevel="1" x14ac:dyDescent="0.25">
      <c r="B44" s="82" t="s">
        <v>44</v>
      </c>
      <c r="C44" s="83">
        <v>3415932</v>
      </c>
      <c r="D44" s="84">
        <f t="shared" si="14"/>
        <v>5.8338344739510717E-2</v>
      </c>
      <c r="E44" s="85">
        <v>1266965</v>
      </c>
      <c r="F44" s="86">
        <f t="shared" si="10"/>
        <v>8.9998322371392492E-2</v>
      </c>
      <c r="G44" s="83">
        <v>1116370</v>
      </c>
      <c r="H44" s="84">
        <f t="shared" si="11"/>
        <v>9.1681620160079857E-2</v>
      </c>
      <c r="I44" s="85">
        <v>520157</v>
      </c>
      <c r="J44" s="86">
        <f t="shared" si="12"/>
        <v>-4.7212839694320885E-2</v>
      </c>
      <c r="K44" s="83">
        <v>28765</v>
      </c>
      <c r="L44" s="84">
        <f t="shared" si="13"/>
        <v>4.1892127770990495E-3</v>
      </c>
    </row>
    <row r="45" spans="2:18" ht="15" customHeight="1" collapsed="1" x14ac:dyDescent="0.25">
      <c r="B45" s="38">
        <v>2011</v>
      </c>
      <c r="C45" s="90">
        <v>40230487</v>
      </c>
      <c r="D45" s="91">
        <f>C45/C58-1</f>
        <v>0.11043781800147245</v>
      </c>
      <c r="E45" s="90">
        <v>15355866</v>
      </c>
      <c r="F45" s="91">
        <f>E45/E58-1</f>
        <v>0.12129901828523426</v>
      </c>
      <c r="G45" s="90">
        <v>12823569</v>
      </c>
      <c r="H45" s="91">
        <f>G45/G58-1</f>
        <v>0.10600887286283589</v>
      </c>
      <c r="I45" s="90">
        <v>5397757</v>
      </c>
      <c r="J45" s="91">
        <f>I45/I58-1</f>
        <v>5.4957801742654633E-2</v>
      </c>
      <c r="K45" s="90">
        <v>329480</v>
      </c>
      <c r="L45" s="91">
        <f>K45/K58-1</f>
        <v>1.1096653818771118E-2</v>
      </c>
      <c r="O45" s="81"/>
      <c r="P45" s="81"/>
      <c r="Q45" s="81"/>
      <c r="R45" s="81"/>
    </row>
    <row r="46" spans="2:18" hidden="1" outlineLevel="1" x14ac:dyDescent="0.25">
      <c r="B46" s="82" t="s">
        <v>33</v>
      </c>
      <c r="C46" s="83">
        <v>3039598</v>
      </c>
      <c r="D46" s="84">
        <f>C46/C59-1</f>
        <v>6.4640757384912817E-3</v>
      </c>
      <c r="E46" s="85">
        <v>1136712</v>
      </c>
      <c r="F46" s="86">
        <f>E46/E59-1</f>
        <v>2.0222028557298932E-2</v>
      </c>
      <c r="G46" s="83">
        <v>972231</v>
      </c>
      <c r="H46" s="84">
        <f>G46/G59-1</f>
        <v>6.1057422090288416E-2</v>
      </c>
      <c r="I46" s="85">
        <v>446812</v>
      </c>
      <c r="J46" s="86">
        <f>I46/I59-1</f>
        <v>-0.11982854058568837</v>
      </c>
      <c r="K46" s="83">
        <v>28572</v>
      </c>
      <c r="L46" s="84">
        <f>K46/K59-1</f>
        <v>-0.20800532209779354</v>
      </c>
    </row>
    <row r="47" spans="2:18" hidden="1" outlineLevel="1" x14ac:dyDescent="0.25">
      <c r="B47" s="82" t="s">
        <v>34</v>
      </c>
      <c r="C47" s="83">
        <v>3220843</v>
      </c>
      <c r="D47" s="84">
        <f t="shared" ref="D47:F97" si="15">C47/C60-1</f>
        <v>7.4448105062862036E-2</v>
      </c>
      <c r="E47" s="85">
        <v>1217507</v>
      </c>
      <c r="F47" s="86">
        <f t="shared" si="15"/>
        <v>6.7316374423827874E-2</v>
      </c>
      <c r="G47" s="83">
        <v>1034902</v>
      </c>
      <c r="H47" s="84">
        <f t="shared" ref="H47:H57" si="16">G47/G60-1</f>
        <v>0.16204480864867787</v>
      </c>
      <c r="I47" s="85">
        <v>445278</v>
      </c>
      <c r="J47" s="86">
        <f t="shared" ref="J47:J57" si="17">I47/I60-1</f>
        <v>-8.6603609868368459E-2</v>
      </c>
      <c r="K47" s="83">
        <v>30419</v>
      </c>
      <c r="L47" s="84">
        <f t="shared" ref="L47:L57" si="18">K47/K60-1</f>
        <v>9.8000288766965094E-2</v>
      </c>
    </row>
    <row r="48" spans="2:18" hidden="1" outlineLevel="1" x14ac:dyDescent="0.25">
      <c r="B48" s="82" t="s">
        <v>35</v>
      </c>
      <c r="C48" s="83">
        <v>3061159</v>
      </c>
      <c r="D48" s="84">
        <f t="shared" si="15"/>
        <v>6.3841048647435006E-2</v>
      </c>
      <c r="E48" s="85">
        <v>1172998</v>
      </c>
      <c r="F48" s="86">
        <f t="shared" si="15"/>
        <v>6.7908343628545698E-2</v>
      </c>
      <c r="G48" s="83">
        <v>1051574</v>
      </c>
      <c r="H48" s="84">
        <f t="shared" si="16"/>
        <v>0.12665906685123351</v>
      </c>
      <c r="I48" s="85">
        <v>342522</v>
      </c>
      <c r="J48" s="86">
        <f t="shared" si="17"/>
        <v>-8.60523198104447E-2</v>
      </c>
      <c r="K48" s="83">
        <v>27998</v>
      </c>
      <c r="L48" s="84">
        <f t="shared" si="18"/>
        <v>-3.3551950293406962E-2</v>
      </c>
    </row>
    <row r="49" spans="2:17" hidden="1" outlineLevel="1" x14ac:dyDescent="0.25">
      <c r="B49" s="82" t="s">
        <v>36</v>
      </c>
      <c r="C49" s="83">
        <v>2770589</v>
      </c>
      <c r="D49" s="84">
        <f t="shared" si="15"/>
        <v>1.9562233433795928E-2</v>
      </c>
      <c r="E49" s="85">
        <v>1079904</v>
      </c>
      <c r="F49" s="86">
        <f t="shared" si="15"/>
        <v>2.1019749033726942E-2</v>
      </c>
      <c r="G49" s="83">
        <v>894397</v>
      </c>
      <c r="H49" s="84">
        <f t="shared" si="16"/>
        <v>5.5148941190349854E-2</v>
      </c>
      <c r="I49" s="85">
        <v>344876</v>
      </c>
      <c r="J49" s="86">
        <f t="shared" si="17"/>
        <v>-0.11994488108604673</v>
      </c>
      <c r="K49" s="83">
        <v>22588</v>
      </c>
      <c r="L49" s="84">
        <f t="shared" si="18"/>
        <v>-0.12656123119755613</v>
      </c>
    </row>
    <row r="50" spans="2:17" hidden="1" outlineLevel="1" x14ac:dyDescent="0.25">
      <c r="B50" s="82" t="s">
        <v>37</v>
      </c>
      <c r="C50" s="83">
        <v>3603737</v>
      </c>
      <c r="D50" s="84">
        <f t="shared" si="15"/>
        <v>9.482941182402671E-3</v>
      </c>
      <c r="E50" s="85">
        <v>1388987</v>
      </c>
      <c r="F50" s="86">
        <f t="shared" si="15"/>
        <v>-5.6241109416018675E-3</v>
      </c>
      <c r="G50" s="83">
        <v>1165063</v>
      </c>
      <c r="H50" s="84">
        <f t="shared" si="16"/>
        <v>6.6312834692007883E-2</v>
      </c>
      <c r="I50" s="85">
        <v>446560</v>
      </c>
      <c r="J50" s="86">
        <f t="shared" si="17"/>
        <v>-0.20802333933369399</v>
      </c>
      <c r="K50" s="83">
        <v>22619</v>
      </c>
      <c r="L50" s="84">
        <f t="shared" si="18"/>
        <v>5.7753460531238199E-2</v>
      </c>
    </row>
    <row r="51" spans="2:17" hidden="1" outlineLevel="1" x14ac:dyDescent="0.25">
      <c r="B51" s="82" t="s">
        <v>38</v>
      </c>
      <c r="C51" s="83">
        <v>3253452</v>
      </c>
      <c r="D51" s="84">
        <f t="shared" si="15"/>
        <v>2.3377128292525029E-2</v>
      </c>
      <c r="E51" s="85">
        <v>1306347</v>
      </c>
      <c r="F51" s="86">
        <f t="shared" si="15"/>
        <v>6.2691066817865959E-2</v>
      </c>
      <c r="G51" s="83">
        <v>1077779</v>
      </c>
      <c r="H51" s="84">
        <f t="shared" si="16"/>
        <v>5.9954800081823967E-2</v>
      </c>
      <c r="I51" s="85">
        <v>371772</v>
      </c>
      <c r="J51" s="86">
        <f t="shared" si="17"/>
        <v>-0.18210977890221103</v>
      </c>
      <c r="K51" s="83">
        <v>22934</v>
      </c>
      <c r="L51" s="84">
        <f t="shared" si="18"/>
        <v>-0.15869405722670582</v>
      </c>
    </row>
    <row r="52" spans="2:17" hidden="1" outlineLevel="1" x14ac:dyDescent="0.25">
      <c r="B52" s="82" t="s">
        <v>39</v>
      </c>
      <c r="C52" s="83">
        <v>2661272</v>
      </c>
      <c r="D52" s="84">
        <f t="shared" si="15"/>
        <v>3.607557089287261E-2</v>
      </c>
      <c r="E52" s="85">
        <v>996641</v>
      </c>
      <c r="F52" s="86">
        <f t="shared" si="15"/>
        <v>2.8320468678580957E-2</v>
      </c>
      <c r="G52" s="83">
        <v>841798</v>
      </c>
      <c r="H52" s="84">
        <f t="shared" si="16"/>
        <v>3.9864019359453051E-2</v>
      </c>
      <c r="I52" s="85">
        <v>411220</v>
      </c>
      <c r="J52" s="86">
        <f t="shared" si="17"/>
        <v>1.8269521248408971E-2</v>
      </c>
      <c r="K52" s="83">
        <v>26127</v>
      </c>
      <c r="L52" s="84">
        <f t="shared" si="18"/>
        <v>-7.0279695395345509E-2</v>
      </c>
      <c r="N52" s="87"/>
      <c r="O52" s="87"/>
      <c r="P52" s="87"/>
    </row>
    <row r="53" spans="2:17" hidden="1" outlineLevel="1" x14ac:dyDescent="0.25">
      <c r="B53" s="82" t="s">
        <v>40</v>
      </c>
      <c r="C53" s="83">
        <v>2458602</v>
      </c>
      <c r="D53" s="84">
        <f t="shared" si="15"/>
        <v>1.4648129592242709E-2</v>
      </c>
      <c r="E53" s="85">
        <v>952550</v>
      </c>
      <c r="F53" s="86">
        <f t="shared" si="15"/>
        <v>5.6023396480771925E-2</v>
      </c>
      <c r="G53" s="83">
        <v>758111</v>
      </c>
      <c r="H53" s="84">
        <f t="shared" si="16"/>
        <v>1.3876573919904711E-2</v>
      </c>
      <c r="I53" s="85">
        <v>375761</v>
      </c>
      <c r="J53" s="86">
        <f t="shared" si="17"/>
        <v>-6.123107523355098E-3</v>
      </c>
      <c r="K53" s="83">
        <v>25316</v>
      </c>
      <c r="L53" s="84">
        <f t="shared" si="18"/>
        <v>-0.16008095285491519</v>
      </c>
    </row>
    <row r="54" spans="2:17" hidden="1" outlineLevel="1" x14ac:dyDescent="0.25">
      <c r="B54" s="82" t="s">
        <v>41</v>
      </c>
      <c r="C54" s="83">
        <v>2704646</v>
      </c>
      <c r="D54" s="84">
        <f t="shared" si="15"/>
        <v>-7.3257212835748375E-2</v>
      </c>
      <c r="E54" s="85">
        <v>1061280</v>
      </c>
      <c r="F54" s="86">
        <f t="shared" si="15"/>
        <v>-3.62592387094548E-2</v>
      </c>
      <c r="G54" s="83">
        <v>822032</v>
      </c>
      <c r="H54" s="84">
        <f t="shared" si="16"/>
        <v>-8.4832298150475771E-2</v>
      </c>
      <c r="I54" s="85">
        <v>375761</v>
      </c>
      <c r="J54" s="86">
        <f t="shared" si="17"/>
        <v>-0.16679749170702285</v>
      </c>
      <c r="K54" s="83">
        <v>27550</v>
      </c>
      <c r="L54" s="84">
        <f t="shared" si="18"/>
        <v>-7.6649797231625127E-2</v>
      </c>
    </row>
    <row r="55" spans="2:17" hidden="1" outlineLevel="1" x14ac:dyDescent="0.25">
      <c r="B55" s="82" t="s">
        <v>42</v>
      </c>
      <c r="C55" s="83">
        <v>3178209</v>
      </c>
      <c r="D55" s="84">
        <f t="shared" si="15"/>
        <v>-3.2647373846854788E-2</v>
      </c>
      <c r="E55" s="85">
        <v>1138233</v>
      </c>
      <c r="F55" s="86">
        <f t="shared" si="15"/>
        <v>-1.7154822554183546E-2</v>
      </c>
      <c r="G55" s="83">
        <v>1013045</v>
      </c>
      <c r="H55" s="84">
        <f t="shared" si="16"/>
        <v>-2.182026045654728E-2</v>
      </c>
      <c r="I55" s="85">
        <v>487432</v>
      </c>
      <c r="J55" s="86">
        <f t="shared" si="17"/>
        <v>-0.10964006174023433</v>
      </c>
      <c r="K55" s="83">
        <v>28465</v>
      </c>
      <c r="L55" s="84">
        <f t="shared" si="18"/>
        <v>-0.22362535457124155</v>
      </c>
    </row>
    <row r="56" spans="2:17" hidden="1" outlineLevel="1" x14ac:dyDescent="0.25">
      <c r="B56" s="82" t="s">
        <v>43</v>
      </c>
      <c r="C56" s="83">
        <v>3049648</v>
      </c>
      <c r="D56" s="84">
        <f t="shared" si="15"/>
        <v>-3.0898829095330149E-2</v>
      </c>
      <c r="E56" s="85">
        <v>1081197</v>
      </c>
      <c r="F56" s="86">
        <f t="shared" si="15"/>
        <v>-2.5021980350693696E-2</v>
      </c>
      <c r="G56" s="83">
        <v>940907</v>
      </c>
      <c r="H56" s="84">
        <f t="shared" si="16"/>
        <v>-6.0253586820276928E-2</v>
      </c>
      <c r="I56" s="85">
        <v>522636</v>
      </c>
      <c r="J56" s="86">
        <f t="shared" si="17"/>
        <v>-1.6238661453931491E-2</v>
      </c>
      <c r="K56" s="83">
        <v>34631</v>
      </c>
      <c r="L56" s="84">
        <f t="shared" si="18"/>
        <v>-0.11819825325287092</v>
      </c>
    </row>
    <row r="57" spans="2:17" hidden="1" outlineLevel="1" x14ac:dyDescent="0.25">
      <c r="B57" s="82" t="s">
        <v>44</v>
      </c>
      <c r="C57" s="83">
        <v>3227637</v>
      </c>
      <c r="D57" s="84">
        <f t="shared" si="15"/>
        <v>-5.6395205550938021E-2</v>
      </c>
      <c r="E57" s="85">
        <v>1162355</v>
      </c>
      <c r="F57" s="86">
        <f t="shared" si="15"/>
        <v>-6.4817630768884138E-2</v>
      </c>
      <c r="G57" s="83">
        <v>1022615</v>
      </c>
      <c r="H57" s="84">
        <f t="shared" si="16"/>
        <v>-5.5476328141885189E-2</v>
      </c>
      <c r="I57" s="85">
        <v>545932</v>
      </c>
      <c r="J57" s="86">
        <f t="shared" si="17"/>
        <v>-8.1423600594961676E-2</v>
      </c>
      <c r="K57" s="83">
        <v>28645</v>
      </c>
      <c r="L57" s="84">
        <f t="shared" si="18"/>
        <v>-0.13141696230934841</v>
      </c>
    </row>
    <row r="58" spans="2:17" collapsed="1" x14ac:dyDescent="0.25">
      <c r="B58" s="38">
        <v>2010</v>
      </c>
      <c r="C58" s="90">
        <v>36229392</v>
      </c>
      <c r="D58" s="91">
        <f>C58/C71-1</f>
        <v>2.8979059372828964E-3</v>
      </c>
      <c r="E58" s="90">
        <v>13694711</v>
      </c>
      <c r="F58" s="91">
        <f>E58/E71-1</f>
        <v>1.2961071591193862E-2</v>
      </c>
      <c r="G58" s="90">
        <v>11594454</v>
      </c>
      <c r="H58" s="91">
        <f>G58/G71-1</f>
        <v>2.8574515770976694E-2</v>
      </c>
      <c r="I58" s="90">
        <v>5116562</v>
      </c>
      <c r="J58" s="91">
        <f>I58/I71-1</f>
        <v>-0.10016953504486348</v>
      </c>
      <c r="K58" s="90">
        <v>325864</v>
      </c>
      <c r="L58" s="91">
        <f>K58/K71-1</f>
        <v>-0.10538612110879586</v>
      </c>
    </row>
    <row r="59" spans="2:17" ht="15" hidden="1" customHeight="1" outlineLevel="1" x14ac:dyDescent="0.25">
      <c r="B59" s="82" t="s">
        <v>33</v>
      </c>
      <c r="C59" s="83">
        <v>3020076</v>
      </c>
      <c r="D59" s="84">
        <f t="shared" si="15"/>
        <v>-0.10062421660235699</v>
      </c>
      <c r="E59" s="85">
        <v>1114181</v>
      </c>
      <c r="F59" s="86">
        <f t="shared" si="15"/>
        <v>-9.2075037504899426E-2</v>
      </c>
      <c r="G59" s="83">
        <v>916285</v>
      </c>
      <c r="H59" s="84">
        <f t="shared" ref="H59:H97" si="19">G59/G72-1</f>
        <v>-0.12024590887968012</v>
      </c>
      <c r="I59" s="85">
        <v>507642</v>
      </c>
      <c r="J59" s="86">
        <f t="shared" ref="J59:J97" si="20">I59/I72-1</f>
        <v>-0.12698887673607528</v>
      </c>
      <c r="K59" s="83">
        <v>36076</v>
      </c>
      <c r="L59" s="84">
        <f t="shared" ref="L59:L97" si="21">K59/K72-1</f>
        <v>-5.4810312303500308E-2</v>
      </c>
      <c r="N59" s="87"/>
      <c r="O59" s="87"/>
      <c r="P59" s="87"/>
    </row>
    <row r="60" spans="2:17" ht="15" hidden="1" customHeight="1" outlineLevel="1" x14ac:dyDescent="0.25">
      <c r="B60" s="82" t="s">
        <v>34</v>
      </c>
      <c r="C60" s="83">
        <v>2997672</v>
      </c>
      <c r="D60" s="84">
        <f t="shared" si="15"/>
        <v>-0.11885319628502189</v>
      </c>
      <c r="E60" s="85">
        <v>1140718</v>
      </c>
      <c r="F60" s="86">
        <f t="shared" si="15"/>
        <v>-9.1916617178084081E-2</v>
      </c>
      <c r="G60" s="83">
        <v>890587</v>
      </c>
      <c r="H60" s="84">
        <f t="shared" si="19"/>
        <v>-0.16278385482275881</v>
      </c>
      <c r="I60" s="85">
        <v>487497</v>
      </c>
      <c r="J60" s="86">
        <f t="shared" si="20"/>
        <v>-0.11267867121220665</v>
      </c>
      <c r="K60" s="83">
        <v>27704</v>
      </c>
      <c r="L60" s="84">
        <f t="shared" si="21"/>
        <v>-0.34725036520427877</v>
      </c>
      <c r="O60" s="87"/>
      <c r="P60" s="87"/>
      <c r="Q60" s="87"/>
    </row>
    <row r="61" spans="2:17" ht="15" hidden="1" customHeight="1" outlineLevel="1" x14ac:dyDescent="0.25">
      <c r="B61" s="82" t="s">
        <v>35</v>
      </c>
      <c r="C61" s="83">
        <v>2877459</v>
      </c>
      <c r="D61" s="84">
        <f t="shared" si="15"/>
        <v>-0.12571846305344481</v>
      </c>
      <c r="E61" s="85">
        <v>1098407</v>
      </c>
      <c r="F61" s="86">
        <f t="shared" si="15"/>
        <v>-0.14627355913207107</v>
      </c>
      <c r="G61" s="83">
        <v>933356</v>
      </c>
      <c r="H61" s="84">
        <f t="shared" si="19"/>
        <v>-9.4199361231962486E-2</v>
      </c>
      <c r="I61" s="85">
        <v>374772</v>
      </c>
      <c r="J61" s="86">
        <f t="shared" si="20"/>
        <v>-0.21729922998043105</v>
      </c>
      <c r="K61" s="83">
        <v>28970</v>
      </c>
      <c r="L61" s="84">
        <f t="shared" si="21"/>
        <v>-0.32806049079185418</v>
      </c>
    </row>
    <row r="62" spans="2:17" ht="15" hidden="1" customHeight="1" outlineLevel="1" x14ac:dyDescent="0.25">
      <c r="B62" s="82" t="s">
        <v>36</v>
      </c>
      <c r="C62" s="83">
        <v>2717430</v>
      </c>
      <c r="D62" s="84">
        <f t="shared" si="15"/>
        <v>-0.11981197986997827</v>
      </c>
      <c r="E62" s="85">
        <v>1057672</v>
      </c>
      <c r="F62" s="86">
        <f t="shared" si="15"/>
        <v>-0.1130276103356781</v>
      </c>
      <c r="G62" s="83">
        <v>847650</v>
      </c>
      <c r="H62" s="84">
        <f t="shared" si="19"/>
        <v>-9.9423095311454213E-2</v>
      </c>
      <c r="I62" s="85">
        <v>391880</v>
      </c>
      <c r="J62" s="86">
        <f t="shared" si="20"/>
        <v>-0.22710382858540357</v>
      </c>
      <c r="K62" s="83">
        <v>25861</v>
      </c>
      <c r="L62" s="84">
        <f t="shared" si="21"/>
        <v>-0.24259020618556704</v>
      </c>
    </row>
    <row r="63" spans="2:17" ht="15" hidden="1" customHeight="1" outlineLevel="1" x14ac:dyDescent="0.25">
      <c r="B63" s="82" t="s">
        <v>37</v>
      </c>
      <c r="C63" s="83">
        <v>3569884</v>
      </c>
      <c r="D63" s="84">
        <f t="shared" si="15"/>
        <v>-0.14115038584531348</v>
      </c>
      <c r="E63" s="85">
        <v>1396843</v>
      </c>
      <c r="F63" s="86">
        <f t="shared" si="15"/>
        <v>-0.12639381489850454</v>
      </c>
      <c r="G63" s="83">
        <v>1092609</v>
      </c>
      <c r="H63" s="84">
        <f t="shared" si="19"/>
        <v>-0.11538875696384754</v>
      </c>
      <c r="I63" s="85">
        <v>563855</v>
      </c>
      <c r="J63" s="86">
        <f t="shared" si="20"/>
        <v>-0.24445590856101518</v>
      </c>
      <c r="K63" s="83">
        <v>21384</v>
      </c>
      <c r="L63" s="84">
        <f t="shared" si="21"/>
        <v>-0.32942393928941016</v>
      </c>
    </row>
    <row r="64" spans="2:17" ht="15" hidden="1" customHeight="1" outlineLevel="1" x14ac:dyDescent="0.25">
      <c r="B64" s="82" t="s">
        <v>38</v>
      </c>
      <c r="C64" s="83">
        <v>3179133</v>
      </c>
      <c r="D64" s="84">
        <f t="shared" si="15"/>
        <v>-0.16385121540279957</v>
      </c>
      <c r="E64" s="85">
        <v>1229282</v>
      </c>
      <c r="F64" s="86">
        <f t="shared" si="15"/>
        <v>-0.17766683546607032</v>
      </c>
      <c r="G64" s="83">
        <v>1016816</v>
      </c>
      <c r="H64" s="84">
        <f t="shared" si="19"/>
        <v>-0.13327628003395919</v>
      </c>
      <c r="I64" s="85">
        <v>454550</v>
      </c>
      <c r="J64" s="86">
        <f t="shared" si="20"/>
        <v>-0.24326043128578301</v>
      </c>
      <c r="K64" s="83">
        <v>27260</v>
      </c>
      <c r="L64" s="84">
        <f t="shared" si="21"/>
        <v>-0.35486924624304816</v>
      </c>
      <c r="O64" s="81"/>
      <c r="P64" s="81"/>
      <c r="Q64" s="81"/>
    </row>
    <row r="65" spans="2:12" ht="15" hidden="1" customHeight="1" outlineLevel="1" x14ac:dyDescent="0.25">
      <c r="B65" s="82" t="s">
        <v>39</v>
      </c>
      <c r="C65" s="83">
        <v>2568608</v>
      </c>
      <c r="D65" s="84">
        <f t="shared" si="15"/>
        <v>-0.16802419155012427</v>
      </c>
      <c r="E65" s="85">
        <v>969193</v>
      </c>
      <c r="F65" s="86">
        <f t="shared" si="15"/>
        <v>-0.20338817271116283</v>
      </c>
      <c r="G65" s="83">
        <v>809527</v>
      </c>
      <c r="H65" s="84">
        <f t="shared" si="19"/>
        <v>-0.18128786859779866</v>
      </c>
      <c r="I65" s="85">
        <v>403842</v>
      </c>
      <c r="J65" s="86">
        <f t="shared" si="20"/>
        <v>-0.20322858134983268</v>
      </c>
      <c r="K65" s="83">
        <v>28102</v>
      </c>
      <c r="L65" s="84">
        <f t="shared" si="21"/>
        <v>-0.28193990188062146</v>
      </c>
    </row>
    <row r="66" spans="2:12" ht="15" hidden="1" customHeight="1" outlineLevel="1" x14ac:dyDescent="0.25">
      <c r="B66" s="82" t="s">
        <v>40</v>
      </c>
      <c r="C66" s="83">
        <v>2423108</v>
      </c>
      <c r="D66" s="84">
        <f t="shared" si="15"/>
        <v>-0.18381636922596034</v>
      </c>
      <c r="E66" s="85">
        <v>902016</v>
      </c>
      <c r="F66" s="86">
        <f t="shared" si="15"/>
        <v>-0.24811887179820602</v>
      </c>
      <c r="G66" s="83">
        <v>747735</v>
      </c>
      <c r="H66" s="84">
        <f t="shared" si="19"/>
        <v>-0.15025961495845819</v>
      </c>
      <c r="I66" s="85">
        <v>378076</v>
      </c>
      <c r="J66" s="86">
        <f t="shared" si="20"/>
        <v>-0.25850731047196918</v>
      </c>
      <c r="K66" s="83">
        <v>30141</v>
      </c>
      <c r="L66" s="84">
        <f t="shared" si="21"/>
        <v>-0.36440892412804182</v>
      </c>
    </row>
    <row r="67" spans="2:12" ht="15" hidden="1" customHeight="1" outlineLevel="1" x14ac:dyDescent="0.25">
      <c r="B67" s="82" t="s">
        <v>41</v>
      </c>
      <c r="C67" s="83">
        <v>2918443</v>
      </c>
      <c r="D67" s="84">
        <f t="shared" si="15"/>
        <v>-0.13583689398582843</v>
      </c>
      <c r="E67" s="85">
        <v>1101209</v>
      </c>
      <c r="F67" s="86">
        <f t="shared" si="15"/>
        <v>-0.16406812804258264</v>
      </c>
      <c r="G67" s="83">
        <v>898231</v>
      </c>
      <c r="H67" s="84">
        <f t="shared" si="19"/>
        <v>-8.3659359930302601E-2</v>
      </c>
      <c r="I67" s="85">
        <v>450984</v>
      </c>
      <c r="J67" s="86">
        <f t="shared" si="20"/>
        <v>-0.26445855052419376</v>
      </c>
      <c r="K67" s="83">
        <v>29837</v>
      </c>
      <c r="L67" s="84">
        <f t="shared" si="21"/>
        <v>-0.29333049121311161</v>
      </c>
    </row>
    <row r="68" spans="2:12" ht="15" hidden="1" customHeight="1" outlineLevel="1" x14ac:dyDescent="0.25">
      <c r="B68" s="82" t="s">
        <v>42</v>
      </c>
      <c r="C68" s="83">
        <v>3285471</v>
      </c>
      <c r="D68" s="84">
        <f t="shared" si="15"/>
        <v>-0.17517913745897196</v>
      </c>
      <c r="E68" s="85">
        <v>1158100</v>
      </c>
      <c r="F68" s="86">
        <f t="shared" si="15"/>
        <v>-0.23331495125217727</v>
      </c>
      <c r="G68" s="83">
        <v>1035643</v>
      </c>
      <c r="H68" s="84">
        <f t="shared" si="19"/>
        <v>-0.16210452223089711</v>
      </c>
      <c r="I68" s="85">
        <v>547455</v>
      </c>
      <c r="J68" s="86">
        <f t="shared" si="20"/>
        <v>-0.17383614503649758</v>
      </c>
      <c r="K68" s="83">
        <v>36664</v>
      </c>
      <c r="L68" s="84">
        <f t="shared" si="21"/>
        <v>-0.23743760399334446</v>
      </c>
    </row>
    <row r="69" spans="2:12" ht="15" hidden="1" customHeight="1" outlineLevel="1" x14ac:dyDescent="0.25">
      <c r="B69" s="82" t="s">
        <v>43</v>
      </c>
      <c r="C69" s="83">
        <v>3146883</v>
      </c>
      <c r="D69" s="84">
        <f t="shared" si="15"/>
        <v>-0.16047434562851515</v>
      </c>
      <c r="E69" s="85">
        <v>1108945</v>
      </c>
      <c r="F69" s="86">
        <f t="shared" si="15"/>
        <v>-0.20602548433773582</v>
      </c>
      <c r="G69" s="83">
        <v>1001235</v>
      </c>
      <c r="H69" s="84">
        <f t="shared" si="19"/>
        <v>-0.16602043561664603</v>
      </c>
      <c r="I69" s="85">
        <v>531263</v>
      </c>
      <c r="J69" s="86">
        <f t="shared" si="20"/>
        <v>-0.16080813186639598</v>
      </c>
      <c r="K69" s="83">
        <v>39273</v>
      </c>
      <c r="L69" s="84">
        <f t="shared" si="21"/>
        <v>-0.1910646975220911</v>
      </c>
    </row>
    <row r="70" spans="2:12" ht="15" hidden="1" customHeight="1" outlineLevel="1" x14ac:dyDescent="0.25">
      <c r="B70" s="82" t="s">
        <v>44</v>
      </c>
      <c r="C70" s="83">
        <v>3420539</v>
      </c>
      <c r="D70" s="84">
        <f t="shared" si="15"/>
        <v>-9.9811253323199511E-2</v>
      </c>
      <c r="E70" s="85">
        <v>1242918</v>
      </c>
      <c r="F70" s="86">
        <f t="shared" si="15"/>
        <v>-0.14317681089085155</v>
      </c>
      <c r="G70" s="83">
        <v>1082678</v>
      </c>
      <c r="H70" s="84">
        <f t="shared" si="19"/>
        <v>-0.10436098286529238</v>
      </c>
      <c r="I70" s="85">
        <v>594324</v>
      </c>
      <c r="J70" s="86">
        <f t="shared" si="20"/>
        <v>-6.7863041156349002E-2</v>
      </c>
      <c r="K70" s="83">
        <v>32979</v>
      </c>
      <c r="L70" s="84">
        <f t="shared" si="21"/>
        <v>-0.23347433990330979</v>
      </c>
    </row>
    <row r="71" spans="2:12" collapsed="1" x14ac:dyDescent="0.25">
      <c r="B71" s="38">
        <v>2009</v>
      </c>
      <c r="C71" s="90">
        <v>36124706</v>
      </c>
      <c r="D71" s="91">
        <f t="shared" si="15"/>
        <v>-0.1411573422777006</v>
      </c>
      <c r="E71" s="90">
        <v>13519484</v>
      </c>
      <c r="F71" s="91">
        <f t="shared" si="15"/>
        <v>-0.16276246416833373</v>
      </c>
      <c r="G71" s="90">
        <v>11272352</v>
      </c>
      <c r="H71" s="91">
        <f t="shared" si="19"/>
        <v>-0.13153237221397163</v>
      </c>
      <c r="I71" s="90">
        <v>5686140</v>
      </c>
      <c r="J71" s="91">
        <f t="shared" si="20"/>
        <v>-0.1907996498579807</v>
      </c>
      <c r="K71" s="90">
        <v>364251</v>
      </c>
      <c r="L71" s="91">
        <f t="shared" si="21"/>
        <v>-0.27214579024668051</v>
      </c>
    </row>
    <row r="72" spans="2:12" ht="15" hidden="1" customHeight="1" outlineLevel="1" x14ac:dyDescent="0.25">
      <c r="B72" s="82" t="s">
        <v>33</v>
      </c>
      <c r="C72" s="83">
        <v>3357969</v>
      </c>
      <c r="D72" s="84">
        <f t="shared" si="15"/>
        <v>-7.3087376260990933E-2</v>
      </c>
      <c r="E72" s="85">
        <v>1227173</v>
      </c>
      <c r="F72" s="86">
        <f t="shared" si="15"/>
        <v>-9.7680844634016717E-2</v>
      </c>
      <c r="G72" s="83">
        <v>1041524</v>
      </c>
      <c r="H72" s="84">
        <f t="shared" si="19"/>
        <v>-7.734611347096787E-2</v>
      </c>
      <c r="I72" s="85">
        <v>581484</v>
      </c>
      <c r="J72" s="86">
        <f t="shared" si="20"/>
        <v>-7.5771350825550421E-2</v>
      </c>
      <c r="K72" s="83">
        <v>38168</v>
      </c>
      <c r="L72" s="84">
        <f t="shared" si="21"/>
        <v>-8.4261036468330164E-2</v>
      </c>
    </row>
    <row r="73" spans="2:12" ht="15" hidden="1" customHeight="1" outlineLevel="1" x14ac:dyDescent="0.25">
      <c r="B73" s="82" t="s">
        <v>34</v>
      </c>
      <c r="C73" s="83">
        <v>3402012</v>
      </c>
      <c r="D73" s="84">
        <f t="shared" si="15"/>
        <v>-6.7762877199155191E-2</v>
      </c>
      <c r="E73" s="85">
        <v>1256182</v>
      </c>
      <c r="F73" s="86">
        <f t="shared" si="15"/>
        <v>-9.2129046432750328E-2</v>
      </c>
      <c r="G73" s="83">
        <v>1063748</v>
      </c>
      <c r="H73" s="84">
        <f t="shared" si="19"/>
        <v>-5.7954817169829753E-2</v>
      </c>
      <c r="I73" s="85">
        <v>549403</v>
      </c>
      <c r="J73" s="86">
        <f t="shared" si="20"/>
        <v>-9.6544556686010696E-2</v>
      </c>
      <c r="K73" s="83">
        <v>42442</v>
      </c>
      <c r="L73" s="84">
        <f t="shared" si="21"/>
        <v>-1.911299082483997E-2</v>
      </c>
    </row>
    <row r="74" spans="2:12" ht="15" hidden="1" customHeight="1" outlineLevel="1" x14ac:dyDescent="0.25">
      <c r="B74" s="82" t="s">
        <v>35</v>
      </c>
      <c r="C74" s="83">
        <v>3291227</v>
      </c>
      <c r="D74" s="84">
        <f t="shared" si="15"/>
        <v>-4.4851448513034131E-2</v>
      </c>
      <c r="E74" s="85">
        <v>1286603</v>
      </c>
      <c r="F74" s="86">
        <f t="shared" si="15"/>
        <v>-6.4076357689890395E-2</v>
      </c>
      <c r="G74" s="83">
        <v>1030421</v>
      </c>
      <c r="H74" s="84">
        <f t="shared" si="19"/>
        <v>-6.7350550603041404E-3</v>
      </c>
      <c r="I74" s="85">
        <v>478819</v>
      </c>
      <c r="J74" s="86">
        <f t="shared" si="20"/>
        <v>-7.7478695959601773E-2</v>
      </c>
      <c r="K74" s="83">
        <v>43114</v>
      </c>
      <c r="L74" s="84">
        <f t="shared" si="21"/>
        <v>-1.1894666880572058E-2</v>
      </c>
    </row>
    <row r="75" spans="2:12" ht="15" hidden="1" customHeight="1" outlineLevel="1" x14ac:dyDescent="0.25">
      <c r="B75" s="82" t="s">
        <v>36</v>
      </c>
      <c r="C75" s="83">
        <v>3087329</v>
      </c>
      <c r="D75" s="84">
        <f t="shared" si="15"/>
        <v>-4.1075012121172594E-2</v>
      </c>
      <c r="E75" s="85">
        <v>1192452</v>
      </c>
      <c r="F75" s="86">
        <f t="shared" si="15"/>
        <v>-4.1001741144490844E-2</v>
      </c>
      <c r="G75" s="83">
        <v>941230</v>
      </c>
      <c r="H75" s="84">
        <f t="shared" si="19"/>
        <v>-6.6907985689711458E-3</v>
      </c>
      <c r="I75" s="85">
        <v>507028</v>
      </c>
      <c r="J75" s="86">
        <f t="shared" si="20"/>
        <v>-9.5819958627576862E-2</v>
      </c>
      <c r="K75" s="83">
        <v>34144</v>
      </c>
      <c r="L75" s="84">
        <f t="shared" si="21"/>
        <v>-7.4562948909066229E-2</v>
      </c>
    </row>
    <row r="76" spans="2:12" ht="13.5" hidden="1" customHeight="1" outlineLevel="1" x14ac:dyDescent="0.25">
      <c r="B76" s="82" t="s">
        <v>37</v>
      </c>
      <c r="C76" s="83">
        <v>4156588</v>
      </c>
      <c r="D76" s="84">
        <f t="shared" si="15"/>
        <v>-1.7439634036220064E-2</v>
      </c>
      <c r="E76" s="85">
        <v>1598939</v>
      </c>
      <c r="F76" s="86">
        <f t="shared" si="15"/>
        <v>-2.3279694132551931E-2</v>
      </c>
      <c r="G76" s="83">
        <v>1235129</v>
      </c>
      <c r="H76" s="84">
        <f t="shared" si="19"/>
        <v>1.4205606862704112E-2</v>
      </c>
      <c r="I76" s="85">
        <v>746290</v>
      </c>
      <c r="J76" s="86">
        <f t="shared" si="20"/>
        <v>-3.5677690040457399E-2</v>
      </c>
      <c r="K76" s="83">
        <v>31889</v>
      </c>
      <c r="L76" s="84">
        <f t="shared" si="21"/>
        <v>0.17706333973128596</v>
      </c>
    </row>
    <row r="77" spans="2:12" ht="13.5" hidden="1" customHeight="1" outlineLevel="1" x14ac:dyDescent="0.25">
      <c r="B77" s="82" t="s">
        <v>38</v>
      </c>
      <c r="C77" s="83">
        <v>3802114</v>
      </c>
      <c r="D77" s="84">
        <f t="shared" si="15"/>
        <v>3.2414452282811146E-2</v>
      </c>
      <c r="E77" s="85">
        <v>1494871</v>
      </c>
      <c r="F77" s="86">
        <f t="shared" si="15"/>
        <v>5.8478364463779631E-2</v>
      </c>
      <c r="G77" s="83">
        <v>1173172</v>
      </c>
      <c r="H77" s="84">
        <f t="shared" si="19"/>
        <v>5.9619947559663711E-2</v>
      </c>
      <c r="I77" s="85">
        <v>600669</v>
      </c>
      <c r="J77" s="86">
        <f t="shared" si="20"/>
        <v>-8.5029474934881E-2</v>
      </c>
      <c r="K77" s="83">
        <v>42255</v>
      </c>
      <c r="L77" s="84">
        <f t="shared" si="21"/>
        <v>7.318584914656201E-3</v>
      </c>
    </row>
    <row r="78" spans="2:12" ht="15" hidden="1" customHeight="1" outlineLevel="1" x14ac:dyDescent="0.25">
      <c r="B78" s="82" t="s">
        <v>39</v>
      </c>
      <c r="C78" s="83">
        <v>3087359</v>
      </c>
      <c r="D78" s="84">
        <f t="shared" si="15"/>
        <v>5.3191050247438643E-2</v>
      </c>
      <c r="E78" s="85">
        <v>1216644</v>
      </c>
      <c r="F78" s="86">
        <f t="shared" si="15"/>
        <v>0.10804253505426176</v>
      </c>
      <c r="G78" s="83">
        <v>988781</v>
      </c>
      <c r="H78" s="84">
        <f t="shared" si="19"/>
        <v>0.1353905793382042</v>
      </c>
      <c r="I78" s="85">
        <v>506848</v>
      </c>
      <c r="J78" s="86">
        <f t="shared" si="20"/>
        <v>-2.2996349112722636E-2</v>
      </c>
      <c r="K78" s="83">
        <v>39136</v>
      </c>
      <c r="L78" s="84">
        <f t="shared" si="21"/>
        <v>-7.4230023182097704E-2</v>
      </c>
    </row>
    <row r="79" spans="2:12" ht="15" hidden="1" customHeight="1" outlineLevel="1" x14ac:dyDescent="0.25">
      <c r="B79" s="82" t="s">
        <v>40</v>
      </c>
      <c r="C79" s="83">
        <v>2968827</v>
      </c>
      <c r="D79" s="84">
        <f t="shared" si="15"/>
        <v>9.5694103058083568E-2</v>
      </c>
      <c r="E79" s="85">
        <v>1199679</v>
      </c>
      <c r="F79" s="86">
        <f t="shared" si="15"/>
        <v>0.19350856074096923</v>
      </c>
      <c r="G79" s="83">
        <v>879957</v>
      </c>
      <c r="H79" s="84">
        <f t="shared" si="19"/>
        <v>4.3191420753884824E-2</v>
      </c>
      <c r="I79" s="85">
        <v>509885</v>
      </c>
      <c r="J79" s="86">
        <f t="shared" si="20"/>
        <v>0.18899488616887061</v>
      </c>
      <c r="K79" s="83">
        <v>47422</v>
      </c>
      <c r="L79" s="84">
        <f t="shared" si="21"/>
        <v>8.0227790432801926E-2</v>
      </c>
    </row>
    <row r="80" spans="2:12" ht="15" hidden="1" customHeight="1" outlineLevel="1" x14ac:dyDescent="0.25">
      <c r="B80" s="82" t="s">
        <v>41</v>
      </c>
      <c r="C80" s="83">
        <v>3377190</v>
      </c>
      <c r="D80" s="84">
        <f t="shared" si="15"/>
        <v>2.2995041009888029E-2</v>
      </c>
      <c r="E80" s="85">
        <v>1317343</v>
      </c>
      <c r="F80" s="86">
        <f t="shared" si="15"/>
        <v>1.5665862775091188E-2</v>
      </c>
      <c r="G80" s="83">
        <v>980237</v>
      </c>
      <c r="H80" s="84">
        <f t="shared" si="19"/>
        <v>6.3934607720127046E-2</v>
      </c>
      <c r="I80" s="85">
        <v>613132</v>
      </c>
      <c r="J80" s="86">
        <f t="shared" si="20"/>
        <v>0.10866361563512017</v>
      </c>
      <c r="K80" s="83">
        <v>42222</v>
      </c>
      <c r="L80" s="84">
        <f t="shared" si="21"/>
        <v>-4.9760313280669766E-2</v>
      </c>
    </row>
    <row r="81" spans="2:14" ht="15" hidden="1" customHeight="1" outlineLevel="1" x14ac:dyDescent="0.25">
      <c r="B81" s="82" t="s">
        <v>42</v>
      </c>
      <c r="C81" s="83">
        <v>3983254</v>
      </c>
      <c r="D81" s="84">
        <f t="shared" si="15"/>
        <v>3.0876709520935686E-2</v>
      </c>
      <c r="E81" s="85">
        <v>1510529</v>
      </c>
      <c r="F81" s="86">
        <f t="shared" si="15"/>
        <v>6.5267447166076353E-2</v>
      </c>
      <c r="G81" s="83">
        <v>1236005</v>
      </c>
      <c r="H81" s="84">
        <f t="shared" si="19"/>
        <v>6.4159244415554317E-2</v>
      </c>
      <c r="I81" s="85">
        <v>662647</v>
      </c>
      <c r="J81" s="86">
        <f t="shared" si="20"/>
        <v>-2.3091211982721793E-2</v>
      </c>
      <c r="K81" s="83">
        <v>48080</v>
      </c>
      <c r="L81" s="84">
        <f t="shared" si="21"/>
        <v>-2.9294785084088781E-2</v>
      </c>
    </row>
    <row r="82" spans="2:14" ht="15" hidden="1" customHeight="1" outlineLevel="1" x14ac:dyDescent="0.25">
      <c r="B82" s="82" t="s">
        <v>43</v>
      </c>
      <c r="C82" s="83">
        <v>3748406</v>
      </c>
      <c r="D82" s="84">
        <f t="shared" si="15"/>
        <v>5.9235601833850238E-2</v>
      </c>
      <c r="E82" s="85">
        <v>1396701</v>
      </c>
      <c r="F82" s="86">
        <f t="shared" si="15"/>
        <v>8.3445489163613606E-2</v>
      </c>
      <c r="G82" s="83">
        <v>1200551</v>
      </c>
      <c r="H82" s="84">
        <f t="shared" si="19"/>
        <v>0.1040351437023932</v>
      </c>
      <c r="I82" s="85">
        <v>633065</v>
      </c>
      <c r="J82" s="86">
        <f t="shared" si="20"/>
        <v>1.6640356638718545E-2</v>
      </c>
      <c r="K82" s="83">
        <v>48549</v>
      </c>
      <c r="L82" s="84">
        <f t="shared" si="21"/>
        <v>0.20675598419129537</v>
      </c>
    </row>
    <row r="83" spans="2:14" ht="15" hidden="1" customHeight="1" outlineLevel="1" x14ac:dyDescent="0.25">
      <c r="B83" s="82" t="s">
        <v>44</v>
      </c>
      <c r="C83" s="83">
        <v>3799802</v>
      </c>
      <c r="D83" s="84">
        <f t="shared" si="15"/>
        <v>1.5006585866151667E-2</v>
      </c>
      <c r="E83" s="85">
        <v>1450612</v>
      </c>
      <c r="F83" s="86">
        <f t="shared" si="15"/>
        <v>3.2811757979732681E-2</v>
      </c>
      <c r="G83" s="83">
        <v>1208833</v>
      </c>
      <c r="H83" s="84">
        <f t="shared" si="19"/>
        <v>6.4048926605690282E-2</v>
      </c>
      <c r="I83" s="85">
        <v>637593</v>
      </c>
      <c r="J83" s="86">
        <f t="shared" si="20"/>
        <v>-8.9654175494007227E-3</v>
      </c>
      <c r="K83" s="83">
        <v>43024</v>
      </c>
      <c r="L83" s="84">
        <f t="shared" si="21"/>
        <v>0.10741036266762771</v>
      </c>
    </row>
    <row r="84" spans="2:14" collapsed="1" x14ac:dyDescent="0.25">
      <c r="B84" s="38">
        <v>2008</v>
      </c>
      <c r="C84" s="90">
        <v>42062077</v>
      </c>
      <c r="D84" s="91">
        <f t="shared" si="15"/>
        <v>2.9322277811290043E-3</v>
      </c>
      <c r="E84" s="90">
        <v>16147728</v>
      </c>
      <c r="F84" s="91">
        <f t="shared" si="15"/>
        <v>1.411494936624913E-2</v>
      </c>
      <c r="G84" s="90">
        <v>12979588</v>
      </c>
      <c r="H84" s="91">
        <f t="shared" si="19"/>
        <v>3.1050786105855765E-2</v>
      </c>
      <c r="I84" s="90">
        <v>7026863</v>
      </c>
      <c r="J84" s="91">
        <f t="shared" si="20"/>
        <v>-2.3026275085405223E-2</v>
      </c>
      <c r="K84" s="90">
        <v>500445</v>
      </c>
      <c r="L84" s="91">
        <f t="shared" si="21"/>
        <v>1.3586180496904188E-2</v>
      </c>
    </row>
    <row r="85" spans="2:14" ht="15" hidden="1" customHeight="1" outlineLevel="1" x14ac:dyDescent="0.25">
      <c r="B85" s="82" t="s">
        <v>33</v>
      </c>
      <c r="C85" s="83">
        <v>3622746</v>
      </c>
      <c r="D85" s="84">
        <f t="shared" si="15"/>
        <v>1.0631483921937912E-2</v>
      </c>
      <c r="E85" s="85">
        <v>1360021</v>
      </c>
      <c r="F85" s="86">
        <f t="shared" si="15"/>
        <v>3.7176087664429813E-2</v>
      </c>
      <c r="G85" s="83">
        <v>1128835</v>
      </c>
      <c r="H85" s="84">
        <f t="shared" si="19"/>
        <v>8.9468862422630302E-3</v>
      </c>
      <c r="I85" s="85">
        <v>629156</v>
      </c>
      <c r="J85" s="86">
        <f t="shared" si="20"/>
        <v>3.0739212277991479E-2</v>
      </c>
      <c r="K85" s="83">
        <v>41680</v>
      </c>
      <c r="L85" s="84">
        <f t="shared" si="21"/>
        <v>-8.9280251715247116E-2</v>
      </c>
    </row>
    <row r="86" spans="2:14" ht="15" hidden="1" customHeight="1" outlineLevel="1" x14ac:dyDescent="0.25">
      <c r="B86" s="82" t="s">
        <v>34</v>
      </c>
      <c r="C86" s="83">
        <v>3649299</v>
      </c>
      <c r="D86" s="84">
        <f t="shared" si="15"/>
        <v>1.7668444628620383E-2</v>
      </c>
      <c r="E86" s="85">
        <v>1383657</v>
      </c>
      <c r="F86" s="86">
        <f t="shared" si="15"/>
        <v>4.4559545594549999E-2</v>
      </c>
      <c r="G86" s="83">
        <v>1129190</v>
      </c>
      <c r="H86" s="84">
        <f t="shared" si="19"/>
        <v>3.1531790772221457E-2</v>
      </c>
      <c r="I86" s="85">
        <v>608113</v>
      </c>
      <c r="J86" s="86">
        <f t="shared" si="20"/>
        <v>8.5244281253058496E-3</v>
      </c>
      <c r="K86" s="83">
        <v>43269</v>
      </c>
      <c r="L86" s="84">
        <f t="shared" si="21"/>
        <v>-5.5096960167714926E-2</v>
      </c>
    </row>
    <row r="87" spans="2:14" ht="15" hidden="1" customHeight="1" outlineLevel="1" x14ac:dyDescent="0.25">
      <c r="B87" s="82" t="s">
        <v>35</v>
      </c>
      <c r="C87" s="83">
        <v>3445775</v>
      </c>
      <c r="D87" s="84">
        <f t="shared" si="15"/>
        <v>-6.5837034579028564E-2</v>
      </c>
      <c r="E87" s="85">
        <v>1374688</v>
      </c>
      <c r="F87" s="86">
        <f t="shared" si="15"/>
        <v>-2.2951285732561888E-2</v>
      </c>
      <c r="G87" s="83">
        <v>1037408</v>
      </c>
      <c r="H87" s="84">
        <f t="shared" si="19"/>
        <v>-0.10735339291722135</v>
      </c>
      <c r="I87" s="85">
        <v>519033</v>
      </c>
      <c r="J87" s="86">
        <f t="shared" si="20"/>
        <v>-7.8429701440860811E-2</v>
      </c>
      <c r="K87" s="83">
        <v>43633</v>
      </c>
      <c r="L87" s="84">
        <f t="shared" si="21"/>
        <v>7.5684737322190276E-2</v>
      </c>
    </row>
    <row r="88" spans="2:14" ht="15" hidden="1" customHeight="1" outlineLevel="1" x14ac:dyDescent="0.25">
      <c r="B88" s="82" t="s">
        <v>36</v>
      </c>
      <c r="C88" s="83">
        <v>3219573</v>
      </c>
      <c r="D88" s="84">
        <f t="shared" si="15"/>
        <v>-7.6750556819058402E-2</v>
      </c>
      <c r="E88" s="85">
        <v>1243435</v>
      </c>
      <c r="F88" s="86">
        <f t="shared" si="15"/>
        <v>-5.5843672644990794E-2</v>
      </c>
      <c r="G88" s="83">
        <v>947570</v>
      </c>
      <c r="H88" s="84">
        <f t="shared" si="19"/>
        <v>-9.0699720848643195E-2</v>
      </c>
      <c r="I88" s="85">
        <v>560760</v>
      </c>
      <c r="J88" s="86">
        <f t="shared" si="20"/>
        <v>-9.3703635464445378E-2</v>
      </c>
      <c r="K88" s="83">
        <v>36895</v>
      </c>
      <c r="L88" s="84">
        <f t="shared" si="21"/>
        <v>-3.1576460706598808E-2</v>
      </c>
    </row>
    <row r="89" spans="2:14" ht="15" hidden="1" customHeight="1" outlineLevel="1" x14ac:dyDescent="0.25">
      <c r="B89" s="82" t="s">
        <v>37</v>
      </c>
      <c r="C89" s="83">
        <v>4230364</v>
      </c>
      <c r="D89" s="84">
        <f t="shared" si="15"/>
        <v>-6.9784562610975764E-2</v>
      </c>
      <c r="E89" s="85">
        <v>1637049</v>
      </c>
      <c r="F89" s="86">
        <f t="shared" si="15"/>
        <v>-5.6503218570596148E-2</v>
      </c>
      <c r="G89" s="83">
        <v>1217829</v>
      </c>
      <c r="H89" s="84">
        <f t="shared" si="19"/>
        <v>-9.9613178545604586E-2</v>
      </c>
      <c r="I89" s="85">
        <v>773901</v>
      </c>
      <c r="J89" s="86">
        <f t="shared" si="20"/>
        <v>-1.3515546128509248E-2</v>
      </c>
      <c r="K89" s="83">
        <v>27092</v>
      </c>
      <c r="L89" s="84">
        <f t="shared" si="21"/>
        <v>-0.1774350255040078</v>
      </c>
    </row>
    <row r="90" spans="2:14" ht="15" hidden="1" customHeight="1" outlineLevel="1" x14ac:dyDescent="0.25">
      <c r="B90" s="82" t="s">
        <v>38</v>
      </c>
      <c r="C90" s="83">
        <v>3682740</v>
      </c>
      <c r="D90" s="84">
        <f t="shared" si="15"/>
        <v>-8.5730656550322304E-2</v>
      </c>
      <c r="E90" s="85">
        <v>1412283</v>
      </c>
      <c r="F90" s="86">
        <f t="shared" si="15"/>
        <v>-7.5245645947676687E-2</v>
      </c>
      <c r="G90" s="83">
        <v>1107163</v>
      </c>
      <c r="H90" s="84">
        <f t="shared" si="19"/>
        <v>-8.1355676253345832E-2</v>
      </c>
      <c r="I90" s="85">
        <v>656490</v>
      </c>
      <c r="J90" s="86">
        <f t="shared" si="20"/>
        <v>-7.6680951490201932E-2</v>
      </c>
      <c r="K90" s="83">
        <v>41948</v>
      </c>
      <c r="L90" s="84">
        <f t="shared" si="21"/>
        <v>0.15267091668498578</v>
      </c>
    </row>
    <row r="91" spans="2:14" ht="15" hidden="1" customHeight="1" outlineLevel="1" thickBot="1" x14ac:dyDescent="0.3">
      <c r="B91" s="82" t="s">
        <v>39</v>
      </c>
      <c r="C91" s="83">
        <v>2931433</v>
      </c>
      <c r="D91" s="84">
        <f t="shared" si="15"/>
        <v>-7.9909843855735074E-2</v>
      </c>
      <c r="E91" s="85">
        <v>1098012</v>
      </c>
      <c r="F91" s="86">
        <f t="shared" si="15"/>
        <v>-8.5760246991909317E-2</v>
      </c>
      <c r="G91" s="83">
        <v>870873</v>
      </c>
      <c r="H91" s="84">
        <f t="shared" si="19"/>
        <v>-9.5817833155619869E-2</v>
      </c>
      <c r="I91" s="85">
        <v>518778</v>
      </c>
      <c r="J91" s="86">
        <f t="shared" si="20"/>
        <v>-5.9211612011700554E-2</v>
      </c>
      <c r="K91" s="83">
        <v>42274</v>
      </c>
      <c r="L91" s="84">
        <f t="shared" si="21"/>
        <v>0.20168282213820743</v>
      </c>
    </row>
    <row r="92" spans="2:14" ht="16.5" hidden="1" customHeight="1" outlineLevel="1" thickBot="1" x14ac:dyDescent="0.3">
      <c r="B92" s="82" t="s">
        <v>40</v>
      </c>
      <c r="C92" s="83">
        <v>2709540</v>
      </c>
      <c r="D92" s="84">
        <f t="shared" si="15"/>
        <v>-9.3656559277397911E-2</v>
      </c>
      <c r="E92" s="85">
        <v>1005170</v>
      </c>
      <c r="F92" s="86">
        <f t="shared" si="15"/>
        <v>-0.11041549402972928</v>
      </c>
      <c r="G92" s="83">
        <v>843524</v>
      </c>
      <c r="H92" s="84">
        <f t="shared" si="19"/>
        <v>-5.591699916618631E-2</v>
      </c>
      <c r="I92" s="85">
        <v>428837</v>
      </c>
      <c r="J92" s="86">
        <f t="shared" si="20"/>
        <v>-0.16024305419568097</v>
      </c>
      <c r="K92" s="83">
        <v>43900</v>
      </c>
      <c r="L92" s="84">
        <f t="shared" si="21"/>
        <v>0.27010762643212582</v>
      </c>
      <c r="N92" s="41" t="s">
        <v>45</v>
      </c>
    </row>
    <row r="93" spans="2:14" ht="15" hidden="1" customHeight="1" outlineLevel="1" x14ac:dyDescent="0.25">
      <c r="B93" s="82" t="s">
        <v>41</v>
      </c>
      <c r="C93" s="83">
        <v>3301277</v>
      </c>
      <c r="D93" s="84">
        <f t="shared" si="15"/>
        <v>-7.8833618272889594E-2</v>
      </c>
      <c r="E93" s="85">
        <v>1297024</v>
      </c>
      <c r="F93" s="86">
        <f t="shared" si="15"/>
        <v>-7.7182934247832624E-2</v>
      </c>
      <c r="G93" s="83">
        <v>921332</v>
      </c>
      <c r="H93" s="84">
        <f t="shared" si="19"/>
        <v>-0.1249494249161831</v>
      </c>
      <c r="I93" s="85">
        <v>553037</v>
      </c>
      <c r="J93" s="86">
        <f t="shared" si="20"/>
        <v>-6.5807988243143933E-2</v>
      </c>
      <c r="K93" s="83">
        <v>44433</v>
      </c>
      <c r="L93" s="84">
        <f t="shared" si="21"/>
        <v>0.19408239499072866</v>
      </c>
    </row>
    <row r="94" spans="2:14" ht="15" hidden="1" customHeight="1" outlineLevel="1" x14ac:dyDescent="0.25">
      <c r="B94" s="82" t="s">
        <v>42</v>
      </c>
      <c r="C94" s="83">
        <v>3863948</v>
      </c>
      <c r="D94" s="84">
        <f t="shared" si="15"/>
        <v>-1.5442163722078073E-3</v>
      </c>
      <c r="E94" s="85">
        <v>1417981</v>
      </c>
      <c r="F94" s="86">
        <f t="shared" si="15"/>
        <v>-1.4362830554327521E-2</v>
      </c>
      <c r="G94" s="83">
        <v>1161485</v>
      </c>
      <c r="H94" s="84">
        <f t="shared" si="19"/>
        <v>-1.0291735509725508E-2</v>
      </c>
      <c r="I94" s="85">
        <v>678310</v>
      </c>
      <c r="J94" s="86">
        <f t="shared" si="20"/>
        <v>-1.4293478418823891E-2</v>
      </c>
      <c r="K94" s="83">
        <v>49531</v>
      </c>
      <c r="L94" s="84">
        <f t="shared" si="21"/>
        <v>0.12983872807317676</v>
      </c>
    </row>
    <row r="95" spans="2:14" ht="15" hidden="1" customHeight="1" outlineLevel="1" x14ac:dyDescent="0.25">
      <c r="B95" s="82" t="s">
        <v>43</v>
      </c>
      <c r="C95" s="83">
        <v>3538784</v>
      </c>
      <c r="D95" s="84">
        <f t="shared" si="15"/>
        <v>-1.0038137818151993E-2</v>
      </c>
      <c r="E95" s="85">
        <v>1289129</v>
      </c>
      <c r="F95" s="86">
        <f t="shared" si="15"/>
        <v>-2.6236118266103281E-2</v>
      </c>
      <c r="G95" s="83">
        <v>1087421</v>
      </c>
      <c r="H95" s="84">
        <f t="shared" si="19"/>
        <v>-1.5865597819949562E-3</v>
      </c>
      <c r="I95" s="85">
        <v>622703</v>
      </c>
      <c r="J95" s="86">
        <f t="shared" si="20"/>
        <v>-1.4874111104958843E-2</v>
      </c>
      <c r="K95" s="83">
        <v>40231</v>
      </c>
      <c r="L95" s="84">
        <f t="shared" si="21"/>
        <v>-6.8575926654782071E-2</v>
      </c>
    </row>
    <row r="96" spans="2:14" ht="15" hidden="1" customHeight="1" outlineLevel="1" x14ac:dyDescent="0.25">
      <c r="B96" s="82" t="s">
        <v>44</v>
      </c>
      <c r="C96" s="83">
        <v>3743623</v>
      </c>
      <c r="D96" s="84">
        <f t="shared" si="15"/>
        <v>-4.9914908105271882E-3</v>
      </c>
      <c r="E96" s="85">
        <v>1404527</v>
      </c>
      <c r="F96" s="86">
        <f t="shared" si="15"/>
        <v>-4.0809051255802364E-2</v>
      </c>
      <c r="G96" s="83">
        <v>1136069</v>
      </c>
      <c r="H96" s="84">
        <f t="shared" si="19"/>
        <v>-1.7869199534207847E-2</v>
      </c>
      <c r="I96" s="85">
        <v>643361</v>
      </c>
      <c r="J96" s="86">
        <f t="shared" si="20"/>
        <v>2.5186637027830194E-2</v>
      </c>
      <c r="K96" s="83">
        <v>38851</v>
      </c>
      <c r="L96" s="84">
        <f t="shared" si="21"/>
        <v>0.14889401466761298</v>
      </c>
    </row>
    <row r="97" spans="2:12" collapsed="1" x14ac:dyDescent="0.25">
      <c r="B97" s="38">
        <v>2007</v>
      </c>
      <c r="C97" s="90">
        <v>41939102</v>
      </c>
      <c r="D97" s="91">
        <f t="shared" si="15"/>
        <v>-4.4418472100876349E-2</v>
      </c>
      <c r="E97" s="90">
        <v>15922976</v>
      </c>
      <c r="F97" s="91">
        <f t="shared" si="15"/>
        <v>-3.9939435841925164E-2</v>
      </c>
      <c r="G97" s="90">
        <v>12588699</v>
      </c>
      <c r="H97" s="91">
        <f t="shared" si="19"/>
        <v>-5.3802771825121942E-2</v>
      </c>
      <c r="I97" s="90">
        <v>7192479</v>
      </c>
      <c r="J97" s="91">
        <f t="shared" si="20"/>
        <v>-4.0071285175133919E-2</v>
      </c>
      <c r="K97" s="90">
        <v>493737</v>
      </c>
      <c r="L97" s="91">
        <f t="shared" si="21"/>
        <v>5.6463157083892268E-2</v>
      </c>
    </row>
    <row r="98" spans="2:12" ht="15" hidden="1" customHeight="1" outlineLevel="1" x14ac:dyDescent="0.25">
      <c r="B98" s="82" t="s">
        <v>33</v>
      </c>
      <c r="C98" s="83">
        <v>3584636</v>
      </c>
      <c r="D98" s="83"/>
      <c r="E98" s="85">
        <v>1311273</v>
      </c>
      <c r="F98" s="86"/>
      <c r="G98" s="83">
        <v>1118825</v>
      </c>
      <c r="H98" s="83"/>
      <c r="I98" s="85">
        <v>610393</v>
      </c>
      <c r="J98" s="86"/>
      <c r="K98" s="83">
        <v>45766</v>
      </c>
      <c r="L98" s="83"/>
    </row>
    <row r="99" spans="2:12" ht="15" hidden="1" customHeight="1" outlineLevel="1" x14ac:dyDescent="0.25">
      <c r="B99" s="82" t="s">
        <v>34</v>
      </c>
      <c r="C99" s="83">
        <v>3585941</v>
      </c>
      <c r="D99" s="83"/>
      <c r="E99" s="85">
        <v>1324632</v>
      </c>
      <c r="F99" s="86"/>
      <c r="G99" s="83">
        <v>1094673</v>
      </c>
      <c r="H99" s="83"/>
      <c r="I99" s="85">
        <v>602973</v>
      </c>
      <c r="J99" s="86"/>
      <c r="K99" s="83">
        <v>45792</v>
      </c>
      <c r="L99" s="83"/>
    </row>
    <row r="100" spans="2:12" ht="15" hidden="1" customHeight="1" outlineLevel="1" x14ac:dyDescent="0.25">
      <c r="B100" s="82" t="s">
        <v>35</v>
      </c>
      <c r="C100" s="83">
        <v>3688623</v>
      </c>
      <c r="D100" s="83"/>
      <c r="E100" s="85">
        <v>1406980</v>
      </c>
      <c r="F100" s="86"/>
      <c r="G100" s="83">
        <v>1162171</v>
      </c>
      <c r="H100" s="83"/>
      <c r="I100" s="85">
        <v>563205</v>
      </c>
      <c r="J100" s="86"/>
      <c r="K100" s="83">
        <v>40563</v>
      </c>
      <c r="L100" s="83"/>
    </row>
    <row r="101" spans="2:12" ht="15" hidden="1" customHeight="1" outlineLevel="1" x14ac:dyDescent="0.25">
      <c r="B101" s="82" t="s">
        <v>36</v>
      </c>
      <c r="C101" s="83">
        <v>3487219</v>
      </c>
      <c r="D101" s="83"/>
      <c r="E101" s="85">
        <v>1316980</v>
      </c>
      <c r="F101" s="86"/>
      <c r="G101" s="83">
        <v>1042087</v>
      </c>
      <c r="H101" s="83"/>
      <c r="I101" s="85">
        <v>618738</v>
      </c>
      <c r="J101" s="86"/>
      <c r="K101" s="83">
        <v>38098</v>
      </c>
      <c r="L101" s="83"/>
    </row>
    <row r="102" spans="2:12" ht="15" hidden="1" customHeight="1" outlineLevel="1" x14ac:dyDescent="0.25">
      <c r="B102" s="82" t="s">
        <v>37</v>
      </c>
      <c r="C102" s="83">
        <v>4547725</v>
      </c>
      <c r="D102" s="83"/>
      <c r="E102" s="85">
        <v>1735087</v>
      </c>
      <c r="F102" s="86"/>
      <c r="G102" s="83">
        <v>1352562</v>
      </c>
      <c r="H102" s="83"/>
      <c r="I102" s="85">
        <v>784504</v>
      </c>
      <c r="J102" s="86"/>
      <c r="K102" s="83">
        <v>32936</v>
      </c>
      <c r="L102" s="83"/>
    </row>
    <row r="103" spans="2:12" ht="15" hidden="1" customHeight="1" outlineLevel="1" x14ac:dyDescent="0.25">
      <c r="B103" s="82" t="s">
        <v>38</v>
      </c>
      <c r="C103" s="83">
        <v>4028069</v>
      </c>
      <c r="D103" s="83"/>
      <c r="E103" s="85">
        <v>1527198</v>
      </c>
      <c r="F103" s="86"/>
      <c r="G103" s="83">
        <v>1205214</v>
      </c>
      <c r="H103" s="83"/>
      <c r="I103" s="85">
        <v>711011</v>
      </c>
      <c r="J103" s="86"/>
      <c r="K103" s="83">
        <v>36392</v>
      </c>
      <c r="L103" s="83"/>
    </row>
    <row r="104" spans="2:12" ht="15" hidden="1" customHeight="1" outlineLevel="1" x14ac:dyDescent="0.25">
      <c r="B104" s="82" t="s">
        <v>39</v>
      </c>
      <c r="C104" s="83">
        <v>3186028</v>
      </c>
      <c r="D104" s="83"/>
      <c r="E104" s="85">
        <v>1201011</v>
      </c>
      <c r="F104" s="86"/>
      <c r="G104" s="83">
        <v>963161</v>
      </c>
      <c r="H104" s="83"/>
      <c r="I104" s="85">
        <v>551429</v>
      </c>
      <c r="J104" s="86"/>
      <c r="K104" s="83">
        <v>35179</v>
      </c>
      <c r="L104" s="83"/>
    </row>
    <row r="105" spans="2:12" ht="15" hidden="1" customHeight="1" outlineLevel="1" x14ac:dyDescent="0.25">
      <c r="B105" s="82" t="s">
        <v>40</v>
      </c>
      <c r="C105" s="83">
        <v>2989529</v>
      </c>
      <c r="D105" s="83"/>
      <c r="E105" s="85">
        <v>1129932</v>
      </c>
      <c r="F105" s="86"/>
      <c r="G105" s="83">
        <v>893485</v>
      </c>
      <c r="H105" s="83"/>
      <c r="I105" s="85">
        <v>510668</v>
      </c>
      <c r="J105" s="86"/>
      <c r="K105" s="83">
        <v>34564</v>
      </c>
      <c r="L105" s="83"/>
    </row>
    <row r="106" spans="2:12" ht="15" hidden="1" customHeight="1" outlineLevel="1" x14ac:dyDescent="0.25">
      <c r="B106" s="82" t="s">
        <v>41</v>
      </c>
      <c r="C106" s="83">
        <v>3583801</v>
      </c>
      <c r="D106" s="83"/>
      <c r="E106" s="85">
        <v>1405505</v>
      </c>
      <c r="F106" s="86"/>
      <c r="G106" s="83">
        <v>1052890</v>
      </c>
      <c r="H106" s="83"/>
      <c r="I106" s="85">
        <v>591995</v>
      </c>
      <c r="J106" s="86"/>
      <c r="K106" s="83">
        <v>37211</v>
      </c>
      <c r="L106" s="83"/>
    </row>
    <row r="107" spans="2:12" ht="15" hidden="1" customHeight="1" outlineLevel="1" x14ac:dyDescent="0.25">
      <c r="B107" s="82" t="s">
        <v>42</v>
      </c>
      <c r="C107" s="83">
        <v>3869924</v>
      </c>
      <c r="D107" s="83"/>
      <c r="E107" s="85">
        <v>1438644</v>
      </c>
      <c r="F107" s="86"/>
      <c r="G107" s="83">
        <v>1173563</v>
      </c>
      <c r="H107" s="83"/>
      <c r="I107" s="85">
        <v>688146</v>
      </c>
      <c r="J107" s="86"/>
      <c r="K107" s="83">
        <v>43839</v>
      </c>
      <c r="L107" s="83"/>
    </row>
    <row r="108" spans="2:12" ht="15" hidden="1" customHeight="1" outlineLevel="1" x14ac:dyDescent="0.25">
      <c r="B108" s="82" t="s">
        <v>43</v>
      </c>
      <c r="C108" s="83">
        <v>3574667</v>
      </c>
      <c r="D108" s="83"/>
      <c r="E108" s="85">
        <v>1323862</v>
      </c>
      <c r="F108" s="86"/>
      <c r="G108" s="83">
        <v>1089149</v>
      </c>
      <c r="H108" s="83"/>
      <c r="I108" s="85">
        <v>632105</v>
      </c>
      <c r="J108" s="86"/>
      <c r="K108" s="83">
        <v>43193</v>
      </c>
      <c r="L108" s="83"/>
    </row>
    <row r="109" spans="2:12" ht="15" hidden="1" customHeight="1" outlineLevel="1" x14ac:dyDescent="0.25">
      <c r="B109" s="82" t="s">
        <v>44</v>
      </c>
      <c r="C109" s="83">
        <v>3762403</v>
      </c>
      <c r="D109" s="83"/>
      <c r="E109" s="85">
        <v>1464283</v>
      </c>
      <c r="F109" s="86"/>
      <c r="G109" s="83">
        <v>1156739</v>
      </c>
      <c r="H109" s="83"/>
      <c r="I109" s="85">
        <v>627555</v>
      </c>
      <c r="J109" s="86"/>
      <c r="K109" s="83">
        <v>33816</v>
      </c>
      <c r="L109" s="83"/>
    </row>
    <row r="110" spans="2:12" collapsed="1" x14ac:dyDescent="0.25">
      <c r="B110" s="38">
        <v>2006</v>
      </c>
      <c r="C110" s="90">
        <v>43888565</v>
      </c>
      <c r="D110" s="90"/>
      <c r="E110" s="90">
        <v>16585387</v>
      </c>
      <c r="F110" s="91"/>
      <c r="G110" s="90">
        <v>13304519</v>
      </c>
      <c r="H110" s="90"/>
      <c r="I110" s="90">
        <v>7492722</v>
      </c>
      <c r="J110" s="91"/>
      <c r="K110" s="90">
        <v>467349</v>
      </c>
      <c r="L110" s="90"/>
    </row>
    <row r="111" spans="2:12" ht="15" customHeight="1" x14ac:dyDescent="0.25">
      <c r="B111" s="42" t="s">
        <v>46</v>
      </c>
      <c r="C111" s="42"/>
      <c r="D111" s="42"/>
      <c r="E111" s="42"/>
      <c r="F111" s="42"/>
      <c r="G111" s="42"/>
      <c r="H111" s="42"/>
      <c r="I111" s="43"/>
      <c r="J111" s="43"/>
      <c r="K111" s="43"/>
      <c r="L111" s="43"/>
    </row>
  </sheetData>
  <mergeCells count="7">
    <mergeCell ref="B111:H111"/>
    <mergeCell ref="B5:L5"/>
    <mergeCell ref="C6:D6"/>
    <mergeCell ref="E6:F6"/>
    <mergeCell ref="G6:H6"/>
    <mergeCell ref="I6:J6"/>
    <mergeCell ref="K6:L6"/>
  </mergeCells>
  <hyperlinks>
    <hyperlink ref="N9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45" t="s">
        <v>83</v>
      </c>
      <c r="C5" s="45"/>
      <c r="D5" s="45"/>
      <c r="E5" s="45"/>
      <c r="F5" s="45"/>
      <c r="G5" s="45"/>
    </row>
    <row r="6" spans="2:7" ht="48" customHeight="1" x14ac:dyDescent="0.25">
      <c r="B6" s="46" t="s">
        <v>48</v>
      </c>
      <c r="C6" s="47" t="str">
        <f>actualizaciones!A3</f>
        <v>acum. nov. 2012</v>
      </c>
      <c r="D6" s="48" t="s">
        <v>49</v>
      </c>
      <c r="E6" s="47" t="str">
        <f>actualizaciones!A2</f>
        <v>acum. nov. 2013</v>
      </c>
      <c r="F6" s="48" t="s">
        <v>49</v>
      </c>
      <c r="G6" s="49" t="s">
        <v>50</v>
      </c>
    </row>
    <row r="7" spans="2:7" ht="15" customHeight="1" x14ac:dyDescent="0.25">
      <c r="B7" s="50" t="s">
        <v>51</v>
      </c>
      <c r="C7" s="51"/>
      <c r="D7" s="51"/>
      <c r="E7" s="51"/>
      <c r="F7" s="51"/>
      <c r="G7" s="51"/>
    </row>
    <row r="8" spans="2:7" ht="15" customHeight="1" x14ac:dyDescent="0.25">
      <c r="B8" s="52" t="s">
        <v>84</v>
      </c>
      <c r="C8" s="53">
        <v>35115809</v>
      </c>
      <c r="D8" s="54">
        <f>C8/C8</f>
        <v>1</v>
      </c>
      <c r="E8" s="53">
        <v>35234505</v>
      </c>
      <c r="F8" s="54">
        <f>E8/E8</f>
        <v>1</v>
      </c>
      <c r="G8" s="54">
        <f>(E8-C8)/C8</f>
        <v>3.3801300149456899E-3</v>
      </c>
    </row>
    <row r="9" spans="2:7" ht="15" customHeight="1" x14ac:dyDescent="0.25">
      <c r="B9" s="52" t="s">
        <v>85</v>
      </c>
      <c r="C9" s="53">
        <v>21553031</v>
      </c>
      <c r="D9" s="54">
        <f>C9/C8</f>
        <v>0.61377002591624763</v>
      </c>
      <c r="E9" s="53">
        <v>21697492</v>
      </c>
      <c r="F9" s="54">
        <f>E9/E8</f>
        <v>0.6158023789464333</v>
      </c>
      <c r="G9" s="54">
        <f>(E9-C9)/C9</f>
        <v>6.7025839660324344E-3</v>
      </c>
    </row>
    <row r="10" spans="2:7" ht="15" customHeight="1" x14ac:dyDescent="0.2">
      <c r="B10" s="55" t="s">
        <v>86</v>
      </c>
      <c r="C10" s="53">
        <v>13562778</v>
      </c>
      <c r="D10" s="54">
        <f>C10/C8</f>
        <v>0.38622997408375243</v>
      </c>
      <c r="E10" s="53">
        <v>13537013</v>
      </c>
      <c r="F10" s="54">
        <f>E10/E8</f>
        <v>0.38419762105356664</v>
      </c>
      <c r="G10" s="54">
        <f>(E10-C10)/C10</f>
        <v>-1.8996845631477563E-3</v>
      </c>
    </row>
    <row r="11" spans="2:7" ht="15" customHeight="1" x14ac:dyDescent="0.25">
      <c r="B11" s="50" t="s">
        <v>55</v>
      </c>
      <c r="C11" s="56"/>
      <c r="D11" s="51"/>
      <c r="E11" s="56"/>
      <c r="F11" s="51"/>
      <c r="G11" s="57"/>
    </row>
    <row r="12" spans="2:7" ht="15" customHeight="1" x14ac:dyDescent="0.25">
      <c r="B12" s="58" t="s">
        <v>84</v>
      </c>
      <c r="C12" s="59">
        <v>13448268</v>
      </c>
      <c r="D12" s="60">
        <f>C12/C12</f>
        <v>1</v>
      </c>
      <c r="E12" s="59">
        <v>13300810</v>
      </c>
      <c r="F12" s="60">
        <f>E12/E12</f>
        <v>1</v>
      </c>
      <c r="G12" s="61">
        <f>(E12-C12)/C12</f>
        <v>-1.0964832051235147E-2</v>
      </c>
    </row>
    <row r="13" spans="2:7" ht="15" customHeight="1" x14ac:dyDescent="0.25">
      <c r="B13" s="58" t="s">
        <v>85</v>
      </c>
      <c r="C13" s="59">
        <v>8977228</v>
      </c>
      <c r="D13" s="60">
        <f>C13/C12</f>
        <v>0.66753785691956768</v>
      </c>
      <c r="E13" s="59">
        <v>9020307</v>
      </c>
      <c r="F13" s="60">
        <f>E13/E12</f>
        <v>0.67817726890317209</v>
      </c>
      <c r="G13" s="61">
        <f>(E13-C13)/C13</f>
        <v>4.7986973261679444E-3</v>
      </c>
    </row>
    <row r="14" spans="2:7" ht="15" customHeight="1" x14ac:dyDescent="0.25">
      <c r="B14" s="58" t="s">
        <v>86</v>
      </c>
      <c r="C14" s="59">
        <v>4471040</v>
      </c>
      <c r="D14" s="60">
        <f>C14/C12</f>
        <v>0.33246214308043237</v>
      </c>
      <c r="E14" s="59">
        <v>4280503</v>
      </c>
      <c r="F14" s="60">
        <f>E14/E13</f>
        <v>0.4745407223944817</v>
      </c>
      <c r="G14" s="61">
        <f>(E14-C14)/C14</f>
        <v>-4.2615811981105069E-2</v>
      </c>
    </row>
    <row r="15" spans="2:7" ht="15" customHeight="1" x14ac:dyDescent="0.25">
      <c r="B15" s="50" t="s">
        <v>56</v>
      </c>
      <c r="C15" s="56"/>
      <c r="D15" s="51"/>
      <c r="E15" s="56"/>
      <c r="F15" s="51"/>
      <c r="G15" s="57"/>
    </row>
    <row r="16" spans="2:7" ht="15" customHeight="1" x14ac:dyDescent="0.25">
      <c r="B16" s="58" t="s">
        <v>84</v>
      </c>
      <c r="C16" s="59">
        <v>10913891</v>
      </c>
      <c r="D16" s="60">
        <f>C16/C16</f>
        <v>1</v>
      </c>
      <c r="E16" s="59">
        <v>10850275</v>
      </c>
      <c r="F16" s="60">
        <f>E16/E16</f>
        <v>1</v>
      </c>
      <c r="G16" s="61">
        <f>(E16-C16)/C16</f>
        <v>-5.8289019012559319E-3</v>
      </c>
    </row>
    <row r="17" spans="2:12" ht="15" customHeight="1" x14ac:dyDescent="0.25">
      <c r="B17" s="58" t="s">
        <v>85</v>
      </c>
      <c r="C17" s="59">
        <v>5325190</v>
      </c>
      <c r="D17" s="60">
        <f>C17/C16</f>
        <v>0.48792772440186549</v>
      </c>
      <c r="E17" s="59">
        <v>5329193</v>
      </c>
      <c r="F17" s="60">
        <f>E17/E16</f>
        <v>0.49115741306095928</v>
      </c>
      <c r="G17" s="61">
        <f>(E17-C17)/C17</f>
        <v>7.5171026761486446E-4</v>
      </c>
    </row>
    <row r="18" spans="2:12" ht="15" customHeight="1" x14ac:dyDescent="0.25">
      <c r="B18" s="58" t="s">
        <v>86</v>
      </c>
      <c r="C18" s="59">
        <v>5588701</v>
      </c>
      <c r="D18" s="60">
        <f>C18/C16</f>
        <v>0.51207227559813451</v>
      </c>
      <c r="E18" s="59">
        <v>5521082</v>
      </c>
      <c r="F18" s="60">
        <f>E18/E16</f>
        <v>0.50884258693904072</v>
      </c>
      <c r="G18" s="61">
        <f>(E18-C18)/C18</f>
        <v>-1.2099233793326929E-2</v>
      </c>
    </row>
    <row r="19" spans="2:12" ht="15" customHeight="1" x14ac:dyDescent="0.25">
      <c r="B19" s="50" t="s">
        <v>57</v>
      </c>
      <c r="C19" s="56"/>
      <c r="D19" s="51"/>
      <c r="E19" s="56"/>
      <c r="F19" s="51"/>
      <c r="G19" s="57"/>
    </row>
    <row r="20" spans="2:12" ht="15" customHeight="1" x14ac:dyDescent="0.25">
      <c r="B20" s="58" t="s">
        <v>84</v>
      </c>
      <c r="C20" s="59">
        <v>4732714</v>
      </c>
      <c r="D20" s="60">
        <f>C20/C20</f>
        <v>1</v>
      </c>
      <c r="E20" s="59">
        <v>4989537</v>
      </c>
      <c r="F20" s="60">
        <f>E20/E20</f>
        <v>1</v>
      </c>
      <c r="G20" s="61">
        <f>(E20-C20)/C20</f>
        <v>5.4265480652327606E-2</v>
      </c>
    </row>
    <row r="21" spans="2:12" ht="15" customHeight="1" x14ac:dyDescent="0.25">
      <c r="B21" s="58" t="s">
        <v>85</v>
      </c>
      <c r="C21" s="59">
        <v>3529621</v>
      </c>
      <c r="D21" s="60">
        <f>C21/C20</f>
        <v>0.74579216069257515</v>
      </c>
      <c r="E21" s="59">
        <v>3634753</v>
      </c>
      <c r="F21" s="60">
        <f>E21/E20</f>
        <v>0.72847500679922805</v>
      </c>
      <c r="G21" s="61">
        <f>(E21-C21)/C21</f>
        <v>2.9785634208318684E-2</v>
      </c>
    </row>
    <row r="22" spans="2:12" ht="15" customHeight="1" x14ac:dyDescent="0.2">
      <c r="B22" s="62" t="s">
        <v>86</v>
      </c>
      <c r="C22" s="59">
        <v>1203093</v>
      </c>
      <c r="D22" s="60">
        <f>C22/C20</f>
        <v>0.25420783930742485</v>
      </c>
      <c r="E22" s="59">
        <v>1354784</v>
      </c>
      <c r="F22" s="60">
        <f>E22/E20</f>
        <v>0.27152499320077195</v>
      </c>
      <c r="G22" s="61">
        <f>(E22-C22)/C22</f>
        <v>0.12608418468065227</v>
      </c>
    </row>
    <row r="23" spans="2:12" ht="15" customHeight="1" x14ac:dyDescent="0.25">
      <c r="B23" s="50" t="s">
        <v>58</v>
      </c>
      <c r="C23" s="56"/>
      <c r="D23" s="51"/>
      <c r="E23" s="56"/>
      <c r="F23" s="51"/>
      <c r="G23" s="57"/>
    </row>
    <row r="24" spans="2:12" ht="15" customHeight="1" x14ac:dyDescent="0.25">
      <c r="B24" s="58" t="s">
        <v>84</v>
      </c>
      <c r="C24" s="59">
        <v>341125</v>
      </c>
      <c r="D24" s="60">
        <f>C24/C24</f>
        <v>1</v>
      </c>
      <c r="E24" s="59">
        <v>359967</v>
      </c>
      <c r="F24" s="60">
        <f>E24/E24</f>
        <v>1</v>
      </c>
      <c r="G24" s="61">
        <f>(E24-C24)/C24</f>
        <v>5.5234884573103701E-2</v>
      </c>
    </row>
    <row r="25" spans="2:12" ht="15" customHeight="1" x14ac:dyDescent="0.25">
      <c r="B25" s="58" t="s">
        <v>85</v>
      </c>
      <c r="C25" s="59">
        <v>341125</v>
      </c>
      <c r="D25" s="60">
        <f>C25/C24</f>
        <v>1</v>
      </c>
      <c r="E25" s="59">
        <v>359967</v>
      </c>
      <c r="F25" s="60">
        <f>E25/E24</f>
        <v>1</v>
      </c>
      <c r="G25" s="61">
        <f>(E25-C25)/C25</f>
        <v>5.5234884573103701E-2</v>
      </c>
    </row>
    <row r="26" spans="2:12" ht="15" customHeight="1" x14ac:dyDescent="0.2">
      <c r="B26" s="62" t="s">
        <v>86</v>
      </c>
      <c r="C26" s="92" t="s">
        <v>87</v>
      </c>
      <c r="D26" s="93" t="str">
        <f>IFERROR(C26/C24,"-")</f>
        <v>-</v>
      </c>
      <c r="E26" s="92" t="s">
        <v>87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 x14ac:dyDescent="0.25">
      <c r="B27" s="63" t="s">
        <v>59</v>
      </c>
      <c r="C27" s="63"/>
      <c r="D27" s="63"/>
      <c r="E27" s="63"/>
      <c r="F27" s="63"/>
      <c r="G27" s="63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 x14ac:dyDescent="0.25"/>
    <row r="28" spans="2:12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 x14ac:dyDescent="0.3"/>
    <row r="31" spans="2:12" ht="30" customHeight="1" thickBot="1" x14ac:dyDescent="0.3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noviembre</mes>
    <year xmlns="f58ff5a6-252f-4ce0-9aec-4d01cb81bd09" xsi:nil="true"/>
    <PublishingExpirationDate xmlns="http://schemas.microsoft.com/sharepoint/v3" xsi:nil="true"/>
    <mercado xmlns="f58ff5a6-252f-4ce0-9aec-4d01cb81bd09" xsi:nil="true"/>
    <PublishingStartDate xmlns="http://schemas.microsoft.com/sharepoint/v3">2014-01-10T11:07:00+00:00</PublishingStartDate>
    <_dlc_DocId xmlns="8b099203-c902-4a5b-992f-1f849b15ff82">Q5F7QW3RQ55V-2054-398</_dlc_DocId>
    <_dlc_DocIdUrl xmlns="8b099203-c902-4a5b-992f-1f849b15ff82">
      <Url>http://cd102671/es/investigacion/Situacion-turistica/zonas-turisticas-tenerife/_layouts/DocIdRedir.aspx?ID=Q5F7QW3RQ55V-2054-398</Url>
      <Description>Q5F7QW3RQ55V-2054-398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1B2BC-1DAE-4EBA-A625-34D934EE0784}"/>
</file>

<file path=customXml/itemProps2.xml><?xml version="1.0" encoding="utf-8"?>
<ds:datastoreItem xmlns:ds="http://schemas.openxmlformats.org/officeDocument/2006/customXml" ds:itemID="{F74C68CD-882C-4768-9DBD-F69C1BCCF785}"/>
</file>

<file path=customXml/itemProps3.xml><?xml version="1.0" encoding="utf-8"?>
<ds:datastoreItem xmlns:ds="http://schemas.openxmlformats.org/officeDocument/2006/customXml" ds:itemID="{33D81FCF-800F-4225-978B-DFE70495F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29</vt:i4>
      </vt:variant>
    </vt:vector>
  </HeadingPairs>
  <TitlesOfParts>
    <vt:vector size="6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Hoja1</vt:lpstr>
      <vt:lpstr>actualizaciones</vt:lpstr>
      <vt:lpstr>'Alojados por municipio'!Área_de_impresión</vt:lpstr>
      <vt:lpstr>'Alojados tipología y categoría'!Área_de_impresión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'Gráfica alojados municipio'!Área_de_impresión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noviembre 2013)</dc:title>
  <dc:creator>Alejandro Garcia</dc:creator>
  <cp:lastModifiedBy>Alejandro Garcia</cp:lastModifiedBy>
  <dcterms:created xsi:type="dcterms:W3CDTF">2014-01-10T10:07:49Z</dcterms:created>
  <dcterms:modified xsi:type="dcterms:W3CDTF">2014-01-10T10:13:46Z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e366281c-217e-447e-9854-5ec6f342d9bc</vt:lpwstr>
  </property>
</Properties>
</file>