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MUNICIPIOS'!$B$5:$L$98</definedName>
    <definedName name="_xlnm.Print_Area" localSheetId="16">'SERIE EM MUNICIPIOS'!$B$5:$L$98</definedName>
    <definedName name="_xlnm.Print_Area" localSheetId="11">'SERIE IO MUNICIPIOS'!$B$5:$L$98</definedName>
    <definedName name="_xlnm.Print_Area" localSheetId="6">'SERIE PERNOCTACIONES MUN'!$B$5:$L$98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6" i="33"/>
  <c r="D68"/>
  <c r="D70"/>
  <c r="D89"/>
  <c r="D88"/>
  <c r="D85"/>
  <c r="D84"/>
  <c r="D87"/>
  <c r="D86"/>
  <c r="D83"/>
  <c r="D78"/>
  <c r="D82"/>
  <c r="D81"/>
  <c r="D79"/>
  <c r="D77"/>
  <c r="D80"/>
  <c r="D74"/>
  <c r="D75"/>
  <c r="D73"/>
  <c r="D65"/>
  <c r="D72"/>
  <c r="D76"/>
  <c r="D71"/>
  <c r="D67"/>
  <c r="D69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4" i="17" l="1"/>
  <c r="J84" l="1"/>
  <c r="H84" l="1"/>
  <c r="F84" l="1"/>
  <c r="D84" l="1"/>
  <c r="L83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4" i="12" l="1"/>
  <c r="J84" l="1"/>
  <c r="H84" l="1"/>
  <c r="F84" l="1"/>
  <c r="D84" l="1"/>
  <c r="L83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84" i="7" l="1"/>
  <c r="J84" l="1"/>
  <c r="H84" l="1"/>
  <c r="F84" l="1"/>
  <c r="D84" l="1"/>
  <c r="L83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84" i="2" l="1"/>
  <c r="J84" l="1"/>
  <c r="H84" l="1"/>
  <c r="F84" l="1"/>
  <c r="D84" l="1"/>
  <c r="L83" l="1"/>
  <c r="J83" l="1"/>
  <c r="H83" l="1"/>
  <c r="F83" l="1"/>
  <c r="D83" l="1"/>
  <c r="L8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<sst xmlns="http://schemas.openxmlformats.org/spreadsheetml/2006/main" count="1558" uniqueCount="275">
  <si>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</si>
  <si>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</si>
  <si>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</si>
  <si>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</si>
  <si>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</si>
  <si>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</si>
  <si>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</si>
  <si>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</si>
  <si>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</si>
  <si>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</si>
  <si>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</si>
  <si>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</si>
  <si>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</si>
  <si>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</si>
  <si>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</si>
  <si>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</si>
  <si>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</si>
  <si>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</si>
  <si>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</si>
  <si>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</si>
  <si>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</si>
  <si>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</si>
  <si>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</si>
  <si>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</si>
  <si>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</si>
  <si>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</si>
  <si>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</si>
  <si>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</si>
  <si>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</si>
  <si>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</si>
  <si>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</si>
  <si>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</si>
  <si>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</si>
  <si>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</si>
  <si>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</si>
  <si>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</si>
  <si>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</si>
  <si>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</si>
  <si>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</si>
  <si>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</si>
  <si>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</si>
  <si>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</si>
  <si>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</si>
  <si>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</si>
  <si>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</si>
  <si>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</si>
  <si>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</si>
  <si>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</si>
  <si>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</si>
  <si>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</si>
  <si>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</si>
  <si>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</si>
  <si>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</si>
  <si>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</si>
  <si>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</si>
  <si>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</si>
  <si>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</si>
  <si>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</si>
  <si>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</si>
  <si>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</si>
  <si>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</si>
  <si>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</si>
  <si>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</si>
  <si>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</si>
  <si>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</si>
  <si>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</si>
  <si>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</si>
  <si>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</si>
  <si>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</si>
  <si>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</si>
  <si>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</si>
  <si>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</si>
  <si>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</si>
  <si>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</si>
  <si>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</si>
  <si>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</si>
  <si>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</si>
  <si>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</si>
  <si>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</si>
  <si>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</si>
  <si>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</si>
  <si>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</si>
  <si>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</si>
  <si>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</si>
  <si>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</si>
  <si>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</si>
  <si>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</si>
  <si>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</si>
  <si>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</si>
  <si>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</si>
  <si>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</si>
  <si>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</si>
  <si>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</si>
  <si>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</si>
  <si>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</si>
  <si>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</si>
  <si>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</si>
  <si>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</si>
  <si>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</si>
  <si>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</si>
  <si>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</si>
  <si>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</si>
  <si>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</si>
  <si>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</si>
  <si>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</si>
  <si>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</si>
  <si>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</si>
  <si>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</si>
  <si>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</si>
  <si>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</si>
  <si>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</si>
  <si>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</si>
  <si>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</si>
  <si>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</si>
  <si>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</si>
  <si>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</si>
  <si>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</si>
  <si>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</si>
  <si>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</si>
  <si>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</si>
  <si>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</si>
  <si>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</si>
  <si>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</si>
  <si>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</si>
  <si>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</si>
  <si>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</si>
  <si>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</si>
  <si>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</si>
  <si>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</si>
  <si>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</si>
  <si>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</si>
  <si>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</si>
  <si>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</si>
  <si>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</si>
  <si>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</si>
  <si>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</si>
  <si>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</si>
  <si>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</si>
  <si>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</si>
  <si>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</si>
  <si>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</si>
  <si>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</si>
  <si>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</si>
  <si>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</si>
  <si>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</si>
  <si>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</si>
  <si>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</si>
  <si>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</si>
  <si>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</si>
  <si>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</si>
  <si>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</si>
  <si>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</si>
  <si>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</si>
  <si>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</si>
  <si>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</si>
  <si>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</si>
  <si>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</si>
  <si>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</si>
  <si>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</si>
  <si>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</si>
  <si>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</si>
  <si>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</si>
  <si>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</si>
  <si>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</si>
  <si>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</si>
  <si>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</si>
  <si>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</si>
  <si>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</si>
  <si>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</si>
  <si>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</si>
  <si>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</si>
  <si>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</si>
  <si>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</si>
  <si>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</si>
  <si>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</si>
  <si>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</si>
  <si>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</si>
  <si>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</si>
  <si>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</si>
  <si>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</si>
  <si>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</si>
  <si>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</si>
  <si>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</si>
  <si>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</si>
  <si>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</si>
  <si>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</si>
  <si>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</si>
  <si>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</si>
  <si>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</si>
  <si>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</si>
  <si>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</si>
  <si>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</si>
  <si>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</si>
  <si>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</si>
  <si>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</si>
  <si>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</si>
  <si>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</si>
  <si>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</si>
  <si>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</si>
  <si>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</si>
  <si>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</si>
  <si>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</si>
  <si>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</si>
  <si>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</si>
  <si>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</si>
  <si>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</si>
  <si>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</si>
  <si>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</si>
  <si>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</si>
  <si>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</si>
  <si>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</si>
  <si>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</si>
  <si>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</si>
  <si>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</si>
  <si>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</si>
  <si>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</si>
  <si>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</si>
  <si>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</si>
  <si>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</si>
  <si>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</si>
  <si>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</si>
  <si>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</si>
  <si>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</si>
  <si>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</si>
  <si>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</si>
  <si>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</si>
  <si>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</si>
  <si>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</si>
  <si>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</si>
  <si>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</si>
  <si>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</si>
  <si>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</si>
  <si>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</si>
  <si>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</si>
  <si>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</si>
  <si>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</si>
  <si>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</si>
  <si>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</si>
  <si>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</si>
  <si>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</si>
  <si>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</si>
  <si>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</si>
  <si>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</si>
  <si>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</si>
  <si>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</si>
  <si>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</si>
  <si>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</si>
  <si>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</si>
  <si>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</si>
  <si>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</si>
  <si>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</si>
  <si>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</si>
  <si>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</si>
  <si>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</si>
  <si>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</si>
  <si>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</si>
  <si>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</si>
  <si>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</si>
  <si>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</si>
  <si>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</si>
  <si>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</si>
  <si>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nov. 2012</t>
  </si>
  <si>
    <t>acum. nov.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</si>
  <si>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</si>
  <si>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</si>
  <si>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</si>
  <si>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</si>
  <si>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</si>
  <si>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</si>
  <si>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</si>
  <si>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</si>
  <si>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</si>
  <si>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</si>
  <si>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2012</t>
  </si>
  <si>
    <t>año en cusro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</si>
</sst>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nov.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259E-2"/>
          <c:y val="0.20975609756098132"/>
          <c:w val="0.934580860866995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4508904</c:v>
                </c:pt>
                <c:pt idx="1">
                  <c:v>2925562</c:v>
                </c:pt>
                <c:pt idx="2">
                  <c:v>1583342</c:v>
                </c:pt>
                <c:pt idx="3">
                  <c:v>1620674</c:v>
                </c:pt>
                <c:pt idx="4">
                  <c:v>1129603</c:v>
                </c:pt>
                <c:pt idx="5">
                  <c:v>491071</c:v>
                </c:pt>
                <c:pt idx="6">
                  <c:v>1293003</c:v>
                </c:pt>
                <c:pt idx="7">
                  <c:v>634395</c:v>
                </c:pt>
                <c:pt idx="8">
                  <c:v>658608</c:v>
                </c:pt>
                <c:pt idx="9">
                  <c:v>627797</c:v>
                </c:pt>
                <c:pt idx="10">
                  <c:v>474899</c:v>
                </c:pt>
                <c:pt idx="11">
                  <c:v>152898</c:v>
                </c:pt>
                <c:pt idx="12">
                  <c:v>153167</c:v>
                </c:pt>
                <c:pt idx="13">
                  <c:v>153167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43643392"/>
        <c:axId val="434651520"/>
      </c:barChart>
      <c:catAx>
        <c:axId val="443643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4651520"/>
        <c:crosses val="autoZero"/>
        <c:auto val="1"/>
        <c:lblAlgn val="ctr"/>
        <c:lblOffset val="100"/>
        <c:tickLblSkip val="1"/>
        <c:tickMarkSkip val="1"/>
      </c:catAx>
      <c:valAx>
        <c:axId val="434651520"/>
        <c:scaling>
          <c:orientation val="minMax"/>
        </c:scaling>
        <c:delete val="1"/>
        <c:axPos val="l"/>
        <c:numFmt formatCode="#,##0_)" sourceLinked="1"/>
        <c:tickLblPos val="none"/>
        <c:crossAx val="44364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465058031987246"/>
          <c:w val="0.90468819022231306"/>
          <c:h val="0.54681290618298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1620674</c:v>
                </c:pt>
                <c:pt idx="1">
                  <c:v>1129603</c:v>
                </c:pt>
                <c:pt idx="2">
                  <c:v>199093</c:v>
                </c:pt>
                <c:pt idx="3">
                  <c:v>742537</c:v>
                </c:pt>
                <c:pt idx="4">
                  <c:v>169426</c:v>
                </c:pt>
                <c:pt idx="5">
                  <c:v>18547</c:v>
                </c:pt>
                <c:pt idx="6">
                  <c:v>491071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1695614</c:v>
                </c:pt>
                <c:pt idx="1">
                  <c:v>1139347</c:v>
                </c:pt>
                <c:pt idx="2">
                  <c:v>164275</c:v>
                </c:pt>
                <c:pt idx="3">
                  <c:v>784403</c:v>
                </c:pt>
                <c:pt idx="4">
                  <c:v>175266</c:v>
                </c:pt>
                <c:pt idx="5">
                  <c:v>15403</c:v>
                </c:pt>
                <c:pt idx="6">
                  <c:v>556267</c:v>
                </c:pt>
              </c:numCache>
            </c:numRef>
          </c:val>
        </c:ser>
        <c:dLbls>
          <c:showVal val="1"/>
        </c:dLbls>
        <c:gapWidth val="30"/>
        <c:overlap val="-10"/>
        <c:axId val="438560256"/>
        <c:axId val="438562176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38784356737112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14E-2"/>
                  <c:y val="0.188446969076890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48770409416078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66E-2"/>
                  <c:y val="0.124296495162637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88E-2"/>
                  <c:y val="0.166090984988622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97219375644572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36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-4.4196379600545878E-2</c:v>
                </c:pt>
                <c:pt idx="1">
                  <c:v>-8.552267219732004E-3</c:v>
                </c:pt>
                <c:pt idx="2">
                  <c:v>0.21194947496575864</c:v>
                </c:pt>
                <c:pt idx="3">
                  <c:v>-5.337307480975978E-2</c:v>
                </c:pt>
                <c:pt idx="4">
                  <c:v>-3.3320780984332388E-2</c:v>
                </c:pt>
                <c:pt idx="5">
                  <c:v>0.20411608128286698</c:v>
                </c:pt>
                <c:pt idx="6">
                  <c:v>-0.11720271020930596</c:v>
                </c:pt>
              </c:numCache>
            </c:numRef>
          </c:val>
        </c:ser>
        <c:dLbls>
          <c:showVal val="1"/>
        </c:dLbls>
        <c:marker val="1"/>
        <c:axId val="438637696"/>
        <c:axId val="438639232"/>
      </c:lineChart>
      <c:catAx>
        <c:axId val="43856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562176"/>
        <c:crosses val="autoZero"/>
        <c:auto val="1"/>
        <c:lblAlgn val="ctr"/>
        <c:lblOffset val="100"/>
        <c:tickLblSkip val="1"/>
        <c:tickMarkSkip val="1"/>
      </c:catAx>
      <c:valAx>
        <c:axId val="438562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560256"/>
        <c:crosses val="autoZero"/>
        <c:crossBetween val="between"/>
      </c:valAx>
      <c:catAx>
        <c:axId val="438637696"/>
        <c:scaling>
          <c:orientation val="minMax"/>
        </c:scaling>
        <c:delete val="1"/>
        <c:axPos val="b"/>
        <c:tickLblPos val="none"/>
        <c:crossAx val="438639232"/>
        <c:crosses val="autoZero"/>
        <c:auto val="1"/>
        <c:lblAlgn val="ctr"/>
        <c:lblOffset val="100"/>
      </c:catAx>
      <c:valAx>
        <c:axId val="438639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63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03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1293003</c:v>
                </c:pt>
                <c:pt idx="1">
                  <c:v>634395</c:v>
                </c:pt>
                <c:pt idx="2">
                  <c:v>82084</c:v>
                </c:pt>
                <c:pt idx="3">
                  <c:v>359196</c:v>
                </c:pt>
                <c:pt idx="4">
                  <c:v>177513</c:v>
                </c:pt>
                <c:pt idx="5">
                  <c:v>15602</c:v>
                </c:pt>
                <c:pt idx="6">
                  <c:v>658608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1397967</c:v>
                </c:pt>
                <c:pt idx="1">
                  <c:v>654355</c:v>
                </c:pt>
                <c:pt idx="2">
                  <c:v>82168</c:v>
                </c:pt>
                <c:pt idx="3">
                  <c:v>364146</c:v>
                </c:pt>
                <c:pt idx="4">
                  <c:v>189971</c:v>
                </c:pt>
                <c:pt idx="5">
                  <c:v>18070</c:v>
                </c:pt>
                <c:pt idx="6">
                  <c:v>743612</c:v>
                </c:pt>
              </c:numCache>
            </c:numRef>
          </c:val>
        </c:ser>
        <c:dLbls>
          <c:showVal val="1"/>
        </c:dLbls>
        <c:gapWidth val="30"/>
        <c:overlap val="-10"/>
        <c:axId val="438679424"/>
        <c:axId val="43868160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0.238576783931114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56E-2"/>
                  <c:y val="0.375557483588979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42533435919262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44E-2"/>
                  <c:y val="0.436146807012949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0.255462537037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7.53145513775435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24346915055576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-7.5083317417363932E-2</c:v>
                </c:pt>
                <c:pt idx="1">
                  <c:v>-3.0503320063268408E-2</c:v>
                </c:pt>
                <c:pt idx="2">
                  <c:v>-1.0222957842469088E-3</c:v>
                </c:pt>
                <c:pt idx="3">
                  <c:v>-1.3593448781532682E-2</c:v>
                </c:pt>
                <c:pt idx="4">
                  <c:v>-6.5578430392007198E-2</c:v>
                </c:pt>
                <c:pt idx="5">
                  <c:v>-0.13657996679579412</c:v>
                </c:pt>
                <c:pt idx="6">
                  <c:v>-0.11431230265245854</c:v>
                </c:pt>
              </c:numCache>
            </c:numRef>
          </c:val>
        </c:ser>
        <c:dLbls>
          <c:showVal val="1"/>
        </c:dLbls>
        <c:marker val="1"/>
        <c:axId val="438683136"/>
        <c:axId val="438684672"/>
      </c:lineChart>
      <c:catAx>
        <c:axId val="43867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681600"/>
        <c:crosses val="autoZero"/>
        <c:auto val="1"/>
        <c:lblAlgn val="ctr"/>
        <c:lblOffset val="100"/>
        <c:tickLblSkip val="1"/>
        <c:tickMarkSkip val="1"/>
      </c:catAx>
      <c:valAx>
        <c:axId val="438681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679424"/>
        <c:crosses val="autoZero"/>
        <c:crossBetween val="between"/>
      </c:valAx>
      <c:catAx>
        <c:axId val="438683136"/>
        <c:scaling>
          <c:orientation val="minMax"/>
        </c:scaling>
        <c:delete val="1"/>
        <c:axPos val="b"/>
        <c:tickLblPos val="none"/>
        <c:crossAx val="438684672"/>
        <c:crosses val="autoZero"/>
        <c:auto val="1"/>
        <c:lblAlgn val="ctr"/>
        <c:lblOffset val="100"/>
      </c:catAx>
      <c:valAx>
        <c:axId val="438684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683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53"/>
          <c:y val="0.15891703988747433"/>
          <c:w val="0.665641737134889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627797</c:v>
                </c:pt>
                <c:pt idx="1">
                  <c:v>474899</c:v>
                </c:pt>
                <c:pt idx="2">
                  <c:v>401411</c:v>
                </c:pt>
                <c:pt idx="3">
                  <c:v>61373</c:v>
                </c:pt>
                <c:pt idx="4">
                  <c:v>12115</c:v>
                </c:pt>
                <c:pt idx="5">
                  <c:v>152898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668652</c:v>
                </c:pt>
                <c:pt idx="1">
                  <c:v>493458</c:v>
                </c:pt>
                <c:pt idx="2">
                  <c:v>413829</c:v>
                </c:pt>
                <c:pt idx="3">
                  <c:v>67421</c:v>
                </c:pt>
                <c:pt idx="4">
                  <c:v>12208</c:v>
                </c:pt>
                <c:pt idx="5">
                  <c:v>175194</c:v>
                </c:pt>
              </c:numCache>
            </c:numRef>
          </c:val>
        </c:ser>
        <c:dLbls>
          <c:showVal val="1"/>
        </c:dLbls>
        <c:gapWidth val="30"/>
        <c:overlap val="-10"/>
        <c:axId val="438732288"/>
        <c:axId val="43873420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0.267682813037144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333977442008938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127E-2"/>
                  <c:y val="0.354648288506556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650310420678E-2"/>
                  <c:y val="0.174192545058686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48982598588897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6.261168497388973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-6.1100542584184299E-2</c:v>
                </c:pt>
                <c:pt idx="1">
                  <c:v>-3.7610090423095786E-2</c:v>
                </c:pt>
                <c:pt idx="2">
                  <c:v>-3.0007563510532128E-2</c:v>
                </c:pt>
                <c:pt idx="3">
                  <c:v>-8.9704988060099966E-2</c:v>
                </c:pt>
                <c:pt idx="4">
                  <c:v>-7.6179554390563564E-3</c:v>
                </c:pt>
                <c:pt idx="5">
                  <c:v>-0.12726463235042296</c:v>
                </c:pt>
              </c:numCache>
            </c:numRef>
          </c:val>
        </c:ser>
        <c:dLbls>
          <c:showVal val="1"/>
        </c:dLbls>
        <c:marker val="1"/>
        <c:axId val="438748288"/>
        <c:axId val="438749824"/>
      </c:lineChart>
      <c:catAx>
        <c:axId val="438732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734208"/>
        <c:crosses val="autoZero"/>
        <c:auto val="1"/>
        <c:lblAlgn val="ctr"/>
        <c:lblOffset val="100"/>
        <c:tickLblSkip val="1"/>
        <c:tickMarkSkip val="1"/>
      </c:catAx>
      <c:valAx>
        <c:axId val="438734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732288"/>
        <c:crosses val="autoZero"/>
        <c:crossBetween val="between"/>
      </c:valAx>
      <c:catAx>
        <c:axId val="438748288"/>
        <c:scaling>
          <c:orientation val="minMax"/>
        </c:scaling>
        <c:delete val="1"/>
        <c:axPos val="b"/>
        <c:tickLblPos val="none"/>
        <c:crossAx val="438749824"/>
        <c:crosses val="autoZero"/>
        <c:auto val="1"/>
        <c:lblAlgn val="ctr"/>
        <c:lblOffset val="100"/>
      </c:catAx>
      <c:valAx>
        <c:axId val="438749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74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433"/>
          <c:w val="0.67431790249968449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4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153167</c:v>
                </c:pt>
                <c:pt idx="1">
                  <c:v>153167</c:v>
                </c:pt>
                <c:pt idx="2">
                  <c:v>57173</c:v>
                </c:pt>
                <c:pt idx="3">
                  <c:v>52149</c:v>
                </c:pt>
                <c:pt idx="4">
                  <c:v>36456</c:v>
                </c:pt>
                <c:pt idx="5">
                  <c:v>7389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142367</c:v>
                </c:pt>
                <c:pt idx="1">
                  <c:v>142367</c:v>
                </c:pt>
                <c:pt idx="2">
                  <c:v>42695</c:v>
                </c:pt>
                <c:pt idx="3">
                  <c:v>41560</c:v>
                </c:pt>
                <c:pt idx="4">
                  <c:v>49660</c:v>
                </c:pt>
                <c:pt idx="5">
                  <c:v>8452</c:v>
                </c:pt>
              </c:numCache>
            </c:numRef>
          </c:val>
        </c:ser>
        <c:dLbls>
          <c:showVal val="1"/>
        </c:dLbls>
        <c:gapWidth val="30"/>
        <c:overlap val="-10"/>
        <c:axId val="438826112"/>
        <c:axId val="438828032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04E-2"/>
                  <c:y val="0.18452272987706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80130960760882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0.329700263558531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429764106929460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72E-2"/>
                  <c:y val="0.107736506949105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7.5860276609045638E-2</c:v>
                </c:pt>
                <c:pt idx="1">
                  <c:v>7.5860276609045638E-2</c:v>
                </c:pt>
                <c:pt idx="2">
                  <c:v>0.33910293945426867</c:v>
                </c:pt>
                <c:pt idx="3">
                  <c:v>0.25478825794032722</c:v>
                </c:pt>
                <c:pt idx="4">
                  <c:v>-0.26588803866290778</c:v>
                </c:pt>
                <c:pt idx="5">
                  <c:v>-0.12576904874585898</c:v>
                </c:pt>
              </c:numCache>
            </c:numRef>
          </c:val>
        </c:ser>
        <c:dLbls>
          <c:showVal val="1"/>
        </c:dLbls>
        <c:marker val="1"/>
        <c:axId val="438833920"/>
        <c:axId val="438835456"/>
      </c:lineChart>
      <c:catAx>
        <c:axId val="43882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828032"/>
        <c:crosses val="autoZero"/>
        <c:auto val="1"/>
        <c:lblAlgn val="ctr"/>
        <c:lblOffset val="100"/>
        <c:tickLblSkip val="1"/>
        <c:tickMarkSkip val="1"/>
      </c:catAx>
      <c:valAx>
        <c:axId val="438828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826112"/>
        <c:crosses val="autoZero"/>
        <c:crossBetween val="between"/>
      </c:valAx>
      <c:catAx>
        <c:axId val="438833920"/>
        <c:scaling>
          <c:orientation val="minMax"/>
        </c:scaling>
        <c:delete val="1"/>
        <c:axPos val="b"/>
        <c:tickLblPos val="none"/>
        <c:crossAx val="438835456"/>
        <c:crosses val="autoZero"/>
        <c:auto val="1"/>
        <c:lblAlgn val="ctr"/>
        <c:lblOffset val="100"/>
      </c:catAx>
      <c:valAx>
        <c:axId val="438835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83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84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4508904</c:v>
                </c:pt>
                <c:pt idx="1">
                  <c:v>2925562</c:v>
                </c:pt>
                <c:pt idx="2">
                  <c:v>451399</c:v>
                </c:pt>
                <c:pt idx="3">
                  <c:v>1791687</c:v>
                </c:pt>
                <c:pt idx="4">
                  <c:v>556958</c:v>
                </c:pt>
                <c:pt idx="5">
                  <c:v>92972</c:v>
                </c:pt>
                <c:pt idx="6">
                  <c:v>32546</c:v>
                </c:pt>
                <c:pt idx="7">
                  <c:v>1583342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4743870</c:v>
                </c:pt>
                <c:pt idx="1">
                  <c:v>2941744</c:v>
                </c:pt>
                <c:pt idx="2">
                  <c:v>381573</c:v>
                </c:pt>
                <c:pt idx="3">
                  <c:v>1843059</c:v>
                </c:pt>
                <c:pt idx="4">
                  <c:v>572978</c:v>
                </c:pt>
                <c:pt idx="5">
                  <c:v>109523</c:v>
                </c:pt>
                <c:pt idx="6">
                  <c:v>34611</c:v>
                </c:pt>
                <c:pt idx="7">
                  <c:v>1802126</c:v>
                </c:pt>
              </c:numCache>
            </c:numRef>
          </c:val>
        </c:ser>
        <c:dLbls>
          <c:showVal val="1"/>
        </c:dLbls>
        <c:gapWidth val="30"/>
        <c:overlap val="-10"/>
        <c:axId val="438879744"/>
        <c:axId val="438881664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4212990267412E-2"/>
                  <c:y val="0.226102444055200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96554749783096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60650521313444E-2"/>
                  <c:y val="0.541758475616743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005479075359E-2"/>
                  <c:y val="0.267936222109450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8.862736752500539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65E-2"/>
                  <c:y val="0.217202350745657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4813841522741907E-2"/>
                  <c:y val="0.129760178106634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-4.9530446660637883E-2</c:v>
                </c:pt>
                <c:pt idx="1">
                  <c:v>-5.5008185620503136E-3</c:v>
                </c:pt>
                <c:pt idx="2">
                  <c:v>0.18299512806199592</c:v>
                </c:pt>
                <c:pt idx="3">
                  <c:v>-2.7873225979200833E-2</c:v>
                </c:pt>
                <c:pt idx="4">
                  <c:v>-2.7959188659948508E-2</c:v>
                </c:pt>
                <c:pt idx="5">
                  <c:v>-0.1511189430530574</c:v>
                </c:pt>
                <c:pt idx="6">
                  <c:v>-5.9663112883187375E-2</c:v>
                </c:pt>
                <c:pt idx="7">
                  <c:v>-0.12140327590856581</c:v>
                </c:pt>
              </c:numCache>
            </c:numRef>
          </c:val>
        </c:ser>
        <c:dLbls>
          <c:showVal val="1"/>
        </c:dLbls>
        <c:marker val="1"/>
        <c:axId val="438895744"/>
        <c:axId val="438897280"/>
      </c:lineChart>
      <c:catAx>
        <c:axId val="438879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881664"/>
        <c:crosses val="autoZero"/>
        <c:auto val="1"/>
        <c:lblAlgn val="ctr"/>
        <c:lblOffset val="100"/>
        <c:tickLblSkip val="1"/>
        <c:tickMarkSkip val="1"/>
      </c:catAx>
      <c:valAx>
        <c:axId val="438881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879744"/>
        <c:crosses val="autoZero"/>
        <c:crossBetween val="between"/>
      </c:valAx>
      <c:catAx>
        <c:axId val="438895744"/>
        <c:scaling>
          <c:orientation val="minMax"/>
        </c:scaling>
        <c:delete val="1"/>
        <c:axPos val="b"/>
        <c:tickLblPos val="none"/>
        <c:crossAx val="438897280"/>
        <c:crosses val="autoZero"/>
        <c:auto val="1"/>
        <c:lblAlgn val="ctr"/>
        <c:lblOffset val="100"/>
      </c:catAx>
      <c:valAx>
        <c:axId val="438897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89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52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109E-2"/>
          <c:y val="0.21294578608296272"/>
          <c:w val="0.934580860866996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35115809</c:v>
                </c:pt>
                <c:pt idx="1">
                  <c:v>21553031</c:v>
                </c:pt>
                <c:pt idx="2">
                  <c:v>13562778</c:v>
                </c:pt>
                <c:pt idx="3">
                  <c:v>13448268</c:v>
                </c:pt>
                <c:pt idx="4">
                  <c:v>8977228</c:v>
                </c:pt>
                <c:pt idx="5">
                  <c:v>4471040</c:v>
                </c:pt>
                <c:pt idx="6">
                  <c:v>10913891</c:v>
                </c:pt>
                <c:pt idx="7">
                  <c:v>5325190</c:v>
                </c:pt>
                <c:pt idx="8">
                  <c:v>5588701</c:v>
                </c:pt>
                <c:pt idx="9">
                  <c:v>4732714</c:v>
                </c:pt>
                <c:pt idx="10">
                  <c:v>3529621</c:v>
                </c:pt>
                <c:pt idx="11">
                  <c:v>1203093</c:v>
                </c:pt>
                <c:pt idx="12">
                  <c:v>341125</c:v>
                </c:pt>
                <c:pt idx="13">
                  <c:v>341125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37959296"/>
        <c:axId val="437961472"/>
      </c:barChart>
      <c:catAx>
        <c:axId val="43795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7961472"/>
        <c:crosses val="autoZero"/>
        <c:auto val="1"/>
        <c:lblAlgn val="ctr"/>
        <c:lblOffset val="100"/>
        <c:tickLblSkip val="1"/>
        <c:tickMarkSkip val="1"/>
      </c:catAx>
      <c:valAx>
        <c:axId val="437961472"/>
        <c:scaling>
          <c:orientation val="minMax"/>
        </c:scaling>
        <c:delete val="1"/>
        <c:axPos val="l"/>
        <c:numFmt formatCode="#,##0_)" sourceLinked="1"/>
        <c:tickLblPos val="none"/>
        <c:crossAx val="4379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0712459279388477"/>
          <c:w val="0.93860452198157263"/>
          <c:h val="0.5093908687609468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13448268</c:v>
                </c:pt>
                <c:pt idx="1">
                  <c:v>8977228</c:v>
                </c:pt>
                <c:pt idx="2">
                  <c:v>1503061</c:v>
                </c:pt>
                <c:pt idx="3">
                  <c:v>5922484</c:v>
                </c:pt>
                <c:pt idx="4">
                  <c:v>1408658</c:v>
                </c:pt>
                <c:pt idx="5">
                  <c:v>143025</c:v>
                </c:pt>
                <c:pt idx="6">
                  <c:v>4471040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14127000</c:v>
                </c:pt>
                <c:pt idx="1">
                  <c:v>9152693</c:v>
                </c:pt>
                <c:pt idx="2">
                  <c:v>1235283</c:v>
                </c:pt>
                <c:pt idx="3">
                  <c:v>6259681</c:v>
                </c:pt>
                <c:pt idx="4">
                  <c:v>1540672</c:v>
                </c:pt>
                <c:pt idx="5">
                  <c:v>117057</c:v>
                </c:pt>
                <c:pt idx="6">
                  <c:v>4974307</c:v>
                </c:pt>
              </c:numCache>
            </c:numRef>
          </c:val>
        </c:ser>
        <c:dLbls>
          <c:showVal val="1"/>
        </c:dLbls>
        <c:gapWidth val="30"/>
        <c:overlap val="-10"/>
        <c:axId val="439236480"/>
        <c:axId val="43924275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85E-2"/>
                  <c:y val="9.72046425589733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8693730812573E-2"/>
                  <c:y val="0.126076906706827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61335740632605E-2"/>
                  <c:y val="0.454440060896753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397704275070424E-2"/>
                  <c:y val="9.10321344967013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9E-2"/>
                  <c:y val="8.8430271579877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84E-2"/>
                  <c:y val="0.472271350696547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5.36611717714079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-4.8045020174134638E-2</c:v>
                </c:pt>
                <c:pt idx="1">
                  <c:v>-1.9170860423265591E-2</c:v>
                </c:pt>
                <c:pt idx="2">
                  <c:v>0.21677461763822542</c:v>
                </c:pt>
                <c:pt idx="3">
                  <c:v>-5.3868080498031767E-2</c:v>
                </c:pt>
                <c:pt idx="4">
                  <c:v>-8.5685986374776715E-2</c:v>
                </c:pt>
                <c:pt idx="5">
                  <c:v>0.22184064173864015</c:v>
                </c:pt>
                <c:pt idx="6">
                  <c:v>-0.10117328906318006</c:v>
                </c:pt>
              </c:numCache>
            </c:numRef>
          </c:val>
        </c:ser>
        <c:dLbls>
          <c:showVal val="1"/>
        </c:dLbls>
        <c:marker val="1"/>
        <c:axId val="439244288"/>
        <c:axId val="439245824"/>
      </c:lineChart>
      <c:catAx>
        <c:axId val="43923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5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39242752"/>
        <c:crosses val="autoZero"/>
        <c:auto val="1"/>
        <c:lblAlgn val="ctr"/>
        <c:lblOffset val="100"/>
        <c:tickLblSkip val="1"/>
        <c:tickMarkSkip val="1"/>
      </c:catAx>
      <c:valAx>
        <c:axId val="439242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236480"/>
        <c:crosses val="autoZero"/>
        <c:crossBetween val="between"/>
      </c:valAx>
      <c:catAx>
        <c:axId val="439244288"/>
        <c:scaling>
          <c:orientation val="minMax"/>
        </c:scaling>
        <c:delete val="1"/>
        <c:axPos val="b"/>
        <c:tickLblPos val="none"/>
        <c:crossAx val="439245824"/>
        <c:crosses val="autoZero"/>
        <c:auto val="1"/>
        <c:lblAlgn val="ctr"/>
        <c:lblOffset val="100"/>
      </c:catAx>
      <c:valAx>
        <c:axId val="439245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24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33"/>
          <c:w val="0.6399886967986361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86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10913891</c:v>
                </c:pt>
                <c:pt idx="1">
                  <c:v>5325190</c:v>
                </c:pt>
                <c:pt idx="2">
                  <c:v>624332</c:v>
                </c:pt>
                <c:pt idx="3">
                  <c:v>3154701</c:v>
                </c:pt>
                <c:pt idx="4">
                  <c:v>1453902</c:v>
                </c:pt>
                <c:pt idx="5">
                  <c:v>92255</c:v>
                </c:pt>
                <c:pt idx="6">
                  <c:v>5588701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9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11787250</c:v>
                </c:pt>
                <c:pt idx="1">
                  <c:v>5465816</c:v>
                </c:pt>
                <c:pt idx="2">
                  <c:v>634697</c:v>
                </c:pt>
                <c:pt idx="3">
                  <c:v>3239216</c:v>
                </c:pt>
                <c:pt idx="4">
                  <c:v>1495231</c:v>
                </c:pt>
                <c:pt idx="5">
                  <c:v>96672</c:v>
                </c:pt>
                <c:pt idx="6">
                  <c:v>6321434</c:v>
                </c:pt>
              </c:numCache>
            </c:numRef>
          </c:val>
        </c:ser>
        <c:dLbls>
          <c:showVal val="1"/>
        </c:dLbls>
        <c:gapWidth val="30"/>
        <c:overlap val="-10"/>
        <c:axId val="439310592"/>
        <c:axId val="43931276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35703857144696E-2"/>
                  <c:y val="0.18452272987706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15548789364858E-2"/>
                  <c:y val="0.35476746279895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75971149406697E-2"/>
                  <c:y val="0.386832877699019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386250757116898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12602584724E-2"/>
                  <c:y val="0.364923469805359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02E-2"/>
                  <c:y val="0.30595052957257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166610512830114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-7.4093533266877343E-2</c:v>
                </c:pt>
                <c:pt idx="1">
                  <c:v>-2.5728271862792307E-2</c:v>
                </c:pt>
                <c:pt idx="2">
                  <c:v>-1.6330627055114486E-2</c:v>
                </c:pt>
                <c:pt idx="3">
                  <c:v>-2.6091189966954968E-2</c:v>
                </c:pt>
                <c:pt idx="4">
                  <c:v>-2.7640545173287605E-2</c:v>
                </c:pt>
                <c:pt idx="5">
                  <c:v>-4.5690582588546837E-2</c:v>
                </c:pt>
                <c:pt idx="6">
                  <c:v>-0.11591246543110313</c:v>
                </c:pt>
              </c:numCache>
            </c:numRef>
          </c:val>
        </c:ser>
        <c:dLbls>
          <c:showVal val="1"/>
        </c:dLbls>
        <c:marker val="1"/>
        <c:axId val="439314304"/>
        <c:axId val="439315840"/>
      </c:lineChart>
      <c:catAx>
        <c:axId val="43931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9312768"/>
        <c:crosses val="autoZero"/>
        <c:auto val="1"/>
        <c:lblAlgn val="ctr"/>
        <c:lblOffset val="100"/>
        <c:tickLblSkip val="1"/>
        <c:tickMarkSkip val="1"/>
      </c:catAx>
      <c:valAx>
        <c:axId val="439312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310592"/>
        <c:crosses val="autoZero"/>
        <c:crossBetween val="between"/>
      </c:valAx>
      <c:catAx>
        <c:axId val="439314304"/>
        <c:scaling>
          <c:orientation val="minMax"/>
        </c:scaling>
        <c:delete val="1"/>
        <c:axPos val="b"/>
        <c:tickLblPos val="none"/>
        <c:crossAx val="439315840"/>
        <c:crosses val="autoZero"/>
        <c:auto val="1"/>
        <c:lblAlgn val="ctr"/>
        <c:lblOffset val="100"/>
      </c:catAx>
      <c:valAx>
        <c:axId val="439315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31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39"/>
          <c:y val="0.1589170398874745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802"/>
          <c:w val="0.97660313262075471"/>
          <c:h val="0.5218648812349587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801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4732714</c:v>
                </c:pt>
                <c:pt idx="1">
                  <c:v>3529621</c:v>
                </c:pt>
                <c:pt idx="2">
                  <c:v>3051527</c:v>
                </c:pt>
                <c:pt idx="3">
                  <c:v>448319</c:v>
                </c:pt>
                <c:pt idx="4">
                  <c:v>29775</c:v>
                </c:pt>
                <c:pt idx="5">
                  <c:v>1203093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40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4906105</c:v>
                </c:pt>
                <c:pt idx="1">
                  <c:v>3560442</c:v>
                </c:pt>
                <c:pt idx="2">
                  <c:v>3034817</c:v>
                </c:pt>
                <c:pt idx="3">
                  <c:v>499315</c:v>
                </c:pt>
                <c:pt idx="4">
                  <c:v>26310</c:v>
                </c:pt>
                <c:pt idx="5">
                  <c:v>1345663</c:v>
                </c:pt>
              </c:numCache>
            </c:numRef>
          </c:val>
        </c:ser>
        <c:dLbls>
          <c:showVal val="1"/>
        </c:dLbls>
        <c:gapWidth val="30"/>
        <c:overlap val="-10"/>
        <c:axId val="439388032"/>
        <c:axId val="43939020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875E-2"/>
                  <c:y val="0.11190433316417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0.163444268011197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17523630232291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4.43734346096551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7309149246157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695509748492535E-2"/>
                  <c:y val="2.32069016320984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-3.5341885263360649E-2</c:v>
                </c:pt>
                <c:pt idx="1">
                  <c:v>-8.6565095007867E-3</c:v>
                </c:pt>
                <c:pt idx="2">
                  <c:v>5.506098061266956E-3</c:v>
                </c:pt>
                <c:pt idx="3">
                  <c:v>-0.10213192073140202</c:v>
                </c:pt>
                <c:pt idx="4">
                  <c:v>0.13169897377423034</c:v>
                </c:pt>
                <c:pt idx="5">
                  <c:v>-0.10594777444278397</c:v>
                </c:pt>
              </c:numCache>
            </c:numRef>
          </c:val>
        </c:ser>
        <c:dLbls>
          <c:showVal val="1"/>
        </c:dLbls>
        <c:marker val="1"/>
        <c:axId val="439391744"/>
        <c:axId val="439393280"/>
      </c:lineChart>
      <c:catAx>
        <c:axId val="439388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9390208"/>
        <c:crosses val="autoZero"/>
        <c:auto val="1"/>
        <c:lblAlgn val="ctr"/>
        <c:lblOffset val="100"/>
        <c:tickLblSkip val="1"/>
        <c:tickMarkSkip val="1"/>
      </c:catAx>
      <c:valAx>
        <c:axId val="439390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388032"/>
        <c:crosses val="autoZero"/>
        <c:crossBetween val="between"/>
      </c:valAx>
      <c:catAx>
        <c:axId val="439391744"/>
        <c:scaling>
          <c:orientation val="minMax"/>
        </c:scaling>
        <c:delete val="1"/>
        <c:axPos val="b"/>
        <c:tickLblPos val="none"/>
        <c:crossAx val="439393280"/>
        <c:crosses val="autoZero"/>
        <c:auto val="1"/>
        <c:lblAlgn val="ctr"/>
        <c:lblOffset val="100"/>
      </c:catAx>
      <c:valAx>
        <c:axId val="439393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39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5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341125</c:v>
                </c:pt>
                <c:pt idx="1">
                  <c:v>341125</c:v>
                </c:pt>
                <c:pt idx="2">
                  <c:v>115804</c:v>
                </c:pt>
                <c:pt idx="3">
                  <c:v>120403</c:v>
                </c:pt>
                <c:pt idx="4">
                  <c:v>79979</c:v>
                </c:pt>
                <c:pt idx="5">
                  <c:v>24939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300730</c:v>
                </c:pt>
                <c:pt idx="1">
                  <c:v>300730</c:v>
                </c:pt>
                <c:pt idx="2">
                  <c:v>76098</c:v>
                </c:pt>
                <c:pt idx="3">
                  <c:v>94589</c:v>
                </c:pt>
                <c:pt idx="4">
                  <c:v>105276</c:v>
                </c:pt>
                <c:pt idx="5">
                  <c:v>24767</c:v>
                </c:pt>
              </c:numCache>
            </c:numRef>
          </c:val>
        </c:ser>
        <c:dLbls>
          <c:showVal val="1"/>
        </c:dLbls>
        <c:gapWidth val="30"/>
        <c:overlap val="-10"/>
        <c:axId val="441021952"/>
        <c:axId val="44102387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53E-2"/>
                  <c:y val="0.194248530783964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2715700558220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0.1343231470089449</c:v>
                </c:pt>
                <c:pt idx="1">
                  <c:v>0.1343231470089449</c:v>
                </c:pt>
                <c:pt idx="2">
                  <c:v>0.52177455386475335</c:v>
                </c:pt>
                <c:pt idx="3">
                  <c:v>0.27290699764243198</c:v>
                </c:pt>
                <c:pt idx="4">
                  <c:v>-0.24029218435350888</c:v>
                </c:pt>
                <c:pt idx="5">
                  <c:v>6.9447248354665486E-3</c:v>
                </c:pt>
              </c:numCache>
            </c:numRef>
          </c:val>
        </c:ser>
        <c:dLbls>
          <c:showVal val="1"/>
        </c:dLbls>
        <c:marker val="1"/>
        <c:axId val="441042048"/>
        <c:axId val="441043584"/>
      </c:lineChart>
      <c:catAx>
        <c:axId val="441021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023872"/>
        <c:crosses val="autoZero"/>
        <c:auto val="1"/>
        <c:lblAlgn val="ctr"/>
        <c:lblOffset val="100"/>
        <c:tickLblSkip val="1"/>
        <c:tickMarkSkip val="1"/>
      </c:catAx>
      <c:valAx>
        <c:axId val="441023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1021952"/>
        <c:crosses val="autoZero"/>
        <c:crossBetween val="between"/>
      </c:valAx>
      <c:catAx>
        <c:axId val="441042048"/>
        <c:scaling>
          <c:orientation val="minMax"/>
        </c:scaling>
        <c:delete val="1"/>
        <c:axPos val="b"/>
        <c:tickLblPos val="none"/>
        <c:crossAx val="441043584"/>
        <c:crosses val="autoZero"/>
        <c:auto val="1"/>
        <c:lblAlgn val="ctr"/>
        <c:lblOffset val="100"/>
      </c:catAx>
      <c:valAx>
        <c:axId val="441043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042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35115809</c:v>
                </c:pt>
                <c:pt idx="1">
                  <c:v>21553031</c:v>
                </c:pt>
                <c:pt idx="2">
                  <c:v>3125480</c:v>
                </c:pt>
                <c:pt idx="3">
                  <c:v>13931980</c:v>
                </c:pt>
                <c:pt idx="4">
                  <c:v>3976793</c:v>
                </c:pt>
                <c:pt idx="5">
                  <c:v>326434</c:v>
                </c:pt>
                <c:pt idx="6">
                  <c:v>192344</c:v>
                </c:pt>
                <c:pt idx="7">
                  <c:v>13562778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36953637</c:v>
                </c:pt>
                <c:pt idx="1">
                  <c:v>21695916</c:v>
                </c:pt>
                <c:pt idx="2">
                  <c:v>2764669</c:v>
                </c:pt>
                <c:pt idx="3">
                  <c:v>14203875</c:v>
                </c:pt>
                <c:pt idx="4">
                  <c:v>4194015</c:v>
                </c:pt>
                <c:pt idx="5">
                  <c:v>351560</c:v>
                </c:pt>
                <c:pt idx="6">
                  <c:v>181797</c:v>
                </c:pt>
                <c:pt idx="7">
                  <c:v>15257721</c:v>
                </c:pt>
              </c:numCache>
            </c:numRef>
          </c:val>
        </c:ser>
        <c:dLbls>
          <c:showVal val="1"/>
        </c:dLbls>
        <c:gapWidth val="30"/>
        <c:overlap val="-10"/>
        <c:axId val="441108352"/>
        <c:axId val="44112281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51614233898E-2"/>
                  <c:y val="0.138317154222666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13E-2"/>
                  <c:y val="0.207973873328204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09532533394807E-2"/>
                  <c:y val="0.408702342560610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71E-2"/>
                  <c:y val="0.167953901812169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77E-2"/>
                  <c:y val="0.131749472064433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792E-2"/>
                  <c:y val="0.114682993108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411373847914642E-2"/>
                  <c:y val="0.311457102165763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407940340277199E-2"/>
                  <c:y val="6.32317841766660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-4.9733345597349432E-2</c:v>
                </c:pt>
                <c:pt idx="1">
                  <c:v>-6.5858016780669937E-3</c:v>
                </c:pt>
                <c:pt idx="2">
                  <c:v>0.13050784741319843</c:v>
                </c:pt>
                <c:pt idx="3">
                  <c:v>-1.9142311517103661E-2</c:v>
                </c:pt>
                <c:pt idx="4">
                  <c:v>-5.1793329303781666E-2</c:v>
                </c:pt>
                <c:pt idx="5">
                  <c:v>-7.1470019342359747E-2</c:v>
                </c:pt>
                <c:pt idx="6">
                  <c:v>5.8015258777647682E-2</c:v>
                </c:pt>
                <c:pt idx="7">
                  <c:v>-0.11108756019329491</c:v>
                </c:pt>
              </c:numCache>
            </c:numRef>
          </c:val>
        </c:ser>
        <c:dLbls>
          <c:showVal val="1"/>
        </c:dLbls>
        <c:marker val="1"/>
        <c:axId val="441124352"/>
        <c:axId val="441125888"/>
      </c:lineChart>
      <c:catAx>
        <c:axId val="441108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122816"/>
        <c:crosses val="autoZero"/>
        <c:auto val="1"/>
        <c:lblAlgn val="ctr"/>
        <c:lblOffset val="100"/>
        <c:tickLblSkip val="1"/>
        <c:tickMarkSkip val="1"/>
      </c:catAx>
      <c:valAx>
        <c:axId val="441122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1108352"/>
        <c:crosses val="autoZero"/>
        <c:crossBetween val="between"/>
      </c:valAx>
      <c:catAx>
        <c:axId val="441124352"/>
        <c:scaling>
          <c:orientation val="minMax"/>
        </c:scaling>
        <c:delete val="1"/>
        <c:axPos val="b"/>
        <c:tickLblPos val="none"/>
        <c:crossAx val="441125888"/>
        <c:crosses val="autoZero"/>
        <c:auto val="1"/>
        <c:lblAlgn val="ctr"/>
        <c:lblOffset val="100"/>
      </c:catAx>
      <c:valAx>
        <c:axId val="441125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12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57"/>
          <c:y val="0.18802298361353478"/>
          <c:w val="0.6302978537544160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58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63.270357640182276</c:v>
                </c:pt>
                <c:pt idx="1">
                  <c:v>72.450876893689511</c:v>
                </c:pt>
                <c:pt idx="2">
                  <c:v>52.665405104476896</c:v>
                </c:pt>
                <c:pt idx="3">
                  <c:v>66.615424799356489</c:v>
                </c:pt>
                <c:pt idx="4">
                  <c:v>79.154160914902576</c:v>
                </c:pt>
                <c:pt idx="5">
                  <c:v>50.540379321878746</c:v>
                </c:pt>
                <c:pt idx="6">
                  <c:v>67.891363030077656</c:v>
                </c:pt>
                <c:pt idx="7">
                  <c:v>79.953137872277424</c:v>
                </c:pt>
                <c:pt idx="8">
                  <c:v>59.358704757542988</c:v>
                </c:pt>
                <c:pt idx="9">
                  <c:v>57.741536290973436</c:v>
                </c:pt>
                <c:pt idx="10">
                  <c:v>64.324874402675761</c:v>
                </c:pt>
                <c:pt idx="11">
                  <c:v>44.407717708340257</c:v>
                </c:pt>
                <c:pt idx="12">
                  <c:v>40.35396743527987</c:v>
                </c:pt>
                <c:pt idx="13">
                  <c:v>40.35396743527987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41161600"/>
        <c:axId val="441085952"/>
      </c:barChart>
      <c:catAx>
        <c:axId val="44116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46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1085952"/>
        <c:crosses val="autoZero"/>
        <c:auto val="1"/>
        <c:lblAlgn val="ctr"/>
        <c:lblOffset val="100"/>
        <c:tickLblSkip val="1"/>
        <c:tickMarkSkip val="1"/>
      </c:catAx>
      <c:valAx>
        <c:axId val="441085952"/>
        <c:scaling>
          <c:orientation val="minMax"/>
        </c:scaling>
        <c:delete val="1"/>
        <c:axPos val="l"/>
        <c:numFmt formatCode="#,##0.00_)" sourceLinked="1"/>
        <c:tickLblPos val="none"/>
        <c:crossAx val="44116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5033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66.615424799356489</c:v>
                </c:pt>
                <c:pt idx="1">
                  <c:v>79.154160914902576</c:v>
                </c:pt>
                <c:pt idx="2">
                  <c:v>76.051137887311256</c:v>
                </c:pt>
                <c:pt idx="3">
                  <c:v>84.231123146305833</c:v>
                </c:pt>
                <c:pt idx="4">
                  <c:v>65.287343323316165</c:v>
                </c:pt>
                <c:pt idx="5">
                  <c:v>81.168278398256604</c:v>
                </c:pt>
                <c:pt idx="6">
                  <c:v>50.540379321878746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67.817446207256395</c:v>
                </c:pt>
                <c:pt idx="1">
                  <c:v>82.519296846733909</c:v>
                </c:pt>
                <c:pt idx="2">
                  <c:v>80.964362867959352</c:v>
                </c:pt>
                <c:pt idx="3">
                  <c:v>85.832453368732118</c:v>
                </c:pt>
                <c:pt idx="4">
                  <c:v>73.979006808862081</c:v>
                </c:pt>
                <c:pt idx="5">
                  <c:v>61.485975417585884</c:v>
                </c:pt>
                <c:pt idx="6">
                  <c:v>51.074353673101598</c:v>
                </c:pt>
              </c:numCache>
            </c:numRef>
          </c:val>
        </c:ser>
        <c:dLbls>
          <c:showVal val="1"/>
        </c:dLbls>
        <c:gapWidth val="30"/>
        <c:overlap val="-10"/>
        <c:axId val="441539200"/>
        <c:axId val="44154956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4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51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3E-2"/>
                  <c:y val="3.71437458051632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0.239422790446412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-1.7724368508752364E-2</c:v>
                </c:pt>
                <c:pt idx="1">
                  <c:v>-4.0779987959440822E-2</c:v>
                </c:pt>
                <c:pt idx="2">
                  <c:v>-6.0683797248683669E-2</c:v>
                </c:pt>
                <c:pt idx="3">
                  <c:v>-1.8656465702396319E-2</c:v>
                </c:pt>
                <c:pt idx="4">
                  <c:v>-0.11748824241453215</c:v>
                </c:pt>
                <c:pt idx="5">
                  <c:v>0.32011044546332901</c:v>
                </c:pt>
                <c:pt idx="6">
                  <c:v>-1.0454843043937956E-2</c:v>
                </c:pt>
              </c:numCache>
            </c:numRef>
          </c:val>
        </c:ser>
        <c:dLbls>
          <c:showVal val="1"/>
        </c:dLbls>
        <c:marker val="1"/>
        <c:axId val="441551104"/>
        <c:axId val="441561088"/>
      </c:lineChart>
      <c:catAx>
        <c:axId val="441539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1549568"/>
        <c:crosses val="autoZero"/>
        <c:auto val="1"/>
        <c:lblAlgn val="ctr"/>
        <c:lblOffset val="100"/>
        <c:tickLblSkip val="1"/>
        <c:tickMarkSkip val="1"/>
      </c:catAx>
      <c:valAx>
        <c:axId val="4415495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1539200"/>
        <c:crosses val="autoZero"/>
        <c:crossBetween val="between"/>
      </c:valAx>
      <c:catAx>
        <c:axId val="441551104"/>
        <c:scaling>
          <c:orientation val="minMax"/>
        </c:scaling>
        <c:delete val="1"/>
        <c:axPos val="b"/>
        <c:tickLblPos val="none"/>
        <c:crossAx val="441561088"/>
        <c:crosses val="autoZero"/>
        <c:auto val="1"/>
        <c:lblAlgn val="ctr"/>
        <c:lblOffset val="100"/>
      </c:catAx>
      <c:valAx>
        <c:axId val="441561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551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80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67.891363030077656</c:v>
                </c:pt>
                <c:pt idx="1">
                  <c:v>79.953137872277424</c:v>
                </c:pt>
                <c:pt idx="2">
                  <c:v>75.118001287396154</c:v>
                </c:pt>
                <c:pt idx="3">
                  <c:v>87.826631892747258</c:v>
                </c:pt>
                <c:pt idx="4">
                  <c:v>70.665069223871242</c:v>
                </c:pt>
                <c:pt idx="5">
                  <c:v>51.299802596824868</c:v>
                </c:pt>
                <c:pt idx="6">
                  <c:v>59.358704757542988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67.492508101133666</c:v>
                </c:pt>
                <c:pt idx="1">
                  <c:v>79.368077566683922</c:v>
                </c:pt>
                <c:pt idx="2">
                  <c:v>76.593729107685476</c:v>
                </c:pt>
                <c:pt idx="3">
                  <c:v>88.659461980518657</c:v>
                </c:pt>
                <c:pt idx="4">
                  <c:v>66.986974726291848</c:v>
                </c:pt>
                <c:pt idx="5">
                  <c:v>56.092466230330039</c:v>
                </c:pt>
                <c:pt idx="6">
                  <c:v>59.760974404754535</c:v>
                </c:pt>
              </c:numCache>
            </c:numRef>
          </c:val>
        </c:ser>
        <c:dLbls>
          <c:showVal val="1"/>
        </c:dLbls>
        <c:gapWidth val="30"/>
        <c:overlap val="-10"/>
        <c:axId val="441805440"/>
        <c:axId val="44218035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89E-2"/>
                  <c:y val="0.172048390001146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32E-2"/>
                  <c:y val="0.167656948286869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176969633504E-2"/>
                  <c:y val="0.144019185751469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0.170033558694976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0.280410234583462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1.5692373172688139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78E-2"/>
                  <c:y val="0.153452944161605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5.9096178252306952E-3</c:v>
                </c:pt>
                <c:pt idx="1">
                  <c:v>7.3714813755183517E-3</c:v>
                </c:pt>
                <c:pt idx="2">
                  <c:v>-1.9266953541517085E-2</c:v>
                </c:pt>
                <c:pt idx="3">
                  <c:v>-9.3935838224959989E-3</c:v>
                </c:pt>
                <c:pt idx="4">
                  <c:v>5.4907607226748922E-2</c:v>
                </c:pt>
                <c:pt idx="5">
                  <c:v>-8.5442198491064159E-2</c:v>
                </c:pt>
                <c:pt idx="6">
                  <c:v>-6.7313100433573636E-3</c:v>
                </c:pt>
              </c:numCache>
            </c:numRef>
          </c:val>
        </c:ser>
        <c:dLbls>
          <c:showVal val="1"/>
        </c:dLbls>
        <c:marker val="1"/>
        <c:axId val="442181888"/>
        <c:axId val="442183680"/>
      </c:lineChart>
      <c:catAx>
        <c:axId val="441805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180352"/>
        <c:crosses val="autoZero"/>
        <c:auto val="1"/>
        <c:lblAlgn val="ctr"/>
        <c:lblOffset val="100"/>
        <c:tickLblSkip val="1"/>
        <c:tickMarkSkip val="1"/>
      </c:catAx>
      <c:valAx>
        <c:axId val="4421803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1805440"/>
        <c:crosses val="autoZero"/>
        <c:crossBetween val="between"/>
      </c:valAx>
      <c:catAx>
        <c:axId val="442181888"/>
        <c:scaling>
          <c:orientation val="minMax"/>
        </c:scaling>
        <c:delete val="1"/>
        <c:axPos val="b"/>
        <c:tickLblPos val="none"/>
        <c:crossAx val="442183680"/>
        <c:crosses val="autoZero"/>
        <c:auto val="1"/>
        <c:lblAlgn val="ctr"/>
        <c:lblOffset val="100"/>
      </c:catAx>
      <c:valAx>
        <c:axId val="442183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18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81"/>
          <c:y val="0.2420770376675889"/>
          <c:w val="0.715997520309536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23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57.741536290973436</c:v>
                </c:pt>
                <c:pt idx="1">
                  <c:v>64.324874402675761</c:v>
                </c:pt>
                <c:pt idx="2">
                  <c:v>66.850431615779144</c:v>
                </c:pt>
                <c:pt idx="3">
                  <c:v>56.002703205747189</c:v>
                </c:pt>
                <c:pt idx="4">
                  <c:v>24.417746432671805</c:v>
                </c:pt>
                <c:pt idx="5">
                  <c:v>44.407717708340257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58.626671529413564</c:v>
                </c:pt>
                <c:pt idx="1">
                  <c:v>65.128757837803434</c:v>
                </c:pt>
                <c:pt idx="2">
                  <c:v>67.402542483930134</c:v>
                </c:pt>
                <c:pt idx="3">
                  <c:v>59.368545960194666</c:v>
                </c:pt>
                <c:pt idx="4">
                  <c:v>21.354652814415001</c:v>
                </c:pt>
                <c:pt idx="5">
                  <c:v>46.376425501704226</c:v>
                </c:pt>
              </c:numCache>
            </c:numRef>
          </c:val>
        </c:ser>
        <c:dLbls>
          <c:showVal val="1"/>
        </c:dLbls>
        <c:gapWidth val="30"/>
        <c:overlap val="-10"/>
        <c:axId val="442288000"/>
        <c:axId val="442310656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66E-2"/>
                  <c:y val="-2.5668309132876091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363E-2"/>
                  <c:y val="1.0214939348797643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-1.5097825193709835E-2</c:v>
                </c:pt>
                <c:pt idx="1">
                  <c:v>-1.2342987365576152E-2</c:v>
                </c:pt>
                <c:pt idx="2">
                  <c:v>-8.1912469145005717E-3</c:v>
                </c:pt>
                <c:pt idx="3">
                  <c:v>-5.6694040590183903E-2</c:v>
                </c:pt>
                <c:pt idx="4">
                  <c:v>0.14343916732699724</c:v>
                </c:pt>
                <c:pt idx="5">
                  <c:v>-4.2450615200855024E-2</c:v>
                </c:pt>
              </c:numCache>
            </c:numRef>
          </c:val>
        </c:ser>
        <c:dLbls>
          <c:showVal val="1"/>
        </c:dLbls>
        <c:marker val="1"/>
        <c:axId val="442312192"/>
        <c:axId val="442313728"/>
      </c:lineChart>
      <c:catAx>
        <c:axId val="442288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310656"/>
        <c:crosses val="autoZero"/>
        <c:auto val="1"/>
        <c:lblAlgn val="ctr"/>
        <c:lblOffset val="100"/>
        <c:tickLblSkip val="1"/>
        <c:tickMarkSkip val="1"/>
      </c:catAx>
      <c:valAx>
        <c:axId val="4423106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2288000"/>
        <c:crosses val="autoZero"/>
        <c:crossBetween val="between"/>
      </c:valAx>
      <c:catAx>
        <c:axId val="442312192"/>
        <c:scaling>
          <c:orientation val="minMax"/>
        </c:scaling>
        <c:delete val="1"/>
        <c:axPos val="b"/>
        <c:tickLblPos val="none"/>
        <c:crossAx val="442313728"/>
        <c:crosses val="autoZero"/>
        <c:auto val="1"/>
        <c:lblAlgn val="ctr"/>
        <c:lblOffset val="100"/>
      </c:catAx>
      <c:valAx>
        <c:axId val="442313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312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25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63"/>
          <c:y val="8.1077807062059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48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40.35396743527987</c:v>
                </c:pt>
                <c:pt idx="1">
                  <c:v>40.35396743527987</c:v>
                </c:pt>
                <c:pt idx="2">
                  <c:v>66.850431615779144</c:v>
                </c:pt>
                <c:pt idx="3">
                  <c:v>44.814456396322626</c:v>
                </c:pt>
                <c:pt idx="4">
                  <c:v>49.225419295276197</c:v>
                </c:pt>
                <c:pt idx="5">
                  <c:v>44.846250674339146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46.617867728214094</c:v>
                </c:pt>
                <c:pt idx="1">
                  <c:v>46.617867728214094</c:v>
                </c:pt>
                <c:pt idx="2">
                  <c:v>67.402542483930134</c:v>
                </c:pt>
                <c:pt idx="3">
                  <c:v>48.82768944868883</c:v>
                </c:pt>
                <c:pt idx="4">
                  <c:v>46.765223262673466</c:v>
                </c:pt>
                <c:pt idx="5">
                  <c:v>40.207474268645086</c:v>
                </c:pt>
              </c:numCache>
            </c:numRef>
          </c:val>
        </c:ser>
        <c:dLbls>
          <c:showVal val="1"/>
        </c:dLbls>
        <c:gapWidth val="30"/>
        <c:overlap val="-10"/>
        <c:axId val="442389632"/>
        <c:axId val="44239155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967544051397721E-2"/>
                  <c:y val="-2.090657586720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375602769551E-2"/>
                  <c:y val="-2.50645800252099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0.280410234583462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47E-2"/>
                  <c:y val="0.380795259220456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9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-0.13436694122204951</c:v>
                </c:pt>
                <c:pt idx="1">
                  <c:v>-0.13436694122204951</c:v>
                </c:pt>
                <c:pt idx="2">
                  <c:v>-8.1912469145005717E-3</c:v>
                </c:pt>
                <c:pt idx="3">
                  <c:v>-8.2191746070302107E-2</c:v>
                </c:pt>
                <c:pt idx="4">
                  <c:v>5.2607383456380941E-2</c:v>
                </c:pt>
                <c:pt idx="5">
                  <c:v>0.11537099731010736</c:v>
                </c:pt>
              </c:numCache>
            </c:numRef>
          </c:val>
        </c:ser>
        <c:dLbls>
          <c:showVal val="1"/>
        </c:dLbls>
        <c:marker val="1"/>
        <c:axId val="442397440"/>
        <c:axId val="442398976"/>
      </c:lineChart>
      <c:catAx>
        <c:axId val="442389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391552"/>
        <c:crosses val="autoZero"/>
        <c:auto val="1"/>
        <c:lblAlgn val="ctr"/>
        <c:lblOffset val="100"/>
        <c:tickLblSkip val="1"/>
        <c:tickMarkSkip val="1"/>
      </c:catAx>
      <c:valAx>
        <c:axId val="4423915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2389632"/>
        <c:crosses val="autoZero"/>
        <c:crossBetween val="between"/>
      </c:valAx>
      <c:catAx>
        <c:axId val="442397440"/>
        <c:scaling>
          <c:orientation val="minMax"/>
        </c:scaling>
        <c:delete val="1"/>
        <c:axPos val="b"/>
        <c:tickLblPos val="none"/>
        <c:crossAx val="442398976"/>
        <c:crosses val="autoZero"/>
        <c:auto val="1"/>
        <c:lblAlgn val="ctr"/>
        <c:lblOffset val="100"/>
      </c:catAx>
      <c:valAx>
        <c:axId val="442398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39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827E-2"/>
          <c:y val="0.34030627545126124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63.270357640182276</c:v>
                </c:pt>
                <c:pt idx="1">
                  <c:v>72.450876893689511</c:v>
                </c:pt>
                <c:pt idx="2">
                  <c:v>68.507470112863246</c:v>
                </c:pt>
                <c:pt idx="3">
                  <c:v>77.911573145522112</c:v>
                </c:pt>
                <c:pt idx="4">
                  <c:v>63.348141884922754</c:v>
                </c:pt>
                <c:pt idx="5">
                  <c:v>46.928879387802922</c:v>
                </c:pt>
                <c:pt idx="6">
                  <c:v>58.079964731211369</c:v>
                </c:pt>
                <c:pt idx="7">
                  <c:v>52.665405104476896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63.769129049991648</c:v>
                </c:pt>
                <c:pt idx="1">
                  <c:v>74.425410860148872</c:v>
                </c:pt>
                <c:pt idx="2">
                  <c:v>71.818407819973729</c:v>
                </c:pt>
                <c:pt idx="3">
                  <c:v>79.516335561217346</c:v>
                </c:pt>
                <c:pt idx="4">
                  <c:v>65.920756743689722</c:v>
                </c:pt>
                <c:pt idx="5">
                  <c:v>47.891629454251209</c:v>
                </c:pt>
                <c:pt idx="6">
                  <c:v>53.067950282274779</c:v>
                </c:pt>
                <c:pt idx="7">
                  <c:v>52.982097987768547</c:v>
                </c:pt>
              </c:numCache>
            </c:numRef>
          </c:val>
        </c:ser>
        <c:dLbls>
          <c:showVal val="1"/>
        </c:dLbls>
        <c:gapWidth val="30"/>
        <c:overlap val="-10"/>
        <c:axId val="442532992"/>
        <c:axId val="44253491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895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36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2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705E-2"/>
                  <c:y val="8.17694822486419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86E-2"/>
                  <c:y val="0.349605971470007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375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-7.8215182995263755E-3</c:v>
                </c:pt>
                <c:pt idx="1">
                  <c:v>-2.6530373747881142E-2</c:v>
                </c:pt>
                <c:pt idx="2">
                  <c:v>-4.6101519201176999E-2</c:v>
                </c:pt>
                <c:pt idx="3">
                  <c:v>-2.0181543884901121E-2</c:v>
                </c:pt>
                <c:pt idx="4">
                  <c:v>-3.9025869632681842E-2</c:v>
                </c:pt>
                <c:pt idx="5">
                  <c:v>-2.0102679266070123E-2</c:v>
                </c:pt>
                <c:pt idx="6">
                  <c:v>9.4445223949240376E-2</c:v>
                </c:pt>
                <c:pt idx="7">
                  <c:v>-5.9773564150812364E-3</c:v>
                </c:pt>
              </c:numCache>
            </c:numRef>
          </c:val>
        </c:ser>
        <c:dLbls>
          <c:showVal val="1"/>
        </c:dLbls>
        <c:marker val="1"/>
        <c:axId val="442544896"/>
        <c:axId val="442546432"/>
      </c:lineChart>
      <c:catAx>
        <c:axId val="442532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534912"/>
        <c:crosses val="autoZero"/>
        <c:auto val="1"/>
        <c:lblAlgn val="ctr"/>
        <c:lblOffset val="100"/>
        <c:tickLblSkip val="1"/>
        <c:tickMarkSkip val="1"/>
      </c:catAx>
      <c:valAx>
        <c:axId val="44253491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2532992"/>
        <c:crosses val="autoZero"/>
        <c:crossBetween val="between"/>
      </c:valAx>
      <c:catAx>
        <c:axId val="442544896"/>
        <c:scaling>
          <c:orientation val="minMax"/>
        </c:scaling>
        <c:delete val="1"/>
        <c:axPos val="b"/>
        <c:tickLblPos val="none"/>
        <c:crossAx val="442546432"/>
        <c:crosses val="autoZero"/>
        <c:auto val="1"/>
        <c:lblAlgn val="ctr"/>
        <c:lblOffset val="100"/>
      </c:catAx>
      <c:valAx>
        <c:axId val="442546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54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37"/>
          <c:y val="0.17554897113952345"/>
          <c:w val="0.6727479049566732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nov. 2012</c:v>
            </c:pt>
          </c:strCache>
        </c:strRef>
      </c:tx>
      <c:layout>
        <c:manualLayout>
          <c:xMode val="edge"/>
          <c:yMode val="edge"/>
          <c:x val="0.39914716588663657"/>
          <c:y val="0.130412680499628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7.7881030512071225</c:v>
                </c:pt>
                <c:pt idx="1">
                  <c:v>7.3671421080804302</c:v>
                </c:pt>
                <c:pt idx="2">
                  <c:v>8.5659181655005678</c:v>
                </c:pt>
                <c:pt idx="3">
                  <c:v>8.2979476440049016</c:v>
                </c:pt>
                <c:pt idx="4">
                  <c:v>7.947241641532468</c:v>
                </c:pt>
                <c:pt idx="5">
                  <c:v>9.1046712186221548</c:v>
                </c:pt>
                <c:pt idx="6">
                  <c:v>8.4407313826804735</c:v>
                </c:pt>
                <c:pt idx="7">
                  <c:v>8.3941235350215564</c:v>
                </c:pt>
                <c:pt idx="8">
                  <c:v>8.485625743993392</c:v>
                </c:pt>
                <c:pt idx="9">
                  <c:v>7.5386056320753365</c:v>
                </c:pt>
                <c:pt idx="10">
                  <c:v>7.4323614073729365</c:v>
                </c:pt>
                <c:pt idx="11">
                  <c:v>7.868598673625554</c:v>
                </c:pt>
                <c:pt idx="12">
                  <c:v>2.2271442281953684</c:v>
                </c:pt>
                <c:pt idx="13">
                  <c:v>2.2271442281953684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41475456"/>
        <c:axId val="441477376"/>
      </c:barChart>
      <c:catAx>
        <c:axId val="44147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83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477376"/>
        <c:crosses val="autoZero"/>
        <c:auto val="1"/>
        <c:lblAlgn val="ctr"/>
        <c:lblOffset val="100"/>
        <c:tickLblSkip val="1"/>
        <c:tickMarkSkip val="1"/>
      </c:catAx>
      <c:valAx>
        <c:axId val="441477376"/>
        <c:scaling>
          <c:orientation val="minMax"/>
        </c:scaling>
        <c:delete val="1"/>
        <c:axPos val="l"/>
        <c:numFmt formatCode="#,##0.00_)" sourceLinked="1"/>
        <c:tickLblPos val="none"/>
        <c:crossAx val="44147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93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6152859539602298E-2"/>
          <c:y val="0.34064367213973518"/>
          <c:w val="0.94037089163352805"/>
          <c:h val="0.4594948188648982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8.2979476440049016</c:v>
                </c:pt>
                <c:pt idx="1">
                  <c:v>7.947241641532468</c:v>
                </c:pt>
                <c:pt idx="2">
                  <c:v>7.5495421737579926</c:v>
                </c:pt>
                <c:pt idx="3">
                  <c:v>7.9760119697738965</c:v>
                </c:pt>
                <c:pt idx="4">
                  <c:v>8.3142965070296171</c:v>
                </c:pt>
                <c:pt idx="5">
                  <c:v>7.71148972879711</c:v>
                </c:pt>
                <c:pt idx="6">
                  <c:v>9.1046712186221548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8.3314952577650345</c:v>
                </c:pt>
                <c:pt idx="1">
                  <c:v>8.0332795890979654</c:v>
                </c:pt>
                <c:pt idx="2">
                  <c:v>7.5196043220210012</c:v>
                </c:pt>
                <c:pt idx="3">
                  <c:v>7.9801849304502914</c:v>
                </c:pt>
                <c:pt idx="4">
                  <c:v>8.790478472721464</c:v>
                </c:pt>
                <c:pt idx="5">
                  <c:v>7.599623449977277</c:v>
                </c:pt>
                <c:pt idx="6">
                  <c:v>8.942301089225138</c:v>
                </c:pt>
              </c:numCache>
            </c:numRef>
          </c:val>
        </c:ser>
        <c:dLbls>
          <c:showVal val="1"/>
        </c:dLbls>
        <c:gapWidth val="30"/>
        <c:overlap val="-10"/>
        <c:axId val="443175680"/>
        <c:axId val="44317760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3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23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96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56E-2"/>
                  <c:y val="0.178401296511533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-3.3547613760132933E-2</c:v>
                </c:pt>
                <c:pt idx="1">
                  <c:v>-8.6037947565497319E-2</c:v>
                </c:pt>
                <c:pt idx="2">
                  <c:v>2.9937851736991483E-2</c:v>
                </c:pt>
                <c:pt idx="3">
                  <c:v>-4.1729606763949434E-3</c:v>
                </c:pt>
                <c:pt idx="4">
                  <c:v>-0.4761819656918469</c:v>
                </c:pt>
                <c:pt idx="5">
                  <c:v>0.11186627881983302</c:v>
                </c:pt>
                <c:pt idx="6">
                  <c:v>0.16237012939701678</c:v>
                </c:pt>
              </c:numCache>
            </c:numRef>
          </c:val>
        </c:ser>
        <c:dLbls>
          <c:showVal val="1"/>
        </c:dLbls>
        <c:marker val="1"/>
        <c:axId val="443187584"/>
        <c:axId val="443189120"/>
      </c:lineChart>
      <c:catAx>
        <c:axId val="443175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3177600"/>
        <c:crosses val="autoZero"/>
        <c:auto val="1"/>
        <c:lblAlgn val="ctr"/>
        <c:lblOffset val="100"/>
        <c:tickLblSkip val="1"/>
        <c:tickMarkSkip val="1"/>
      </c:catAx>
      <c:valAx>
        <c:axId val="4431776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3175680"/>
        <c:crosses val="autoZero"/>
        <c:crossBetween val="between"/>
      </c:valAx>
      <c:catAx>
        <c:axId val="443187584"/>
        <c:scaling>
          <c:orientation val="minMax"/>
        </c:scaling>
        <c:delete val="1"/>
        <c:axPos val="b"/>
        <c:tickLblPos val="none"/>
        <c:crossAx val="443189120"/>
        <c:crosses val="autoZero"/>
        <c:auto val="1"/>
        <c:lblAlgn val="ctr"/>
        <c:lblOffset val="100"/>
      </c:catAx>
      <c:valAx>
        <c:axId val="4431891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318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97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03"/>
          <c:y val="3.94977654820180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55"/>
          <c:w val="0.9418941497647535"/>
          <c:h val="0.4137567731268527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8.4407313826804735</c:v>
                </c:pt>
                <c:pt idx="1">
                  <c:v>8.3941235350215564</c:v>
                </c:pt>
                <c:pt idx="2">
                  <c:v>7.60601335217582</c:v>
                </c:pt>
                <c:pt idx="3">
                  <c:v>8.7826729696321788</c:v>
                </c:pt>
                <c:pt idx="4">
                  <c:v>8.190397323012963</c:v>
                </c:pt>
                <c:pt idx="5">
                  <c:v>5.9130239712857326</c:v>
                </c:pt>
                <c:pt idx="6">
                  <c:v>8.485625743993392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8.4317083307402818</c:v>
                </c:pt>
                <c:pt idx="1">
                  <c:v>8.352982708163001</c:v>
                </c:pt>
                <c:pt idx="2">
                  <c:v>7.7243817544542885</c:v>
                </c:pt>
                <c:pt idx="3">
                  <c:v>8.895377128953772</c:v>
                </c:pt>
                <c:pt idx="4">
                  <c:v>7.8708381805644017</c:v>
                </c:pt>
                <c:pt idx="5">
                  <c:v>5.3498616491422251</c:v>
                </c:pt>
                <c:pt idx="6">
                  <c:v>8.5009843843294615</c:v>
                </c:pt>
              </c:numCache>
            </c:numRef>
          </c:val>
        </c:ser>
        <c:dLbls>
          <c:showVal val="1"/>
        </c:dLbls>
        <c:gapWidth val="30"/>
        <c:overlap val="-10"/>
        <c:axId val="443728256"/>
        <c:axId val="44373017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312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314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1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7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9.0230519401917064E-3</c:v>
                </c:pt>
                <c:pt idx="1">
                  <c:v>4.1140826858555357E-2</c:v>
                </c:pt>
                <c:pt idx="2">
                  <c:v>-0.11836840227846857</c:v>
                </c:pt>
                <c:pt idx="3">
                  <c:v>-0.11270415932159317</c:v>
                </c:pt>
                <c:pt idx="4">
                  <c:v>0.31955914244856132</c:v>
                </c:pt>
                <c:pt idx="5">
                  <c:v>0.56316232214350759</c:v>
                </c:pt>
                <c:pt idx="6">
                  <c:v>-1.5358640336069485E-2</c:v>
                </c:pt>
              </c:numCache>
            </c:numRef>
          </c:val>
        </c:ser>
        <c:dLbls>
          <c:showVal val="1"/>
        </c:dLbls>
        <c:marker val="1"/>
        <c:axId val="443760640"/>
        <c:axId val="443762176"/>
      </c:lineChart>
      <c:catAx>
        <c:axId val="44372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3730176"/>
        <c:crosses val="autoZero"/>
        <c:auto val="1"/>
        <c:lblAlgn val="ctr"/>
        <c:lblOffset val="100"/>
        <c:tickLblSkip val="1"/>
        <c:tickMarkSkip val="1"/>
      </c:catAx>
      <c:valAx>
        <c:axId val="4437301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3728256"/>
        <c:crosses val="autoZero"/>
        <c:crossBetween val="between"/>
      </c:valAx>
      <c:catAx>
        <c:axId val="443760640"/>
        <c:scaling>
          <c:orientation val="minMax"/>
        </c:scaling>
        <c:delete val="1"/>
        <c:axPos val="b"/>
        <c:tickLblPos val="none"/>
        <c:crossAx val="443762176"/>
        <c:crosses val="autoZero"/>
        <c:auto val="1"/>
        <c:lblAlgn val="ctr"/>
        <c:lblOffset val="100"/>
      </c:catAx>
      <c:valAx>
        <c:axId val="4437621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376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2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7.5386056320753365</c:v>
                </c:pt>
                <c:pt idx="1">
                  <c:v>7.4323614073729365</c:v>
                </c:pt>
                <c:pt idx="2">
                  <c:v>7.6020014399206799</c:v>
                </c:pt>
                <c:pt idx="3">
                  <c:v>7.3048245971355481</c:v>
                </c:pt>
                <c:pt idx="4">
                  <c:v>2.4576970697482459</c:v>
                </c:pt>
                <c:pt idx="5">
                  <c:v>7.868598673625554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7.3373069997547304</c:v>
                </c:pt>
                <c:pt idx="1">
                  <c:v>7.2152888391717225</c:v>
                </c:pt>
                <c:pt idx="2">
                  <c:v>7.3335049017831038</c:v>
                </c:pt>
                <c:pt idx="3">
                  <c:v>7.405926936711114</c:v>
                </c:pt>
                <c:pt idx="4">
                  <c:v>2.1551441677588468</c:v>
                </c:pt>
                <c:pt idx="5">
                  <c:v>7.6809879333767137</c:v>
                </c:pt>
              </c:numCache>
            </c:numRef>
          </c:val>
        </c:ser>
        <c:dLbls>
          <c:showVal val="1"/>
        </c:dLbls>
        <c:gapWidth val="30"/>
        <c:overlap val="-10"/>
        <c:axId val="447782272"/>
        <c:axId val="44779264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82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3.12112233372075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0.355254309427537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98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0.20129863232060607</c:v>
                </c:pt>
                <c:pt idx="1">
                  <c:v>0.21707256820121401</c:v>
                </c:pt>
                <c:pt idx="2">
                  <c:v>0.26849653813757612</c:v>
                </c:pt>
                <c:pt idx="3">
                  <c:v>-0.10110233957556591</c:v>
                </c:pt>
                <c:pt idx="4">
                  <c:v>0.3025529019893991</c:v>
                </c:pt>
                <c:pt idx="5">
                  <c:v>0.18761074024884028</c:v>
                </c:pt>
              </c:numCache>
            </c:numRef>
          </c:val>
        </c:ser>
        <c:dLbls>
          <c:showVal val="1"/>
        </c:dLbls>
        <c:marker val="1"/>
        <c:axId val="447794176"/>
        <c:axId val="435819264"/>
      </c:lineChart>
      <c:catAx>
        <c:axId val="447782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8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7792640"/>
        <c:crosses val="autoZero"/>
        <c:auto val="1"/>
        <c:lblAlgn val="ctr"/>
        <c:lblOffset val="100"/>
        <c:tickLblSkip val="1"/>
        <c:tickMarkSkip val="1"/>
      </c:catAx>
      <c:valAx>
        <c:axId val="4477926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7782272"/>
        <c:crosses val="autoZero"/>
        <c:crossBetween val="between"/>
      </c:valAx>
      <c:catAx>
        <c:axId val="447794176"/>
        <c:scaling>
          <c:orientation val="minMax"/>
        </c:scaling>
        <c:delete val="1"/>
        <c:axPos val="b"/>
        <c:tickLblPos val="none"/>
        <c:crossAx val="435819264"/>
        <c:crosses val="autoZero"/>
        <c:auto val="1"/>
        <c:lblAlgn val="ctr"/>
        <c:lblOffset val="100"/>
      </c:catAx>
      <c:valAx>
        <c:axId val="4358192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779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86"/>
          <c:y val="0.28781508340563516"/>
          <c:w val="0.7071406652665762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83838224443E-2"/>
          <c:y val="0.24475453042382198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2.2271442281953684</c:v>
                </c:pt>
                <c:pt idx="1">
                  <c:v>2.2271442281953684</c:v>
                </c:pt>
                <c:pt idx="2">
                  <c:v>2.025501547933465</c:v>
                </c:pt>
                <c:pt idx="3">
                  <c:v>2.3088266313831523</c:v>
                </c:pt>
                <c:pt idx="4">
                  <c:v>2.1938501206934387</c:v>
                </c:pt>
                <c:pt idx="5">
                  <c:v>3.3751522533495737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2.1123574985776199</c:v>
                </c:pt>
                <c:pt idx="1">
                  <c:v>2.1123574985776199</c:v>
                </c:pt>
                <c:pt idx="2">
                  <c:v>1.7823632743881017</c:v>
                </c:pt>
                <c:pt idx="3">
                  <c:v>2.2759624639076033</c:v>
                </c:pt>
                <c:pt idx="4">
                  <c:v>2.1199355618203786</c:v>
                </c:pt>
                <c:pt idx="5">
                  <c:v>2.9303123521060104</c:v>
                </c:pt>
              </c:numCache>
            </c:numRef>
          </c:val>
        </c:ser>
        <c:dLbls>
          <c:showVal val="1"/>
        </c:dLbls>
        <c:gapWidth val="30"/>
        <c:overlap val="-10"/>
        <c:axId val="435853952"/>
        <c:axId val="43587660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144249579886E-2"/>
                  <c:y val="4.44173064645505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4.44173064645505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0.12357359176256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01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0.484744380964854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0.1147867296177485</c:v>
                </c:pt>
                <c:pt idx="1">
                  <c:v>0.1147867296177485</c:v>
                </c:pt>
                <c:pt idx="2">
                  <c:v>0.24313827354536333</c:v>
                </c:pt>
                <c:pt idx="3">
                  <c:v>3.2864167475548989E-2</c:v>
                </c:pt>
                <c:pt idx="4">
                  <c:v>7.3914558873060088E-2</c:v>
                </c:pt>
                <c:pt idx="5">
                  <c:v>0.44483990124356332</c:v>
                </c:pt>
              </c:numCache>
            </c:numRef>
          </c:val>
        </c:ser>
        <c:dLbls>
          <c:showVal val="1"/>
        </c:dLbls>
        <c:marker val="1"/>
        <c:axId val="435878144"/>
        <c:axId val="436994048"/>
      </c:lineChart>
      <c:catAx>
        <c:axId val="43585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5876608"/>
        <c:crosses val="autoZero"/>
        <c:auto val="1"/>
        <c:lblAlgn val="ctr"/>
        <c:lblOffset val="100"/>
        <c:tickLblSkip val="1"/>
        <c:tickMarkSkip val="1"/>
      </c:catAx>
      <c:valAx>
        <c:axId val="4358766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5853952"/>
        <c:crosses val="autoZero"/>
        <c:crossBetween val="between"/>
      </c:valAx>
      <c:catAx>
        <c:axId val="435878144"/>
        <c:scaling>
          <c:orientation val="minMax"/>
        </c:scaling>
        <c:delete val="1"/>
        <c:axPos val="b"/>
        <c:tickLblPos val="none"/>
        <c:crossAx val="436994048"/>
        <c:crosses val="autoZero"/>
        <c:auto val="1"/>
        <c:lblAlgn val="ctr"/>
        <c:lblOffset val="100"/>
      </c:catAx>
      <c:valAx>
        <c:axId val="4369940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5878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415"/>
          <c:w val="0.90468819022231306"/>
          <c:h val="0.5052328646029419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7.7881030512071225</c:v>
                </c:pt>
                <c:pt idx="1">
                  <c:v>7.3671421080804302</c:v>
                </c:pt>
                <c:pt idx="2">
                  <c:v>6.9239852104235942</c:v>
                </c:pt>
                <c:pt idx="3">
                  <c:v>7.7759005897793534</c:v>
                </c:pt>
                <c:pt idx="4">
                  <c:v>7.1402026723738592</c:v>
                </c:pt>
                <c:pt idx="5">
                  <c:v>3.5111001161640063</c:v>
                </c:pt>
                <c:pt idx="6">
                  <c:v>5.9099121243778034</c:v>
                </c:pt>
                <c:pt idx="7">
                  <c:v>8.5659181655005678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nov.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7.7897659505846493</c:v>
                </c:pt>
                <c:pt idx="1">
                  <c:v>7.3751883236610665</c:v>
                </c:pt>
                <c:pt idx="2">
                  <c:v>7.2454523773956749</c:v>
                </c:pt>
                <c:pt idx="3">
                  <c:v>7.7066849189309732</c:v>
                </c:pt>
                <c:pt idx="4">
                  <c:v>7.3196789405526914</c:v>
                </c:pt>
                <c:pt idx="5">
                  <c:v>3.2099193776649653</c:v>
                </c:pt>
                <c:pt idx="6">
                  <c:v>5.2525786599635955</c:v>
                </c:pt>
                <c:pt idx="7">
                  <c:v>8.4665117755362278</c:v>
                </c:pt>
              </c:numCache>
            </c:numRef>
          </c:val>
        </c:ser>
        <c:dLbls>
          <c:showVal val="1"/>
        </c:dLbls>
        <c:gapWidth val="30"/>
        <c:overlap val="-10"/>
        <c:axId val="437054080"/>
        <c:axId val="437981952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295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4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2.79080655458608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221864646426E-2"/>
                  <c:y val="0.226949105374302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912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45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-1.6628993775267276E-3</c:v>
                </c:pt>
                <c:pt idx="1">
                  <c:v>-8.046215580636229E-3</c:v>
                </c:pt>
                <c:pt idx="2">
                  <c:v>-0.32146716697208078</c:v>
                </c:pt>
                <c:pt idx="3">
                  <c:v>6.9215670848380206E-2</c:v>
                </c:pt>
                <c:pt idx="4">
                  <c:v>-0.17947626817883222</c:v>
                </c:pt>
                <c:pt idx="5">
                  <c:v>0.30118073849904103</c:v>
                </c:pt>
                <c:pt idx="6">
                  <c:v>0.65733346441420792</c:v>
                </c:pt>
                <c:pt idx="7">
                  <c:v>9.9406389964340036E-2</c:v>
                </c:pt>
              </c:numCache>
            </c:numRef>
          </c:val>
        </c:ser>
        <c:dLbls>
          <c:showVal val="1"/>
        </c:dLbls>
        <c:marker val="1"/>
        <c:axId val="437983488"/>
        <c:axId val="437989376"/>
      </c:lineChart>
      <c:catAx>
        <c:axId val="43705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5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7981952"/>
        <c:crosses val="autoZero"/>
        <c:auto val="1"/>
        <c:lblAlgn val="ctr"/>
        <c:lblOffset val="100"/>
        <c:tickLblSkip val="1"/>
        <c:tickMarkSkip val="1"/>
      </c:catAx>
      <c:valAx>
        <c:axId val="43798195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7054080"/>
        <c:crosses val="autoZero"/>
        <c:crossBetween val="between"/>
      </c:valAx>
      <c:catAx>
        <c:axId val="437983488"/>
        <c:scaling>
          <c:orientation val="minMax"/>
        </c:scaling>
        <c:delete val="1"/>
        <c:axPos val="b"/>
        <c:tickLblPos val="none"/>
        <c:crossAx val="437989376"/>
        <c:crosses val="autoZero"/>
        <c:auto val="1"/>
        <c:lblAlgn val="ctr"/>
        <c:lblOffset val="100"/>
      </c:catAx>
      <c:valAx>
        <c:axId val="4379893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798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93"/>
          <c:y val="0.1433889045628271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42840192"/>
        <c:axId val="443035648"/>
      </c:barChart>
      <c:catAx>
        <c:axId val="44284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3035648"/>
        <c:crosses val="autoZero"/>
        <c:auto val="1"/>
        <c:lblAlgn val="ctr"/>
        <c:lblOffset val="100"/>
        <c:tickLblSkip val="1"/>
        <c:tickMarkSkip val="1"/>
      </c:catAx>
      <c:valAx>
        <c:axId val="443035648"/>
        <c:scaling>
          <c:orientation val="minMax"/>
        </c:scaling>
        <c:delete val="1"/>
        <c:axPos val="l"/>
        <c:numFmt formatCode="#,##0_)" sourceLinked="1"/>
        <c:tickLblPos val="none"/>
        <c:crossAx val="44284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905"/>
          <c:y val="0.146646233553054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4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164800</c:v>
                </c:pt>
                <c:pt idx="1">
                  <c:v>88633</c:v>
                </c:pt>
                <c:pt idx="2">
                  <c:v>76167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951</c:v>
                </c:pt>
                <c:pt idx="7">
                  <c:v>561</c:v>
                </c:pt>
                <c:pt idx="8">
                  <c:v>390</c:v>
                </c:pt>
                <c:pt idx="9">
                  <c:v>28105</c:v>
                </c:pt>
                <c:pt idx="10">
                  <c:v>18811</c:v>
                </c:pt>
                <c:pt idx="11">
                  <c:v>9294</c:v>
                </c:pt>
                <c:pt idx="12">
                  <c:v>24689</c:v>
                </c:pt>
                <c:pt idx="13">
                  <c:v>16403</c:v>
                </c:pt>
                <c:pt idx="14">
                  <c:v>8286</c:v>
                </c:pt>
                <c:pt idx="15">
                  <c:v>133194</c:v>
                </c:pt>
                <c:pt idx="16">
                  <c:v>66711</c:v>
                </c:pt>
                <c:pt idx="17">
                  <c:v>66483</c:v>
                </c:pt>
                <c:pt idx="18">
                  <c:v>60169</c:v>
                </c:pt>
                <c:pt idx="19">
                  <c:v>33986</c:v>
                </c:pt>
                <c:pt idx="20">
                  <c:v>26183</c:v>
                </c:pt>
                <c:pt idx="21">
                  <c:v>47144</c:v>
                </c:pt>
                <c:pt idx="22">
                  <c:v>19389</c:v>
                </c:pt>
                <c:pt idx="23">
                  <c:v>27755</c:v>
                </c:pt>
              </c:numCache>
            </c:numRef>
          </c:val>
        </c:ser>
        <c:dLbls>
          <c:showVal val="1"/>
        </c:dLbls>
        <c:gapWidth val="30"/>
        <c:axId val="438088064"/>
        <c:axId val="438090752"/>
      </c:barChart>
      <c:catAx>
        <c:axId val="43808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090752"/>
        <c:crosses val="autoZero"/>
        <c:auto val="1"/>
        <c:lblAlgn val="ctr"/>
        <c:lblOffset val="100"/>
        <c:tickLblSkip val="1"/>
        <c:tickMarkSkip val="1"/>
      </c:catAx>
      <c:valAx>
        <c:axId val="438090752"/>
        <c:scaling>
          <c:orientation val="minMax"/>
        </c:scaling>
        <c:delete val="1"/>
        <c:axPos val="l"/>
        <c:numFmt formatCode="#,##0_)" sourceLinked="1"/>
        <c:tickLblPos val="none"/>
        <c:crossAx val="43808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572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442753408"/>
        <c:axId val="44275532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275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79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43224064"/>
        <c:axId val="443225600"/>
      </c:lineChart>
      <c:catAx>
        <c:axId val="442753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755328"/>
        <c:crosses val="autoZero"/>
        <c:auto val="1"/>
        <c:lblAlgn val="ctr"/>
        <c:lblOffset val="100"/>
        <c:tickLblSkip val="1"/>
        <c:tickMarkSkip val="1"/>
      </c:catAx>
      <c:valAx>
        <c:axId val="442755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2753408"/>
        <c:crosses val="autoZero"/>
        <c:crossBetween val="between"/>
      </c:valAx>
      <c:catAx>
        <c:axId val="443224064"/>
        <c:scaling>
          <c:orientation val="minMax"/>
        </c:scaling>
        <c:delete val="1"/>
        <c:axPos val="b"/>
        <c:tickLblPos val="none"/>
        <c:crossAx val="443225600"/>
        <c:crosses val="autoZero"/>
        <c:auto val="1"/>
        <c:lblAlgn val="ctr"/>
        <c:lblOffset val="100"/>
      </c:catAx>
      <c:valAx>
        <c:axId val="443225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22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09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536E-3"/>
          <c:y val="0.39955316843510946"/>
          <c:w val="0.97258856752705758"/>
          <c:h val="0.4484773712249119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dLbls>
          <c:showVal val="1"/>
        </c:dLbls>
        <c:gapWidth val="30"/>
        <c:overlap val="-10"/>
        <c:axId val="442708736"/>
        <c:axId val="442710656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54316386688104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471899581049088E-2"/>
                  <c:y val="-0.336187683853397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77E-2"/>
                  <c:y val="0.122084415537173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324950345941463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727055667554169E-2"/>
                  <c:y val="-0.141911481182385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-9.984830957941391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312E-2"/>
                  <c:y val="-0.366405422053434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-2.7084276566845613E-2</c:v>
                </c:pt>
                <c:pt idx="1">
                  <c:v>1.4265250089530859E-2</c:v>
                </c:pt>
                <c:pt idx="2">
                  <c:v>0.38178633975481613</c:v>
                </c:pt>
                <c:pt idx="3">
                  <c:v>-6.4193489725404618E-2</c:v>
                </c:pt>
                <c:pt idx="4">
                  <c:v>2.2905553812362724E-2</c:v>
                </c:pt>
                <c:pt idx="5">
                  <c:v>0</c:v>
                </c:pt>
                <c:pt idx="6">
                  <c:v>-7.5981084133258048E-2</c:v>
                </c:pt>
              </c:numCache>
            </c:numRef>
          </c:val>
        </c:ser>
        <c:dLbls>
          <c:showVal val="1"/>
        </c:dLbls>
        <c:marker val="1"/>
        <c:axId val="62005632"/>
        <c:axId val="62007168"/>
      </c:lineChart>
      <c:catAx>
        <c:axId val="442708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710656"/>
        <c:crosses val="autoZero"/>
        <c:auto val="1"/>
        <c:lblAlgn val="ctr"/>
        <c:lblOffset val="100"/>
        <c:tickLblSkip val="1"/>
        <c:tickMarkSkip val="1"/>
      </c:catAx>
      <c:valAx>
        <c:axId val="442710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2708736"/>
        <c:crosses val="autoZero"/>
        <c:crossBetween val="between"/>
      </c:valAx>
      <c:catAx>
        <c:axId val="62005632"/>
        <c:scaling>
          <c:orientation val="minMax"/>
        </c:scaling>
        <c:delete val="1"/>
        <c:axPos val="b"/>
        <c:tickLblPos val="none"/>
        <c:crossAx val="62007168"/>
        <c:crosses val="autoZero"/>
        <c:auto val="1"/>
        <c:lblAlgn val="ctr"/>
        <c:lblOffset val="100"/>
      </c:catAx>
      <c:valAx>
        <c:axId val="62007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00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43"/>
          <c:y val="0.1548921016770931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665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62058880"/>
        <c:axId val="620608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529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128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687E-2"/>
                  <c:y val="-0.343127721279738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62148608"/>
        <c:axId val="62150144"/>
      </c:lineChart>
      <c:catAx>
        <c:axId val="6205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060800"/>
        <c:crosses val="autoZero"/>
        <c:auto val="1"/>
        <c:lblAlgn val="ctr"/>
        <c:lblOffset val="100"/>
        <c:tickLblSkip val="1"/>
        <c:tickMarkSkip val="1"/>
      </c:catAx>
      <c:valAx>
        <c:axId val="62060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2058880"/>
        <c:crosses val="autoZero"/>
        <c:crossBetween val="between"/>
      </c:valAx>
      <c:catAx>
        <c:axId val="62148608"/>
        <c:scaling>
          <c:orientation val="minMax"/>
        </c:scaling>
        <c:delete val="1"/>
        <c:axPos val="b"/>
        <c:tickLblPos val="none"/>
        <c:crossAx val="62150144"/>
        <c:crosses val="autoZero"/>
        <c:auto val="1"/>
        <c:lblAlgn val="ctr"/>
        <c:lblOffset val="100"/>
      </c:catAx>
      <c:valAx>
        <c:axId val="62150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14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26"/>
          <c:y val="7.649479662427746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536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dLbls>
          <c:showVal val="1"/>
        </c:dLbls>
        <c:gapWidth val="30"/>
        <c:overlap val="-10"/>
        <c:axId val="62210048"/>
        <c:axId val="62211968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51957262439052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24375836140317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33E-2"/>
                  <c:y val="-2.05941227357645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-0.171178726860779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79390198082605E-2"/>
                  <c:y val="-0.157311048597712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239910257433361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-8.6763651860604765E-2</c:v>
                </c:pt>
                <c:pt idx="1">
                  <c:v>-6.6220381429397027E-2</c:v>
                </c:pt>
                <c:pt idx="2">
                  <c:v>0</c:v>
                </c:pt>
                <c:pt idx="3">
                  <c:v>-7.1454348610609883E-2</c:v>
                </c:pt>
                <c:pt idx="4">
                  <c:v>-9.7261708813407149E-2</c:v>
                </c:pt>
                <c:pt idx="5">
                  <c:v>0.12984496124031009</c:v>
                </c:pt>
                <c:pt idx="6">
                  <c:v>-0.1005865387731294</c:v>
                </c:pt>
              </c:numCache>
            </c:numRef>
          </c:val>
        </c:ser>
        <c:dLbls>
          <c:showVal val="1"/>
        </c:dLbls>
        <c:marker val="1"/>
        <c:axId val="62213504"/>
        <c:axId val="62219392"/>
      </c:lineChart>
      <c:catAx>
        <c:axId val="62210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211968"/>
        <c:crosses val="autoZero"/>
        <c:auto val="1"/>
        <c:lblAlgn val="ctr"/>
        <c:lblOffset val="100"/>
        <c:tickLblSkip val="1"/>
        <c:tickMarkSkip val="1"/>
      </c:catAx>
      <c:valAx>
        <c:axId val="62211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2210048"/>
        <c:crosses val="autoZero"/>
        <c:crossBetween val="between"/>
      </c:valAx>
      <c:catAx>
        <c:axId val="62213504"/>
        <c:scaling>
          <c:orientation val="minMax"/>
        </c:scaling>
        <c:delete val="1"/>
        <c:axPos val="b"/>
        <c:tickLblPos val="none"/>
        <c:crossAx val="62219392"/>
        <c:crosses val="autoZero"/>
        <c:auto val="1"/>
        <c:lblAlgn val="ctr"/>
        <c:lblOffset val="100"/>
      </c:catAx>
      <c:valAx>
        <c:axId val="62219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21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49"/>
          <c:y val="0.1548921016770932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500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62266368"/>
        <c:axId val="6227673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8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437E-2"/>
                  <c:y val="-9.35647329798072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66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9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60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636E-2"/>
                  <c:y val="-9.045512594507962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62278272"/>
        <c:axId val="62292352"/>
      </c:lineChart>
      <c:catAx>
        <c:axId val="62266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276736"/>
        <c:crosses val="autoZero"/>
        <c:auto val="1"/>
        <c:lblAlgn val="ctr"/>
        <c:lblOffset val="100"/>
        <c:tickLblSkip val="1"/>
        <c:tickMarkSkip val="1"/>
      </c:catAx>
      <c:valAx>
        <c:axId val="622767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2266368"/>
        <c:crosses val="autoZero"/>
        <c:crossBetween val="between"/>
      </c:valAx>
      <c:catAx>
        <c:axId val="62278272"/>
        <c:scaling>
          <c:orientation val="minMax"/>
        </c:scaling>
        <c:delete val="1"/>
        <c:axPos val="b"/>
        <c:tickLblPos val="none"/>
        <c:crossAx val="62292352"/>
        <c:crosses val="autoZero"/>
        <c:auto val="1"/>
        <c:lblAlgn val="ctr"/>
        <c:lblOffset val="100"/>
      </c:catAx>
      <c:valAx>
        <c:axId val="62292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278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32"/>
          <c:y val="7.649479662427750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539"/>
          <c:w val="0.99345967849452665"/>
          <c:h val="0.4215024112094505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dLbls>
          <c:showVal val="1"/>
        </c:dLbls>
        <c:gapWidth val="30"/>
        <c:overlap val="-10"/>
        <c:axId val="61892864"/>
        <c:axId val="61903232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223817942394016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813E-2"/>
                  <c:y val="-0.144088923810425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9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5.07298964721973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3955E-2"/>
                  <c:y val="-0.166220371162100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3.5362978619624423E-3</c:v>
                </c:pt>
                <c:pt idx="1">
                  <c:v>2.6283618581907091E-3</c:v>
                </c:pt>
                <c:pt idx="2">
                  <c:v>5.9607035101920669E-3</c:v>
                </c:pt>
                <c:pt idx="3">
                  <c:v>-1.578728707935189E-2</c:v>
                </c:pt>
                <c:pt idx="4">
                  <c:v>0</c:v>
                </c:pt>
                <c:pt idx="5">
                  <c:v>5.338510070371269E-3</c:v>
                </c:pt>
              </c:numCache>
            </c:numRef>
          </c:val>
        </c:ser>
        <c:dLbls>
          <c:showVal val="1"/>
        </c:dLbls>
        <c:marker val="1"/>
        <c:axId val="61904768"/>
        <c:axId val="61906304"/>
      </c:lineChart>
      <c:catAx>
        <c:axId val="6189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903232"/>
        <c:crosses val="autoZero"/>
        <c:auto val="1"/>
        <c:lblAlgn val="ctr"/>
        <c:lblOffset val="100"/>
        <c:tickLblSkip val="1"/>
        <c:tickMarkSkip val="1"/>
      </c:catAx>
      <c:valAx>
        <c:axId val="61903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1892864"/>
        <c:crosses val="autoZero"/>
        <c:crossBetween val="between"/>
      </c:valAx>
      <c:catAx>
        <c:axId val="61904768"/>
        <c:scaling>
          <c:orientation val="minMax"/>
        </c:scaling>
        <c:delete val="1"/>
        <c:axPos val="b"/>
        <c:tickLblPos val="none"/>
        <c:crossAx val="61906304"/>
        <c:crosses val="autoZero"/>
        <c:auto val="1"/>
        <c:lblAlgn val="ctr"/>
        <c:lblOffset val="100"/>
      </c:catAx>
      <c:valAx>
        <c:axId val="61906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190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46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9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21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dLbls>
          <c:showVal val="1"/>
        </c:dLbls>
        <c:gapWidth val="30"/>
        <c:overlap val="-10"/>
        <c:axId val="62363136"/>
        <c:axId val="62365056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12E-2"/>
                  <c:y val="-0.40997681378805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0.397912633478655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18E-2"/>
                  <c:y val="-4.92699410838172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-0.102101034055242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218394739032108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38E-2"/>
                  <c:y val="0.242257594786340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0.33298484056455829</c:v>
                </c:pt>
                <c:pt idx="1">
                  <c:v>0.33298484056455829</c:v>
                </c:pt>
                <c:pt idx="2">
                  <c:v>1.2251521298174441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62375040"/>
        <c:axId val="62376576"/>
      </c:lineChart>
      <c:catAx>
        <c:axId val="6236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365056"/>
        <c:crosses val="autoZero"/>
        <c:auto val="1"/>
        <c:lblAlgn val="ctr"/>
        <c:lblOffset val="100"/>
        <c:tickLblSkip val="1"/>
        <c:tickMarkSkip val="1"/>
      </c:catAx>
      <c:valAx>
        <c:axId val="62365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2363136"/>
        <c:crosses val="autoZero"/>
        <c:crossBetween val="between"/>
      </c:valAx>
      <c:catAx>
        <c:axId val="62375040"/>
        <c:scaling>
          <c:orientation val="minMax"/>
        </c:scaling>
        <c:delete val="1"/>
        <c:axPos val="b"/>
        <c:tickLblPos val="none"/>
        <c:crossAx val="62376576"/>
        <c:crosses val="autoZero"/>
        <c:auto val="1"/>
        <c:lblAlgn val="ctr"/>
        <c:lblOffset val="100"/>
      </c:catAx>
      <c:valAx>
        <c:axId val="62376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37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34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84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62432000"/>
        <c:axId val="6243392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63E-2"/>
                  <c:y val="-0.357472050687542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229E-2"/>
                  <c:y val="-0.354011768937047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66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62443904"/>
        <c:axId val="62445440"/>
      </c:lineChart>
      <c:catAx>
        <c:axId val="6243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62433920"/>
        <c:crosses val="autoZero"/>
        <c:auto val="1"/>
        <c:lblAlgn val="ctr"/>
        <c:lblOffset val="100"/>
        <c:tickLblSkip val="1"/>
        <c:tickMarkSkip val="1"/>
      </c:catAx>
      <c:valAx>
        <c:axId val="62433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2432000"/>
        <c:crosses val="autoZero"/>
        <c:crossBetween val="between"/>
      </c:valAx>
      <c:catAx>
        <c:axId val="62443904"/>
        <c:scaling>
          <c:orientation val="minMax"/>
        </c:scaling>
        <c:delete val="1"/>
        <c:axPos val="b"/>
        <c:tickLblPos val="none"/>
        <c:crossAx val="62445440"/>
        <c:crosses val="autoZero"/>
        <c:auto val="1"/>
        <c:lblAlgn val="ctr"/>
        <c:lblOffset val="100"/>
      </c:catAx>
      <c:valAx>
        <c:axId val="62445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244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2"/>
          <c:y val="0.1439269070957978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0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23E-2"/>
          <c:y val="0.42357429811069752"/>
          <c:w val="0.95777965770808327"/>
          <c:h val="0.4180586610347212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347472640"/>
        <c:axId val="34747456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7039E-2"/>
                  <c:y val="-0.4624280128249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8E-2"/>
                  <c:y val="-0.117222592073950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6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48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855E-2"/>
                  <c:y val="-0.123700557838433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9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347484544"/>
        <c:axId val="347486080"/>
      </c:lineChart>
      <c:catAx>
        <c:axId val="34747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7474560"/>
        <c:crosses val="autoZero"/>
        <c:auto val="1"/>
        <c:lblAlgn val="ctr"/>
        <c:lblOffset val="100"/>
        <c:tickLblSkip val="1"/>
        <c:tickMarkSkip val="1"/>
      </c:catAx>
      <c:valAx>
        <c:axId val="347474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7472640"/>
        <c:crosses val="autoZero"/>
        <c:crossBetween val="between"/>
      </c:valAx>
      <c:catAx>
        <c:axId val="347484544"/>
        <c:scaling>
          <c:orientation val="minMax"/>
        </c:scaling>
        <c:delete val="1"/>
        <c:axPos val="b"/>
        <c:tickLblPos val="none"/>
        <c:crossAx val="347486080"/>
        <c:crosses val="autoZero"/>
        <c:auto val="1"/>
        <c:lblAlgn val="ctr"/>
        <c:lblOffset val="100"/>
      </c:catAx>
      <c:valAx>
        <c:axId val="347486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748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04"/>
          <c:y val="7.649479662427741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794"/>
          <c:h val="0.4396766767334779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dLbls>
          <c:showVal val="1"/>
        </c:dLbls>
        <c:gapWidth val="30"/>
        <c:overlap val="-10"/>
        <c:axId val="347669248"/>
        <c:axId val="34767116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475350075205218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4300121159747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224451869116E-2"/>
                  <c:y val="-0.122629260579631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52891650472944E-2"/>
                  <c:y val="-9.53499599016764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65E-2"/>
                  <c:y val="1.489721751315141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933E-2"/>
                  <c:y val="-0.3361122498178678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-4.4033621244728552E-2</c:v>
                </c:pt>
                <c:pt idx="1">
                  <c:v>4.853820973021786E-4</c:v>
                </c:pt>
                <c:pt idx="2">
                  <c:v>0.19595976815547222</c:v>
                </c:pt>
                <c:pt idx="3">
                  <c:v>-3.2122623347573383E-2</c:v>
                </c:pt>
                <c:pt idx="4">
                  <c:v>-2.5671923298580184E-2</c:v>
                </c:pt>
                <c:pt idx="5">
                  <c:v>-2.711251694532309E-2</c:v>
                </c:pt>
                <c:pt idx="6">
                  <c:v>4.5231071779744343E-2</c:v>
                </c:pt>
                <c:pt idx="7">
                  <c:v>-9.1096764955072129E-2</c:v>
                </c:pt>
              </c:numCache>
            </c:numRef>
          </c:val>
        </c:ser>
        <c:dLbls>
          <c:showVal val="1"/>
        </c:dLbls>
        <c:marker val="1"/>
        <c:axId val="347685248"/>
        <c:axId val="347686784"/>
      </c:lineChart>
      <c:catAx>
        <c:axId val="347669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7671168"/>
        <c:crosses val="autoZero"/>
        <c:auto val="1"/>
        <c:lblAlgn val="ctr"/>
        <c:lblOffset val="100"/>
        <c:tickLblSkip val="1"/>
        <c:tickMarkSkip val="1"/>
      </c:catAx>
      <c:valAx>
        <c:axId val="347671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7669248"/>
        <c:crosses val="autoZero"/>
        <c:crossBetween val="between"/>
      </c:valAx>
      <c:catAx>
        <c:axId val="347685248"/>
        <c:scaling>
          <c:orientation val="minMax"/>
        </c:scaling>
        <c:delete val="1"/>
        <c:axPos val="b"/>
        <c:tickLblPos val="none"/>
        <c:crossAx val="347686784"/>
        <c:crosses val="autoZero"/>
        <c:auto val="1"/>
        <c:lblAlgn val="ctr"/>
        <c:lblOffset val="100"/>
      </c:catAx>
      <c:valAx>
        <c:axId val="3476867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768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7"/>
          <c:w val="0.61919715434631695"/>
          <c:h val="0.782945736434123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46E-3"/>
                  <c:y val="-0.1765957338927887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3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11E-4"/>
                  <c:y val="3.085027162302449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4E-4"/>
                  <c:y val="-0.1765957394860558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62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542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4E-4"/>
                  <c:y val="-0.1765957394860558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3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75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76E-4"/>
                  <c:y val="3.08502716230245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8"/>
          <c:w val="0.61919715434631695"/>
          <c:h val="0.78294573643412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54E-3"/>
                  <c:y val="-0.1765957338927888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76E-4"/>
                  <c:y val="3.08502716230245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0.43515763931592683</c:v>
                </c:pt>
                <c:pt idx="1">
                  <c:v>0.10490451893832373</c:v>
                </c:pt>
                <c:pt idx="2">
                  <c:v>0.34210307633498976</c:v>
                </c:pt>
                <c:pt idx="3">
                  <c:v>0.1083614485864814</c:v>
                </c:pt>
                <c:pt idx="4">
                  <c:v>9.4733168242782835E-3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66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27755</c:v>
                </c:pt>
                <c:pt idx="1">
                  <c:v>2481</c:v>
                </c:pt>
                <c:pt idx="2">
                  <c:v>10292</c:v>
                </c:pt>
                <c:pt idx="3">
                  <c:v>6033</c:v>
                </c:pt>
                <c:pt idx="4">
                  <c:v>583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0.33561505123739316</c:v>
                </c:pt>
                <c:pt idx="1">
                  <c:v>0.55368787719227186</c:v>
                </c:pt>
                <c:pt idx="2">
                  <c:v>9.5953663574871395E-2</c:v>
                </c:pt>
                <c:pt idx="3">
                  <c:v>1.4743407995463568E-2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4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82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2E-4"/>
                  <c:y val="-0.1765957394860559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7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76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0.46217839805825245</c:v>
                </c:pt>
                <c:pt idx="1">
                  <c:v>8.5139563106796115E-2</c:v>
                </c:pt>
                <c:pt idx="2">
                  <c:v>0.32032160194174758</c:v>
                </c:pt>
                <c:pt idx="3">
                  <c:v>0.11284587378640777</c:v>
                </c:pt>
                <c:pt idx="4">
                  <c:v>1.3064320388349515E-2</c:v>
                </c:pt>
                <c:pt idx="5">
                  <c:v>6.4502427184466018E-3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412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38092160"/>
        <c:axId val="438095232"/>
      </c:barChart>
      <c:catAx>
        <c:axId val="438092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07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095232"/>
        <c:crosses val="autoZero"/>
        <c:auto val="1"/>
        <c:lblAlgn val="ctr"/>
        <c:lblOffset val="100"/>
        <c:tickLblSkip val="1"/>
        <c:tickMarkSkip val="1"/>
      </c:catAx>
      <c:valAx>
        <c:axId val="43809523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09216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84"/>
          <c:w val="0.88571501256815466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2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20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42605952"/>
        <c:axId val="442607872"/>
      </c:barChart>
      <c:catAx>
        <c:axId val="442605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1E-3"/>
              <c:y val="0.931272560002147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2607872"/>
        <c:crosses val="autoZero"/>
        <c:auto val="1"/>
        <c:lblAlgn val="ctr"/>
        <c:lblOffset val="100"/>
        <c:tickLblSkip val="1"/>
        <c:tickMarkSkip val="1"/>
      </c:catAx>
      <c:valAx>
        <c:axId val="442607872"/>
        <c:scaling>
          <c:orientation val="minMax"/>
        </c:scaling>
        <c:delete val="1"/>
        <c:axPos val="l"/>
        <c:numFmt formatCode="0.0%" sourceLinked="1"/>
        <c:tickLblPos val="none"/>
        <c:crossAx val="442605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08"/>
          <c:y val="0.25068785906405688"/>
          <c:w val="0.3310927898718706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6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1"/>
          <c:h val="0.4648722283947677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43268096"/>
        <c:axId val="443995264"/>
      </c:barChart>
      <c:catAx>
        <c:axId val="44326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3995264"/>
        <c:crosses val="autoZero"/>
        <c:auto val="1"/>
        <c:lblAlgn val="ctr"/>
        <c:lblOffset val="100"/>
        <c:tickLblSkip val="1"/>
        <c:tickMarkSkip val="1"/>
      </c:catAx>
      <c:valAx>
        <c:axId val="443995264"/>
        <c:scaling>
          <c:orientation val="minMax"/>
        </c:scaling>
        <c:delete val="1"/>
        <c:axPos val="l"/>
        <c:numFmt formatCode="0.0%" sourceLinked="1"/>
        <c:tickLblPos val="none"/>
        <c:crossAx val="443268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69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0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76"/>
          <c:w val="0.885715012568155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36085888"/>
        <c:axId val="436087808"/>
      </c:barChart>
      <c:catAx>
        <c:axId val="43608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6087808"/>
        <c:crosses val="autoZero"/>
        <c:auto val="1"/>
        <c:lblAlgn val="ctr"/>
        <c:lblOffset val="100"/>
        <c:tickLblSkip val="1"/>
        <c:tickMarkSkip val="1"/>
      </c:catAx>
      <c:valAx>
        <c:axId val="436087808"/>
        <c:scaling>
          <c:orientation val="minMax"/>
        </c:scaling>
        <c:delete val="1"/>
        <c:axPos val="l"/>
        <c:numFmt formatCode="0.0%" sourceLinked="1"/>
        <c:tickLblPos val="none"/>
        <c:crossAx val="43608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76"/>
          <c:w val="0.885715012568155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4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436104192"/>
        <c:axId val="436130944"/>
      </c:barChart>
      <c:catAx>
        <c:axId val="436104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5E-3"/>
              <c:y val="0.931272560002147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6130944"/>
        <c:crosses val="autoZero"/>
        <c:auto val="1"/>
        <c:lblAlgn val="ctr"/>
        <c:lblOffset val="100"/>
        <c:tickLblSkip val="1"/>
        <c:tickMarkSkip val="1"/>
      </c:catAx>
      <c:valAx>
        <c:axId val="436130944"/>
        <c:scaling>
          <c:orientation val="minMax"/>
        </c:scaling>
        <c:delete val="1"/>
        <c:axPos val="l"/>
        <c:numFmt formatCode="0.0%" sourceLinked="1"/>
        <c:tickLblPos val="none"/>
        <c:crossAx val="43610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77"/>
          <c:y val="0.25994662142430736"/>
          <c:w val="0.331092789871870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nov. 2012</v>
          </cell>
        </row>
        <row r="8">
          <cell r="E8">
            <v>4508904</v>
          </cell>
        </row>
        <row r="9">
          <cell r="E9">
            <v>2925562</v>
          </cell>
        </row>
        <row r="10">
          <cell r="E10">
            <v>1583342</v>
          </cell>
        </row>
        <row r="12">
          <cell r="E12">
            <v>1620674</v>
          </cell>
        </row>
        <row r="13">
          <cell r="E13">
            <v>1129603</v>
          </cell>
        </row>
        <row r="14">
          <cell r="E14">
            <v>491071</v>
          </cell>
        </row>
        <row r="16">
          <cell r="E16">
            <v>1293003</v>
          </cell>
        </row>
        <row r="17">
          <cell r="E17">
            <v>634395</v>
          </cell>
        </row>
        <row r="18">
          <cell r="E18">
            <v>658608</v>
          </cell>
        </row>
        <row r="20">
          <cell r="E20">
            <v>627797</v>
          </cell>
        </row>
        <row r="21">
          <cell r="E21">
            <v>474899</v>
          </cell>
        </row>
        <row r="22">
          <cell r="E22">
            <v>152898</v>
          </cell>
        </row>
        <row r="24">
          <cell r="E24">
            <v>153167</v>
          </cell>
        </row>
        <row r="25">
          <cell r="E25">
            <v>153167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nov. 2011</v>
          </cell>
          <cell r="E6" t="str">
            <v>acum. nov. 2012</v>
          </cell>
          <cell r="G6" t="str">
            <v>var. interanual</v>
          </cell>
          <cell r="J6" t="str">
            <v>acum. nov. 2011</v>
          </cell>
          <cell r="L6" t="str">
            <v>acum. nov. 2012</v>
          </cell>
          <cell r="N6" t="str">
            <v>var. interanual</v>
          </cell>
        </row>
        <row r="8">
          <cell r="B8" t="str">
            <v>Total Alojados</v>
          </cell>
          <cell r="C8">
            <v>1695614</v>
          </cell>
          <cell r="E8">
            <v>1620674</v>
          </cell>
          <cell r="G8">
            <v>-4.4196379600545878E-2</v>
          </cell>
          <cell r="I8" t="str">
            <v>Total Alojados</v>
          </cell>
          <cell r="J8">
            <v>1397967</v>
          </cell>
          <cell r="L8">
            <v>1293003</v>
          </cell>
          <cell r="N8">
            <v>-7.5083317417363932E-2</v>
          </cell>
        </row>
        <row r="10">
          <cell r="B10" t="str">
            <v>Hotelera</v>
          </cell>
          <cell r="C10">
            <v>1139347</v>
          </cell>
          <cell r="E10">
            <v>1129603</v>
          </cell>
          <cell r="G10">
            <v>-8.552267219732004E-3</v>
          </cell>
          <cell r="I10" t="str">
            <v>Hotelera</v>
          </cell>
          <cell r="J10">
            <v>654355</v>
          </cell>
          <cell r="L10">
            <v>634395</v>
          </cell>
          <cell r="N10">
            <v>-3.0503320063268408E-2</v>
          </cell>
        </row>
        <row r="11">
          <cell r="B11" t="str">
            <v>5*</v>
          </cell>
          <cell r="C11">
            <v>164275</v>
          </cell>
          <cell r="E11">
            <v>199093</v>
          </cell>
          <cell r="G11">
            <v>0.21194947496575864</v>
          </cell>
          <cell r="I11" t="str">
            <v>5*</v>
          </cell>
          <cell r="J11">
            <v>82168</v>
          </cell>
          <cell r="L11">
            <v>82084</v>
          </cell>
          <cell r="N11">
            <v>-1.0222957842469088E-3</v>
          </cell>
        </row>
        <row r="12">
          <cell r="B12" t="str">
            <v>4*</v>
          </cell>
          <cell r="C12">
            <v>784403</v>
          </cell>
          <cell r="E12">
            <v>742537</v>
          </cell>
          <cell r="G12">
            <v>-5.337307480975978E-2</v>
          </cell>
          <cell r="I12" t="str">
            <v>4*</v>
          </cell>
          <cell r="J12">
            <v>364146</v>
          </cell>
          <cell r="L12">
            <v>359196</v>
          </cell>
          <cell r="N12">
            <v>-1.3593448781532682E-2</v>
          </cell>
        </row>
        <row r="13">
          <cell r="B13" t="str">
            <v>3*</v>
          </cell>
          <cell r="C13">
            <v>175266</v>
          </cell>
          <cell r="E13">
            <v>169426</v>
          </cell>
          <cell r="G13">
            <v>-3.3320780984332388E-2</v>
          </cell>
          <cell r="I13" t="str">
            <v>3*</v>
          </cell>
          <cell r="J13">
            <v>189971</v>
          </cell>
          <cell r="L13">
            <v>177513</v>
          </cell>
          <cell r="N13">
            <v>-6.5578430392007198E-2</v>
          </cell>
        </row>
        <row r="14">
          <cell r="B14" t="str">
            <v>1* y 2*</v>
          </cell>
          <cell r="C14">
            <v>15403</v>
          </cell>
          <cell r="E14">
            <v>18547</v>
          </cell>
          <cell r="G14">
            <v>0.20411608128286698</v>
          </cell>
          <cell r="I14" t="str">
            <v>1* y 2*</v>
          </cell>
          <cell r="J14">
            <v>18070</v>
          </cell>
          <cell r="L14">
            <v>15602</v>
          </cell>
          <cell r="N14">
            <v>-0.13657996679579412</v>
          </cell>
        </row>
        <row r="16">
          <cell r="B16" t="str">
            <v>Extrahotelera</v>
          </cell>
          <cell r="C16">
            <v>556267</v>
          </cell>
          <cell r="E16">
            <v>491071</v>
          </cell>
          <cell r="G16">
            <v>-0.11720271020930596</v>
          </cell>
          <cell r="I16" t="str">
            <v>Extrahotelera</v>
          </cell>
          <cell r="J16">
            <v>743612</v>
          </cell>
          <cell r="L16">
            <v>658608</v>
          </cell>
          <cell r="N16">
            <v>-0.11431230265245854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nov. 2011</v>
          </cell>
          <cell r="E20" t="str">
            <v>acum. nov. 2012</v>
          </cell>
          <cell r="G20" t="str">
            <v>var. interanual</v>
          </cell>
          <cell r="J20" t="str">
            <v>acum. nov. 2011</v>
          </cell>
          <cell r="L20" t="str">
            <v>acum. nov. 2012</v>
          </cell>
          <cell r="N20" t="str">
            <v>var. interanual</v>
          </cell>
        </row>
        <row r="22">
          <cell r="B22" t="str">
            <v>Total Alojados</v>
          </cell>
          <cell r="C22">
            <v>668652</v>
          </cell>
          <cell r="E22">
            <v>627797</v>
          </cell>
          <cell r="G22">
            <v>-6.1100542584184299E-2</v>
          </cell>
          <cell r="I22" t="str">
            <v>Total Alojados</v>
          </cell>
          <cell r="J22">
            <v>142367</v>
          </cell>
          <cell r="L22">
            <v>153167</v>
          </cell>
          <cell r="N22">
            <v>7.5860276609045638E-2</v>
          </cell>
        </row>
        <row r="24">
          <cell r="B24" t="str">
            <v>Hotelera</v>
          </cell>
          <cell r="C24">
            <v>493458</v>
          </cell>
          <cell r="E24">
            <v>474899</v>
          </cell>
          <cell r="G24">
            <v>-3.7610090423095786E-2</v>
          </cell>
          <cell r="I24" t="str">
            <v>Hotelera</v>
          </cell>
          <cell r="J24">
            <v>142367</v>
          </cell>
          <cell r="L24">
            <v>153167</v>
          </cell>
          <cell r="N24">
            <v>7.5860276609045638E-2</v>
          </cell>
        </row>
        <row r="25">
          <cell r="B25" t="str">
            <v>4* y 5*</v>
          </cell>
          <cell r="C25">
            <v>413829</v>
          </cell>
          <cell r="E25">
            <v>401411</v>
          </cell>
          <cell r="G25">
            <v>-3.0007563510532128E-2</v>
          </cell>
          <cell r="I25" t="str">
            <v>4* y 5*</v>
          </cell>
          <cell r="J25">
            <v>42695</v>
          </cell>
          <cell r="L25">
            <v>57173</v>
          </cell>
          <cell r="N25">
            <v>0.33910293945426867</v>
          </cell>
        </row>
        <row r="26">
          <cell r="B26" t="str">
            <v>3*</v>
          </cell>
          <cell r="C26">
            <v>67421</v>
          </cell>
          <cell r="E26">
            <v>61373</v>
          </cell>
          <cell r="G26">
            <v>-8.9704988060099966E-2</v>
          </cell>
          <cell r="I26" t="str">
            <v>3*</v>
          </cell>
          <cell r="J26">
            <v>41560</v>
          </cell>
          <cell r="L26">
            <v>52149</v>
          </cell>
          <cell r="N26">
            <v>0.25478825794032722</v>
          </cell>
        </row>
        <row r="27">
          <cell r="B27" t="str">
            <v>1* y 2*</v>
          </cell>
          <cell r="C27">
            <v>12208</v>
          </cell>
          <cell r="E27">
            <v>12115</v>
          </cell>
          <cell r="G27">
            <v>-7.6179554390563564E-3</v>
          </cell>
          <cell r="I27" t="str">
            <v>2*</v>
          </cell>
          <cell r="J27">
            <v>49660</v>
          </cell>
          <cell r="L27">
            <v>36456</v>
          </cell>
          <cell r="N27">
            <v>-0.26588803866290778</v>
          </cell>
        </row>
        <row r="28">
          <cell r="I28" t="str">
            <v>1*</v>
          </cell>
          <cell r="J28">
            <v>8452</v>
          </cell>
          <cell r="L28">
            <v>7389</v>
          </cell>
          <cell r="N28">
            <v>-0.12576904874585898</v>
          </cell>
        </row>
        <row r="29">
          <cell r="B29" t="str">
            <v>Extrahotelera</v>
          </cell>
          <cell r="C29">
            <v>175194</v>
          </cell>
          <cell r="E29">
            <v>152898</v>
          </cell>
          <cell r="G29">
            <v>-0.12726463235042296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nov. 2011</v>
          </cell>
          <cell r="E36" t="str">
            <v>acum. nov. 2012</v>
          </cell>
          <cell r="G36" t="str">
            <v>var. interanual</v>
          </cell>
        </row>
        <row r="38">
          <cell r="B38" t="str">
            <v>Total Alojados</v>
          </cell>
          <cell r="C38">
            <v>4743870</v>
          </cell>
          <cell r="E38">
            <v>4508904</v>
          </cell>
          <cell r="G38">
            <v>-4.9530446660637883E-2</v>
          </cell>
        </row>
        <row r="40">
          <cell r="B40" t="str">
            <v>Hotelera</v>
          </cell>
          <cell r="C40">
            <v>2941744</v>
          </cell>
          <cell r="E40">
            <v>2925562</v>
          </cell>
          <cell r="G40">
            <v>-5.5008185620503136E-3</v>
          </cell>
        </row>
        <row r="41">
          <cell r="B41" t="str">
            <v>5*</v>
          </cell>
          <cell r="C41">
            <v>381573</v>
          </cell>
          <cell r="E41">
            <v>451399</v>
          </cell>
          <cell r="G41">
            <v>0.18299512806199592</v>
          </cell>
        </row>
        <row r="42">
          <cell r="B42" t="str">
            <v>4*</v>
          </cell>
          <cell r="C42">
            <v>1843059</v>
          </cell>
          <cell r="E42">
            <v>1791687</v>
          </cell>
          <cell r="G42">
            <v>-2.7873225979200833E-2</v>
          </cell>
        </row>
        <row r="43">
          <cell r="B43" t="str">
            <v>3*</v>
          </cell>
          <cell r="C43">
            <v>572978</v>
          </cell>
          <cell r="E43">
            <v>556958</v>
          </cell>
          <cell r="G43">
            <v>-2.7959188659948508E-2</v>
          </cell>
        </row>
        <row r="44">
          <cell r="B44" t="str">
            <v>2*</v>
          </cell>
          <cell r="C44">
            <v>109523</v>
          </cell>
          <cell r="E44">
            <v>92972</v>
          </cell>
          <cell r="G44">
            <v>-0.1511189430530574</v>
          </cell>
        </row>
        <row r="45">
          <cell r="B45" t="str">
            <v>1*</v>
          </cell>
          <cell r="C45">
            <v>34611</v>
          </cell>
          <cell r="E45">
            <v>32546</v>
          </cell>
          <cell r="G45">
            <v>-5.9663112883187375E-2</v>
          </cell>
        </row>
        <row r="47">
          <cell r="B47" t="str">
            <v>Extrahotelera</v>
          </cell>
          <cell r="C47">
            <v>1802126</v>
          </cell>
          <cell r="E47">
            <v>1583342</v>
          </cell>
          <cell r="G47">
            <v>-0.12140327590856581</v>
          </cell>
        </row>
      </sheetData>
      <sheetData sheetId="7"/>
      <sheetData sheetId="8"/>
      <sheetData sheetId="9">
        <row r="6">
          <cell r="E6" t="str">
            <v>acum. nov. 2012</v>
          </cell>
        </row>
        <row r="8">
          <cell r="E8">
            <v>35115809</v>
          </cell>
        </row>
        <row r="9">
          <cell r="E9">
            <v>21553031</v>
          </cell>
        </row>
        <row r="10">
          <cell r="E10">
            <v>13562778</v>
          </cell>
        </row>
        <row r="12">
          <cell r="E12">
            <v>13448268</v>
          </cell>
        </row>
        <row r="13">
          <cell r="E13">
            <v>8977228</v>
          </cell>
        </row>
        <row r="14">
          <cell r="E14">
            <v>4471040</v>
          </cell>
        </row>
        <row r="16">
          <cell r="E16">
            <v>10913891</v>
          </cell>
        </row>
        <row r="17">
          <cell r="E17">
            <v>5325190</v>
          </cell>
        </row>
        <row r="18">
          <cell r="E18">
            <v>5588701</v>
          </cell>
        </row>
        <row r="20">
          <cell r="E20">
            <v>4732714</v>
          </cell>
        </row>
        <row r="21">
          <cell r="E21">
            <v>3529621</v>
          </cell>
        </row>
        <row r="22">
          <cell r="E22">
            <v>1203093</v>
          </cell>
        </row>
        <row r="24">
          <cell r="E24">
            <v>341125</v>
          </cell>
        </row>
        <row r="25">
          <cell r="E25">
            <v>341125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nov. 2011</v>
          </cell>
          <cell r="E6" t="str">
            <v>acum. nov. 2012</v>
          </cell>
          <cell r="G6" t="str">
            <v>var. interanual</v>
          </cell>
          <cell r="J6" t="str">
            <v>acum. nov. 2011</v>
          </cell>
          <cell r="L6" t="str">
            <v>acum. nov. 2012</v>
          </cell>
          <cell r="N6" t="str">
            <v>var. interanual</v>
          </cell>
        </row>
        <row r="8">
          <cell r="B8" t="str">
            <v>Total Pernoctaciones</v>
          </cell>
          <cell r="C8">
            <v>14127000</v>
          </cell>
          <cell r="E8">
            <v>13448268</v>
          </cell>
          <cell r="G8">
            <v>-4.8045020174134638E-2</v>
          </cell>
          <cell r="I8" t="str">
            <v>Total Pernoctaciones</v>
          </cell>
          <cell r="J8">
            <v>11787250</v>
          </cell>
          <cell r="L8">
            <v>10913891</v>
          </cell>
          <cell r="N8">
            <v>-7.4093533266877343E-2</v>
          </cell>
        </row>
        <row r="10">
          <cell r="B10" t="str">
            <v>Hotelera</v>
          </cell>
          <cell r="C10">
            <v>9152693</v>
          </cell>
          <cell r="E10">
            <v>8977228</v>
          </cell>
          <cell r="G10">
            <v>-1.9170860423265591E-2</v>
          </cell>
          <cell r="I10" t="str">
            <v>Hotelera</v>
          </cell>
          <cell r="J10">
            <v>5465816</v>
          </cell>
          <cell r="L10">
            <v>5325190</v>
          </cell>
          <cell r="N10">
            <v>-2.5728271862792307E-2</v>
          </cell>
        </row>
        <row r="11">
          <cell r="B11" t="str">
            <v>5*</v>
          </cell>
          <cell r="C11">
            <v>1235283</v>
          </cell>
          <cell r="E11">
            <v>1503061</v>
          </cell>
          <cell r="G11">
            <v>0.21677461763822542</v>
          </cell>
          <cell r="I11" t="str">
            <v>5*</v>
          </cell>
          <cell r="J11">
            <v>634697</v>
          </cell>
          <cell r="L11">
            <v>624332</v>
          </cell>
          <cell r="N11">
            <v>-1.6330627055114486E-2</v>
          </cell>
        </row>
        <row r="12">
          <cell r="B12" t="str">
            <v>4*</v>
          </cell>
          <cell r="C12">
            <v>6259681</v>
          </cell>
          <cell r="E12">
            <v>5922484</v>
          </cell>
          <cell r="G12">
            <v>-5.3868080498031767E-2</v>
          </cell>
          <cell r="I12" t="str">
            <v>4*</v>
          </cell>
          <cell r="J12">
            <v>3239216</v>
          </cell>
          <cell r="L12">
            <v>3154701</v>
          </cell>
          <cell r="N12">
            <v>-2.6091189966954968E-2</v>
          </cell>
        </row>
        <row r="13">
          <cell r="B13" t="str">
            <v>3*</v>
          </cell>
          <cell r="C13">
            <v>1540672</v>
          </cell>
          <cell r="E13">
            <v>1408658</v>
          </cell>
          <cell r="G13">
            <v>-8.5685986374776715E-2</v>
          </cell>
          <cell r="I13" t="str">
            <v>3*</v>
          </cell>
          <cell r="J13">
            <v>1495231</v>
          </cell>
          <cell r="L13">
            <v>1453902</v>
          </cell>
          <cell r="N13">
            <v>-2.7640545173287605E-2</v>
          </cell>
        </row>
        <row r="14">
          <cell r="B14" t="str">
            <v>1* y 2*</v>
          </cell>
          <cell r="C14">
            <v>117057</v>
          </cell>
          <cell r="E14">
            <v>143025</v>
          </cell>
          <cell r="G14">
            <v>0.22184064173864015</v>
          </cell>
          <cell r="I14" t="str">
            <v>1* y 2*</v>
          </cell>
          <cell r="J14">
            <v>96672</v>
          </cell>
          <cell r="L14">
            <v>92255</v>
          </cell>
          <cell r="N14">
            <v>-4.5690582588546837E-2</v>
          </cell>
        </row>
        <row r="16">
          <cell r="B16" t="str">
            <v>Extrahotelera</v>
          </cell>
          <cell r="C16">
            <v>4974307</v>
          </cell>
          <cell r="E16">
            <v>4471040</v>
          </cell>
          <cell r="G16">
            <v>-0.10117328906318006</v>
          </cell>
          <cell r="I16" t="str">
            <v>Extrahotelera</v>
          </cell>
          <cell r="J16">
            <v>6321434</v>
          </cell>
          <cell r="L16">
            <v>5588701</v>
          </cell>
          <cell r="N16">
            <v>-0.11591246543110313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nov. 2011</v>
          </cell>
          <cell r="E20" t="str">
            <v>acum. nov. 2012</v>
          </cell>
          <cell r="G20" t="str">
            <v>var. interanual</v>
          </cell>
          <cell r="J20" t="str">
            <v>acum. nov. 2011</v>
          </cell>
          <cell r="L20" t="str">
            <v>acum. nov.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4906105</v>
          </cell>
          <cell r="E22">
            <v>4732714</v>
          </cell>
          <cell r="G22">
            <v>-3.5341885263360649E-2</v>
          </cell>
          <cell r="I22" t="str">
            <v>Total Pernoctaciones</v>
          </cell>
          <cell r="J22">
            <v>300730</v>
          </cell>
          <cell r="L22">
            <v>341125</v>
          </cell>
          <cell r="N22">
            <v>0.1343231470089449</v>
          </cell>
        </row>
        <row r="24">
          <cell r="B24" t="str">
            <v>Hotelera</v>
          </cell>
          <cell r="C24">
            <v>3560442</v>
          </cell>
          <cell r="E24">
            <v>3529621</v>
          </cell>
          <cell r="G24">
            <v>-8.6565095007867E-3</v>
          </cell>
          <cell r="I24" t="str">
            <v>Hotelera</v>
          </cell>
          <cell r="J24">
            <v>300730</v>
          </cell>
          <cell r="L24">
            <v>341125</v>
          </cell>
          <cell r="N24">
            <v>0.1343231470089449</v>
          </cell>
        </row>
        <row r="25">
          <cell r="B25" t="str">
            <v>4* y 5*</v>
          </cell>
          <cell r="C25">
            <v>3034817</v>
          </cell>
          <cell r="E25">
            <v>3051527</v>
          </cell>
          <cell r="G25">
            <v>5.506098061266956E-3</v>
          </cell>
          <cell r="I25" t="str">
            <v>4* y 5*</v>
          </cell>
          <cell r="J25">
            <v>76098</v>
          </cell>
          <cell r="L25">
            <v>115804</v>
          </cell>
          <cell r="N25">
            <v>0.52177455386475335</v>
          </cell>
        </row>
        <row r="26">
          <cell r="B26" t="str">
            <v>3*</v>
          </cell>
          <cell r="C26">
            <v>499315</v>
          </cell>
          <cell r="E26">
            <v>448319</v>
          </cell>
          <cell r="G26">
            <v>-0.10213192073140202</v>
          </cell>
          <cell r="I26" t="str">
            <v>3*</v>
          </cell>
          <cell r="J26">
            <v>94589</v>
          </cell>
          <cell r="L26">
            <v>120403</v>
          </cell>
          <cell r="N26">
            <v>0.27290699764243198</v>
          </cell>
        </row>
        <row r="27">
          <cell r="B27" t="str">
            <v>1* y 2*</v>
          </cell>
          <cell r="C27">
            <v>26310</v>
          </cell>
          <cell r="E27">
            <v>29775</v>
          </cell>
          <cell r="G27">
            <v>0.13169897377423034</v>
          </cell>
          <cell r="I27" t="str">
            <v>2*</v>
          </cell>
          <cell r="J27">
            <v>105276</v>
          </cell>
          <cell r="L27">
            <v>79979</v>
          </cell>
          <cell r="N27">
            <v>-0.24029218435350888</v>
          </cell>
        </row>
        <row r="28">
          <cell r="I28" t="str">
            <v>1*</v>
          </cell>
          <cell r="J28">
            <v>24767</v>
          </cell>
          <cell r="L28">
            <v>24939</v>
          </cell>
          <cell r="N28">
            <v>6.9447248354665486E-3</v>
          </cell>
        </row>
        <row r="29">
          <cell r="B29" t="str">
            <v>Extrahotelera</v>
          </cell>
          <cell r="C29">
            <v>1345663</v>
          </cell>
          <cell r="E29">
            <v>1203093</v>
          </cell>
          <cell r="G29">
            <v>-0.10594777444278397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nov. 2011</v>
          </cell>
          <cell r="E36" t="str">
            <v>acum. nov.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36953637</v>
          </cell>
          <cell r="E38">
            <v>35115809</v>
          </cell>
          <cell r="G38">
            <v>-4.9733345597349432E-2</v>
          </cell>
        </row>
        <row r="40">
          <cell r="B40" t="str">
            <v>Hotelera</v>
          </cell>
          <cell r="C40">
            <v>21695916</v>
          </cell>
          <cell r="E40">
            <v>21553031</v>
          </cell>
          <cell r="G40">
            <v>-6.5858016780669937E-3</v>
          </cell>
        </row>
        <row r="41">
          <cell r="B41" t="str">
            <v>5*</v>
          </cell>
          <cell r="C41">
            <v>2764669</v>
          </cell>
          <cell r="E41">
            <v>3125480</v>
          </cell>
          <cell r="G41">
            <v>0.13050784741319843</v>
          </cell>
        </row>
        <row r="42">
          <cell r="B42" t="str">
            <v>4*</v>
          </cell>
          <cell r="C42">
            <v>14203875</v>
          </cell>
          <cell r="E42">
            <v>13931980</v>
          </cell>
          <cell r="G42">
            <v>-1.9142311517103661E-2</v>
          </cell>
        </row>
        <row r="43">
          <cell r="B43" t="str">
            <v>3*</v>
          </cell>
          <cell r="C43">
            <v>4194015</v>
          </cell>
          <cell r="E43">
            <v>3976793</v>
          </cell>
          <cell r="G43">
            <v>-5.1793329303781666E-2</v>
          </cell>
        </row>
        <row r="44">
          <cell r="B44" t="str">
            <v>2*</v>
          </cell>
          <cell r="C44">
            <v>351560</v>
          </cell>
          <cell r="E44">
            <v>326434</v>
          </cell>
          <cell r="G44">
            <v>-7.1470019342359747E-2</v>
          </cell>
        </row>
        <row r="45">
          <cell r="B45" t="str">
            <v>1*</v>
          </cell>
          <cell r="C45">
            <v>181797</v>
          </cell>
          <cell r="E45">
            <v>192344</v>
          </cell>
          <cell r="G45">
            <v>5.8015258777647682E-2</v>
          </cell>
        </row>
        <row r="47">
          <cell r="B47" t="str">
            <v>Extrahotelera</v>
          </cell>
          <cell r="C47">
            <v>15257721</v>
          </cell>
          <cell r="E47">
            <v>13562778</v>
          </cell>
          <cell r="G47">
            <v>-0.11108756019329491</v>
          </cell>
        </row>
      </sheetData>
      <sheetData sheetId="12"/>
      <sheetData sheetId="13"/>
      <sheetData sheetId="14">
        <row r="6">
          <cell r="D6" t="str">
            <v>acum. nov. 2012</v>
          </cell>
        </row>
        <row r="8">
          <cell r="D8">
            <v>63.270357640182276</v>
          </cell>
        </row>
        <row r="9">
          <cell r="D9">
            <v>72.450876893689511</v>
          </cell>
        </row>
        <row r="10">
          <cell r="D10">
            <v>52.665405104476896</v>
          </cell>
        </row>
        <row r="12">
          <cell r="D12">
            <v>66.615424799356489</v>
          </cell>
        </row>
        <row r="13">
          <cell r="D13">
            <v>79.154160914902576</v>
          </cell>
        </row>
        <row r="14">
          <cell r="D14">
            <v>50.540379321878746</v>
          </cell>
        </row>
        <row r="16">
          <cell r="D16">
            <v>67.891363030077656</v>
          </cell>
        </row>
        <row r="17">
          <cell r="D17">
            <v>79.953137872277424</v>
          </cell>
        </row>
        <row r="18">
          <cell r="D18">
            <v>59.358704757542988</v>
          </cell>
        </row>
        <row r="20">
          <cell r="D20">
            <v>57.741536290973436</v>
          </cell>
        </row>
        <row r="21">
          <cell r="D21">
            <v>64.324874402675761</v>
          </cell>
        </row>
        <row r="22">
          <cell r="D22">
            <v>44.407717708340257</v>
          </cell>
        </row>
        <row r="24">
          <cell r="D24">
            <v>40.35396743527987</v>
          </cell>
        </row>
        <row r="25">
          <cell r="D25">
            <v>40.35396743527987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nov. 2011</v>
          </cell>
          <cell r="D6" t="str">
            <v>acum. nov. 2012</v>
          </cell>
          <cell r="E6" t="str">
            <v>var. interanual</v>
          </cell>
          <cell r="H6" t="str">
            <v>acum. nov. 2011</v>
          </cell>
          <cell r="I6" t="str">
            <v>acum. nov.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67.817446207256395</v>
          </cell>
          <cell r="D8">
            <v>66.615424799356489</v>
          </cell>
          <cell r="E8">
            <v>-1.7724368508752364E-2</v>
          </cell>
          <cell r="G8" t="str">
            <v>Indice de ocupación total</v>
          </cell>
          <cell r="H8">
            <v>67.492508101133666</v>
          </cell>
          <cell r="I8">
            <v>67.891363030077656</v>
          </cell>
          <cell r="J8">
            <v>5.9096178252306952E-3</v>
          </cell>
        </row>
        <row r="10">
          <cell r="B10" t="str">
            <v>Hotelera</v>
          </cell>
          <cell r="C10">
            <v>82.519296846733909</v>
          </cell>
          <cell r="D10">
            <v>79.154160914902576</v>
          </cell>
          <cell r="E10">
            <v>-4.0779987959440822E-2</v>
          </cell>
          <cell r="G10" t="str">
            <v>Hotelera</v>
          </cell>
          <cell r="H10">
            <v>79.368077566683922</v>
          </cell>
          <cell r="I10">
            <v>79.953137872277424</v>
          </cell>
          <cell r="J10">
            <v>7.3714813755183517E-3</v>
          </cell>
        </row>
        <row r="11">
          <cell r="B11" t="str">
            <v>5*</v>
          </cell>
          <cell r="C11">
            <v>80.964362867959352</v>
          </cell>
          <cell r="D11">
            <v>76.051137887311256</v>
          </cell>
          <cell r="E11">
            <v>-6.0683797248683669E-2</v>
          </cell>
          <cell r="G11" t="str">
            <v>5*</v>
          </cell>
          <cell r="H11">
            <v>76.593729107685476</v>
          </cell>
          <cell r="I11">
            <v>75.118001287396154</v>
          </cell>
          <cell r="J11">
            <v>-1.9266953541517085E-2</v>
          </cell>
        </row>
        <row r="12">
          <cell r="B12" t="str">
            <v>4*</v>
          </cell>
          <cell r="C12">
            <v>85.832453368732118</v>
          </cell>
          <cell r="D12">
            <v>84.231123146305833</v>
          </cell>
          <cell r="E12">
            <v>-1.8656465702396319E-2</v>
          </cell>
          <cell r="G12" t="str">
            <v>4*</v>
          </cell>
          <cell r="H12">
            <v>88.659461980518657</v>
          </cell>
          <cell r="I12">
            <v>87.826631892747258</v>
          </cell>
          <cell r="J12">
            <v>-9.3935838224959989E-3</v>
          </cell>
        </row>
        <row r="13">
          <cell r="B13" t="str">
            <v>3*</v>
          </cell>
          <cell r="C13">
            <v>73.979006808862081</v>
          </cell>
          <cell r="D13">
            <v>65.287343323316165</v>
          </cell>
          <cell r="E13">
            <v>-0.11748824241453215</v>
          </cell>
          <cell r="G13" t="str">
            <v>3*</v>
          </cell>
          <cell r="H13">
            <v>66.986974726291848</v>
          </cell>
          <cell r="I13">
            <v>70.665069223871242</v>
          </cell>
          <cell r="J13">
            <v>5.4907607226748922E-2</v>
          </cell>
        </row>
        <row r="14">
          <cell r="B14" t="str">
            <v>1* y 2*</v>
          </cell>
          <cell r="C14">
            <v>61.485975417585884</v>
          </cell>
          <cell r="D14">
            <v>81.168278398256604</v>
          </cell>
          <cell r="E14">
            <v>0.32011044546332901</v>
          </cell>
          <cell r="G14" t="str">
            <v>1* y 2*</v>
          </cell>
          <cell r="H14">
            <v>56.092466230330039</v>
          </cell>
          <cell r="I14">
            <v>51.299802596824868</v>
          </cell>
          <cell r="J14">
            <v>-8.5442198491064159E-2</v>
          </cell>
        </row>
        <row r="16">
          <cell r="B16" t="str">
            <v>Extrahotelera</v>
          </cell>
          <cell r="C16">
            <v>51.074353673101598</v>
          </cell>
          <cell r="D16">
            <v>50.540379321878746</v>
          </cell>
          <cell r="E16">
            <v>-1.0454843043937956E-2</v>
          </cell>
          <cell r="G16" t="str">
            <v>Extrahotelera</v>
          </cell>
          <cell r="H16">
            <v>59.760974404754535</v>
          </cell>
          <cell r="I16">
            <v>59.358704757542988</v>
          </cell>
          <cell r="J16">
            <v>-6.7313100433573636E-3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nov. 2011</v>
          </cell>
          <cell r="D20" t="str">
            <v>acum. nov. 2012</v>
          </cell>
          <cell r="E20" t="str">
            <v>var. interanual</v>
          </cell>
          <cell r="H20" t="str">
            <v>acum. nov. 2011</v>
          </cell>
          <cell r="I20" t="str">
            <v>acum. nov.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58.626671529413564</v>
          </cell>
          <cell r="D22">
            <v>57.741536290973436</v>
          </cell>
          <cell r="E22">
            <v>-1.5097825193709835E-2</v>
          </cell>
          <cell r="G22" t="str">
            <v>Indice de ocupación total</v>
          </cell>
          <cell r="H22">
            <v>46.617867728214094</v>
          </cell>
          <cell r="I22">
            <v>40.35396743527987</v>
          </cell>
          <cell r="J22">
            <v>-0.13436694122204951</v>
          </cell>
        </row>
        <row r="24">
          <cell r="B24" t="str">
            <v>Hotelera</v>
          </cell>
          <cell r="C24">
            <v>65.128757837803434</v>
          </cell>
          <cell r="D24">
            <v>64.324874402675761</v>
          </cell>
          <cell r="E24">
            <v>-1.2342987365576152E-2</v>
          </cell>
          <cell r="G24" t="str">
            <v>Hotelera</v>
          </cell>
          <cell r="H24">
            <v>46.617867728214094</v>
          </cell>
          <cell r="I24">
            <v>40.35396743527987</v>
          </cell>
          <cell r="J24">
            <v>-0.13436694122204951</v>
          </cell>
        </row>
        <row r="25">
          <cell r="B25" t="str">
            <v>4* y 5*</v>
          </cell>
          <cell r="C25">
            <v>67.402542483930134</v>
          </cell>
          <cell r="D25">
            <v>66.850431615779144</v>
          </cell>
          <cell r="E25">
            <v>-8.1912469145005717E-3</v>
          </cell>
          <cell r="G25" t="str">
            <v>4* y 5*</v>
          </cell>
          <cell r="H25">
            <v>67.402542483930134</v>
          </cell>
          <cell r="I25">
            <v>66.850431615779144</v>
          </cell>
          <cell r="J25">
            <v>-8.1912469145005717E-3</v>
          </cell>
        </row>
        <row r="26">
          <cell r="B26" t="str">
            <v>3*</v>
          </cell>
          <cell r="C26">
            <v>59.368545960194666</v>
          </cell>
          <cell r="D26">
            <v>56.002703205747189</v>
          </cell>
          <cell r="E26">
            <v>-5.6694040590183903E-2</v>
          </cell>
          <cell r="G26" t="str">
            <v>3*</v>
          </cell>
          <cell r="H26">
            <v>48.82768944868883</v>
          </cell>
          <cell r="I26">
            <v>44.814456396322626</v>
          </cell>
          <cell r="J26">
            <v>-8.2191746070302107E-2</v>
          </cell>
        </row>
        <row r="27">
          <cell r="B27" t="str">
            <v>1* y 2*</v>
          </cell>
          <cell r="C27">
            <v>21.354652814415001</v>
          </cell>
          <cell r="D27">
            <v>24.417746432671805</v>
          </cell>
          <cell r="E27">
            <v>0.14343916732699724</v>
          </cell>
          <cell r="G27" t="str">
            <v>2*</v>
          </cell>
          <cell r="H27">
            <v>46.765223262673466</v>
          </cell>
          <cell r="I27">
            <v>49.225419295276197</v>
          </cell>
          <cell r="J27">
            <v>5.2607383456380941E-2</v>
          </cell>
        </row>
        <row r="28">
          <cell r="G28" t="str">
            <v>1*</v>
          </cell>
          <cell r="H28">
            <v>40.207474268645086</v>
          </cell>
          <cell r="I28">
            <v>44.846250674339146</v>
          </cell>
          <cell r="J28">
            <v>0.11537099731010736</v>
          </cell>
        </row>
        <row r="29">
          <cell r="B29" t="str">
            <v>Extrahotelera</v>
          </cell>
          <cell r="C29">
            <v>46.376425501704226</v>
          </cell>
          <cell r="D29">
            <v>44.407717708340257</v>
          </cell>
          <cell r="E29">
            <v>-4.2450615200855024E-2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nov. 2011</v>
          </cell>
          <cell r="D36" t="str">
            <v>acum. nov.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63.769129049991648</v>
          </cell>
          <cell r="D38">
            <v>63.270357640182276</v>
          </cell>
          <cell r="E38">
            <v>-7.8215182995263755E-3</v>
          </cell>
        </row>
        <row r="40">
          <cell r="B40" t="str">
            <v>Hotelera</v>
          </cell>
          <cell r="C40">
            <v>74.425410860148872</v>
          </cell>
          <cell r="D40">
            <v>72.450876893689511</v>
          </cell>
          <cell r="E40">
            <v>-2.6530373747881142E-2</v>
          </cell>
        </row>
        <row r="41">
          <cell r="B41" t="str">
            <v>5*</v>
          </cell>
          <cell r="C41">
            <v>71.818407819973729</v>
          </cell>
          <cell r="D41">
            <v>68.507470112863246</v>
          </cell>
          <cell r="E41">
            <v>-4.6101519201176999E-2</v>
          </cell>
        </row>
        <row r="42">
          <cell r="B42" t="str">
            <v>4*</v>
          </cell>
          <cell r="C42">
            <v>79.516335561217346</v>
          </cell>
          <cell r="D42">
            <v>77.911573145522112</v>
          </cell>
          <cell r="E42">
            <v>-2.0181543884901121E-2</v>
          </cell>
        </row>
        <row r="43">
          <cell r="B43" t="str">
            <v>3*</v>
          </cell>
          <cell r="C43">
            <v>65.920756743689722</v>
          </cell>
          <cell r="D43">
            <v>63.348141884922754</v>
          </cell>
          <cell r="E43">
            <v>-3.9025869632681842E-2</v>
          </cell>
        </row>
        <row r="44">
          <cell r="B44" t="str">
            <v>2*</v>
          </cell>
          <cell r="C44">
            <v>47.891629454251209</v>
          </cell>
          <cell r="D44">
            <v>46.928879387802922</v>
          </cell>
          <cell r="E44">
            <v>-2.0102679266070123E-2</v>
          </cell>
        </row>
        <row r="45">
          <cell r="B45" t="str">
            <v>1*</v>
          </cell>
          <cell r="C45">
            <v>53.067950282274779</v>
          </cell>
          <cell r="D45">
            <v>58.079964731211369</v>
          </cell>
          <cell r="E45">
            <v>9.4445223949240376E-2</v>
          </cell>
        </row>
        <row r="47">
          <cell r="B47" t="str">
            <v>Extrahotelera</v>
          </cell>
          <cell r="C47">
            <v>52.982097987768547</v>
          </cell>
          <cell r="D47">
            <v>52.665405104476896</v>
          </cell>
          <cell r="E47">
            <v>-5.9773564150812364E-3</v>
          </cell>
        </row>
      </sheetData>
      <sheetData sheetId="17"/>
      <sheetData sheetId="18"/>
      <sheetData sheetId="19">
        <row r="6">
          <cell r="D6" t="str">
            <v>acum. nov. 2012</v>
          </cell>
        </row>
        <row r="8">
          <cell r="D8">
            <v>7.7881030512071225</v>
          </cell>
        </row>
        <row r="9">
          <cell r="D9">
            <v>7.3671421080804302</v>
          </cell>
        </row>
        <row r="10">
          <cell r="D10">
            <v>8.5659181655005678</v>
          </cell>
        </row>
        <row r="12">
          <cell r="D12">
            <v>8.2979476440049016</v>
          </cell>
        </row>
        <row r="13">
          <cell r="D13">
            <v>7.947241641532468</v>
          </cell>
        </row>
        <row r="14">
          <cell r="D14">
            <v>9.1046712186221548</v>
          </cell>
        </row>
        <row r="16">
          <cell r="D16">
            <v>8.4407313826804735</v>
          </cell>
        </row>
        <row r="17">
          <cell r="D17">
            <v>8.3941235350215564</v>
          </cell>
        </row>
        <row r="18">
          <cell r="D18">
            <v>8.485625743993392</v>
          </cell>
        </row>
        <row r="20">
          <cell r="D20">
            <v>7.5386056320753365</v>
          </cell>
        </row>
        <row r="21">
          <cell r="D21">
            <v>7.4323614073729365</v>
          </cell>
        </row>
        <row r="22">
          <cell r="D22">
            <v>7.868598673625554</v>
          </cell>
        </row>
        <row r="24">
          <cell r="D24">
            <v>2.2271442281953684</v>
          </cell>
        </row>
        <row r="25">
          <cell r="D25">
            <v>2.2271442281953684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nov. 2011</v>
          </cell>
          <cell r="D6" t="str">
            <v>acum. nov. 2012</v>
          </cell>
          <cell r="E6" t="str">
            <v>diferencia interanual</v>
          </cell>
          <cell r="H6" t="str">
            <v>acum. nov. 2011</v>
          </cell>
          <cell r="I6" t="str">
            <v>acum. nov.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8.3314952577650345</v>
          </cell>
          <cell r="D8">
            <v>8.2979476440049016</v>
          </cell>
          <cell r="E8">
            <v>-3.3547613760132933E-2</v>
          </cell>
          <cell r="G8" t="str">
            <v>Estancia media total</v>
          </cell>
          <cell r="H8">
            <v>8.4317083307402818</v>
          </cell>
          <cell r="I8">
            <v>8.4407313826804735</v>
          </cell>
          <cell r="J8">
            <v>9.0230519401917064E-3</v>
          </cell>
        </row>
        <row r="10">
          <cell r="B10" t="str">
            <v>Hotelera</v>
          </cell>
          <cell r="C10">
            <v>8.0332795890979654</v>
          </cell>
          <cell r="D10">
            <v>7.947241641532468</v>
          </cell>
          <cell r="E10">
            <v>-8.6037947565497319E-2</v>
          </cell>
          <cell r="G10" t="str">
            <v>Hotelera</v>
          </cell>
          <cell r="H10">
            <v>8.352982708163001</v>
          </cell>
          <cell r="I10">
            <v>8.3941235350215564</v>
          </cell>
          <cell r="J10">
            <v>4.1140826858555357E-2</v>
          </cell>
        </row>
        <row r="11">
          <cell r="B11" t="str">
            <v>5*</v>
          </cell>
          <cell r="C11">
            <v>7.5196043220210012</v>
          </cell>
          <cell r="D11">
            <v>7.5495421737579926</v>
          </cell>
          <cell r="E11">
            <v>2.9937851736991483E-2</v>
          </cell>
          <cell r="G11" t="str">
            <v>5*</v>
          </cell>
          <cell r="H11">
            <v>7.7243817544542885</v>
          </cell>
          <cell r="I11">
            <v>7.60601335217582</v>
          </cell>
          <cell r="J11">
            <v>-0.11836840227846857</v>
          </cell>
        </row>
        <row r="12">
          <cell r="B12" t="str">
            <v>4*</v>
          </cell>
          <cell r="C12">
            <v>7.9801849304502914</v>
          </cell>
          <cell r="D12">
            <v>7.9760119697738965</v>
          </cell>
          <cell r="E12">
            <v>-4.1729606763949434E-3</v>
          </cell>
          <cell r="G12" t="str">
            <v>4*</v>
          </cell>
          <cell r="H12">
            <v>8.895377128953772</v>
          </cell>
          <cell r="I12">
            <v>8.7826729696321788</v>
          </cell>
          <cell r="J12">
            <v>-0.11270415932159317</v>
          </cell>
        </row>
        <row r="13">
          <cell r="B13" t="str">
            <v>3*</v>
          </cell>
          <cell r="C13">
            <v>8.790478472721464</v>
          </cell>
          <cell r="D13">
            <v>8.3142965070296171</v>
          </cell>
          <cell r="E13">
            <v>-0.4761819656918469</v>
          </cell>
          <cell r="G13" t="str">
            <v>3*</v>
          </cell>
          <cell r="H13">
            <v>7.8708381805644017</v>
          </cell>
          <cell r="I13">
            <v>8.190397323012963</v>
          </cell>
          <cell r="J13">
            <v>0.31955914244856132</v>
          </cell>
        </row>
        <row r="14">
          <cell r="B14" t="str">
            <v>1* y 2*</v>
          </cell>
          <cell r="C14">
            <v>7.599623449977277</v>
          </cell>
          <cell r="D14">
            <v>7.71148972879711</v>
          </cell>
          <cell r="E14">
            <v>0.11186627881983302</v>
          </cell>
          <cell r="G14" t="str">
            <v>1* y 2*</v>
          </cell>
          <cell r="H14">
            <v>5.3498616491422251</v>
          </cell>
          <cell r="I14">
            <v>5.9130239712857326</v>
          </cell>
          <cell r="J14">
            <v>0.56316232214350759</v>
          </cell>
        </row>
        <row r="16">
          <cell r="B16" t="str">
            <v>Extrahotelera</v>
          </cell>
          <cell r="C16">
            <v>8.942301089225138</v>
          </cell>
          <cell r="D16">
            <v>9.1046712186221548</v>
          </cell>
          <cell r="E16">
            <v>0.16237012939701678</v>
          </cell>
          <cell r="G16" t="str">
            <v>Extrahotelera</v>
          </cell>
          <cell r="H16">
            <v>8.5009843843294615</v>
          </cell>
          <cell r="I16">
            <v>8.485625743993392</v>
          </cell>
          <cell r="J16">
            <v>-1.5358640336069485E-2</v>
          </cell>
        </row>
        <row r="20">
          <cell r="C20" t="str">
            <v>acum. nov. 2011</v>
          </cell>
          <cell r="D20" t="str">
            <v>acum. nov. 2012</v>
          </cell>
          <cell r="E20" t="str">
            <v>diferencia interanual</v>
          </cell>
          <cell r="H20" t="str">
            <v>acum. nov. 2011</v>
          </cell>
          <cell r="I20" t="str">
            <v>acum. nov.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7.3373069997547304</v>
          </cell>
          <cell r="D22">
            <v>7.5386056320753365</v>
          </cell>
          <cell r="E22">
            <v>0.20129863232060607</v>
          </cell>
          <cell r="G22" t="str">
            <v>Estancia media total</v>
          </cell>
          <cell r="H22">
            <v>2.1123574985776199</v>
          </cell>
          <cell r="I22">
            <v>2.2271442281953684</v>
          </cell>
          <cell r="J22">
            <v>0.1147867296177485</v>
          </cell>
        </row>
        <row r="24">
          <cell r="B24" t="str">
            <v>Hotelera</v>
          </cell>
          <cell r="C24">
            <v>7.2152888391717225</v>
          </cell>
          <cell r="D24">
            <v>7.4323614073729365</v>
          </cell>
          <cell r="E24">
            <v>0.21707256820121401</v>
          </cell>
          <cell r="G24" t="str">
            <v>Hotelera</v>
          </cell>
          <cell r="H24">
            <v>2.1123574985776199</v>
          </cell>
          <cell r="I24">
            <v>2.2271442281953684</v>
          </cell>
          <cell r="J24">
            <v>0.1147867296177485</v>
          </cell>
        </row>
        <row r="25">
          <cell r="B25" t="str">
            <v>4* y 5*</v>
          </cell>
          <cell r="C25">
            <v>7.3335049017831038</v>
          </cell>
          <cell r="D25">
            <v>7.6020014399206799</v>
          </cell>
          <cell r="E25">
            <v>0.26849653813757612</v>
          </cell>
          <cell r="G25" t="str">
            <v>4* y 5*</v>
          </cell>
          <cell r="H25">
            <v>1.7823632743881017</v>
          </cell>
          <cell r="I25">
            <v>2.025501547933465</v>
          </cell>
          <cell r="J25">
            <v>0.24313827354536333</v>
          </cell>
        </row>
        <row r="26">
          <cell r="B26" t="str">
            <v>3*</v>
          </cell>
          <cell r="C26">
            <v>7.405926936711114</v>
          </cell>
          <cell r="D26">
            <v>7.3048245971355481</v>
          </cell>
          <cell r="E26">
            <v>-0.10110233957556591</v>
          </cell>
          <cell r="G26" t="str">
            <v>3*</v>
          </cell>
          <cell r="H26">
            <v>2.2759624639076033</v>
          </cell>
          <cell r="I26">
            <v>2.3088266313831523</v>
          </cell>
          <cell r="J26">
            <v>3.2864167475548989E-2</v>
          </cell>
        </row>
        <row r="27">
          <cell r="B27" t="str">
            <v>1* y 2*</v>
          </cell>
          <cell r="C27">
            <v>2.1551441677588468</v>
          </cell>
          <cell r="D27">
            <v>2.4576970697482459</v>
          </cell>
          <cell r="E27">
            <v>0.3025529019893991</v>
          </cell>
          <cell r="G27" t="str">
            <v>2*</v>
          </cell>
          <cell r="H27">
            <v>2.1199355618203786</v>
          </cell>
          <cell r="I27">
            <v>2.1938501206934387</v>
          </cell>
          <cell r="J27">
            <v>7.3914558873060088E-2</v>
          </cell>
        </row>
        <row r="28">
          <cell r="G28" t="str">
            <v>1*</v>
          </cell>
          <cell r="H28">
            <v>2.9303123521060104</v>
          </cell>
          <cell r="I28">
            <v>3.3751522533495737</v>
          </cell>
          <cell r="J28">
            <v>0.44483990124356332</v>
          </cell>
        </row>
        <row r="29">
          <cell r="B29" t="str">
            <v>Extrahotelera</v>
          </cell>
          <cell r="C29">
            <v>7.6809879333767137</v>
          </cell>
          <cell r="D29">
            <v>7.868598673625554</v>
          </cell>
          <cell r="E29">
            <v>0.18761074024884028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nov. 2011</v>
          </cell>
          <cell r="D36" t="str">
            <v>acum. nov.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7.7897659505846493</v>
          </cell>
          <cell r="D38">
            <v>7.7881030512071225</v>
          </cell>
          <cell r="E38">
            <v>-1.6628993775267276E-3</v>
          </cell>
        </row>
        <row r="40">
          <cell r="B40" t="str">
            <v>Hotelera</v>
          </cell>
          <cell r="C40">
            <v>7.3751883236610665</v>
          </cell>
          <cell r="D40">
            <v>7.3671421080804302</v>
          </cell>
          <cell r="E40">
            <v>-8.046215580636229E-3</v>
          </cell>
        </row>
        <row r="41">
          <cell r="B41" t="str">
            <v>5*</v>
          </cell>
          <cell r="C41">
            <v>7.2454523773956749</v>
          </cell>
          <cell r="D41">
            <v>6.9239852104235942</v>
          </cell>
          <cell r="E41">
            <v>-0.32146716697208078</v>
          </cell>
        </row>
        <row r="42">
          <cell r="B42" t="str">
            <v>4*</v>
          </cell>
          <cell r="C42">
            <v>7.7066849189309732</v>
          </cell>
          <cell r="D42">
            <v>7.7759005897793534</v>
          </cell>
          <cell r="E42">
            <v>6.9215670848380206E-2</v>
          </cell>
        </row>
        <row r="43">
          <cell r="B43" t="str">
            <v>3*</v>
          </cell>
          <cell r="C43">
            <v>7.3196789405526914</v>
          </cell>
          <cell r="D43">
            <v>7.1402026723738592</v>
          </cell>
          <cell r="E43">
            <v>-0.17947626817883222</v>
          </cell>
        </row>
        <row r="44">
          <cell r="B44" t="str">
            <v>2*</v>
          </cell>
          <cell r="C44">
            <v>3.2099193776649653</v>
          </cell>
          <cell r="D44">
            <v>3.5111001161640063</v>
          </cell>
          <cell r="E44">
            <v>0.30118073849904103</v>
          </cell>
        </row>
        <row r="45">
          <cell r="B45" t="str">
            <v>1*</v>
          </cell>
          <cell r="C45">
            <v>5.2525786599635955</v>
          </cell>
          <cell r="D45">
            <v>5.9099121243778034</v>
          </cell>
          <cell r="E45">
            <v>0.65733346441420792</v>
          </cell>
        </row>
        <row r="47">
          <cell r="B47" t="str">
            <v>Extrahotelera</v>
          </cell>
          <cell r="C47">
            <v>8.4665117755362278</v>
          </cell>
          <cell r="D47">
            <v>8.5659181655005678</v>
          </cell>
          <cell r="E47">
            <v>9.9406389964340036E-2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abril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abril 2012</v>
          </cell>
          <cell r="G6" t="str">
            <v>abril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abril 2012</v>
          </cell>
          <cell r="G35" t="str">
            <v>abril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nov.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E2" sqref="E2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nov.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8"/>
  <sheetViews>
    <sheetView showGridLines="0" showRowColHeaders="0" zoomScaleNormal="100" workbookViewId="0">
      <selection activeCell="E2" sqref="E2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25">
        <v>396985</v>
      </c>
      <c r="D8" s="26">
        <f t="shared" ref="D8:D16" si="0">C8/C21-1</f>
        <v>-3.7215337229888679E-2</v>
      </c>
      <c r="E8" s="27">
        <v>143212</v>
      </c>
      <c r="F8" s="28">
        <f t="shared" ref="F8:F18" si="1">E8/E21-1</f>
        <v>-8.0828929414942241E-3</v>
      </c>
      <c r="G8" s="25">
        <v>114279</v>
      </c>
      <c r="H8" s="26">
        <f t="shared" ref="H8:H18" si="2">G8/G21-1</f>
        <v>-7.5494899321257858E-2</v>
      </c>
      <c r="I8" s="27">
        <v>53973</v>
      </c>
      <c r="J8" s="28">
        <f t="shared" ref="J8:J18" si="3">I8/I21-1</f>
        <v>-6.9398944791199679E-2</v>
      </c>
      <c r="K8" s="25">
        <v>16473</v>
      </c>
      <c r="L8" s="26">
        <f t="shared" ref="L8:L18" si="4">K8/K21-1</f>
        <v>8.4677684862053182E-2</v>
      </c>
    </row>
    <row r="9" spans="2:16">
      <c r="B9" s="24" t="s">
        <v>35</v>
      </c>
      <c r="C9" s="25">
        <v>425063</v>
      </c>
      <c r="D9" s="26">
        <f t="shared" si="0"/>
        <v>-7.3644179533839615E-2</v>
      </c>
      <c r="E9" s="27">
        <v>154993</v>
      </c>
      <c r="F9" s="28">
        <f t="shared" si="1"/>
        <v>-8.7836485834343669E-2</v>
      </c>
      <c r="G9" s="25">
        <v>125388</v>
      </c>
      <c r="H9" s="26">
        <f t="shared" si="2"/>
        <v>-8.7018254101165704E-2</v>
      </c>
      <c r="I9" s="27">
        <v>56241</v>
      </c>
      <c r="J9" s="28">
        <f t="shared" si="3"/>
        <v>-5.6991951710261612E-2</v>
      </c>
      <c r="K9" s="25">
        <v>14534</v>
      </c>
      <c r="L9" s="26">
        <f t="shared" si="4"/>
        <v>8.204288266825488E-2</v>
      </c>
    </row>
    <row r="10" spans="2:16">
      <c r="B10" s="24" t="s">
        <v>36</v>
      </c>
      <c r="C10" s="25">
        <v>387625</v>
      </c>
      <c r="D10" s="26">
        <f t="shared" si="0"/>
        <v>-7.9780453005595553E-2</v>
      </c>
      <c r="E10" s="27">
        <v>136535</v>
      </c>
      <c r="F10" s="28">
        <f t="shared" si="1"/>
        <v>-9.5603041704202196E-2</v>
      </c>
      <c r="G10" s="25">
        <v>111233</v>
      </c>
      <c r="H10" s="26">
        <f t="shared" si="2"/>
        <v>-8.2667392397964612E-2</v>
      </c>
      <c r="I10" s="27">
        <v>60270</v>
      </c>
      <c r="J10" s="28">
        <f t="shared" si="3"/>
        <v>5.5738508968609768E-2</v>
      </c>
      <c r="K10" s="25">
        <v>11944</v>
      </c>
      <c r="L10" s="26">
        <f t="shared" si="4"/>
        <v>-9.6041777037765841E-2</v>
      </c>
    </row>
    <row r="11" spans="2:16">
      <c r="B11" s="24" t="s">
        <v>37</v>
      </c>
      <c r="C11" s="25">
        <v>462551</v>
      </c>
      <c r="D11" s="26">
        <f t="shared" si="0"/>
        <v>-4.9910650097566012E-2</v>
      </c>
      <c r="E11" s="27">
        <v>164741</v>
      </c>
      <c r="F11" s="28">
        <f t="shared" si="1"/>
        <v>-2.4987719204796366E-2</v>
      </c>
      <c r="G11" s="25">
        <v>134821</v>
      </c>
      <c r="H11" s="26">
        <f t="shared" si="2"/>
        <v>-5.8038958135375296E-2</v>
      </c>
      <c r="I11" s="27">
        <v>67636</v>
      </c>
      <c r="J11" s="28">
        <f t="shared" si="3"/>
        <v>-0.10106326422115897</v>
      </c>
      <c r="K11" s="25">
        <v>9830</v>
      </c>
      <c r="L11" s="26">
        <f t="shared" si="4"/>
        <v>0.16579696394686905</v>
      </c>
    </row>
    <row r="12" spans="2:16">
      <c r="B12" s="24" t="s">
        <v>38</v>
      </c>
      <c r="C12" s="25">
        <v>436853</v>
      </c>
      <c r="D12" s="26">
        <f t="shared" si="0"/>
        <v>-0.10901785623234517</v>
      </c>
      <c r="E12" s="27">
        <v>154461</v>
      </c>
      <c r="F12" s="28">
        <f t="shared" si="1"/>
        <v>-0.13450256352786261</v>
      </c>
      <c r="G12" s="25">
        <v>128792</v>
      </c>
      <c r="H12" s="26">
        <f t="shared" si="2"/>
        <v>-9.4805349976455067E-2</v>
      </c>
      <c r="I12" s="27">
        <v>51624</v>
      </c>
      <c r="J12" s="28">
        <f t="shared" si="3"/>
        <v>-0.25581663543318434</v>
      </c>
      <c r="K12" s="25">
        <v>11750</v>
      </c>
      <c r="L12" s="26">
        <f t="shared" si="4"/>
        <v>-2.3762047191758007E-2</v>
      </c>
    </row>
    <row r="13" spans="2:16">
      <c r="B13" s="24" t="s">
        <v>39</v>
      </c>
      <c r="C13" s="25">
        <v>396036</v>
      </c>
      <c r="D13" s="26">
        <f t="shared" si="0"/>
        <v>3.1120877518661327E-2</v>
      </c>
      <c r="E13" s="27">
        <v>140102</v>
      </c>
      <c r="F13" s="28">
        <f t="shared" si="1"/>
        <v>-2.8549812284950349E-5</v>
      </c>
      <c r="G13" s="25">
        <v>114076</v>
      </c>
      <c r="H13" s="26">
        <f t="shared" si="2"/>
        <v>-2.118495001930587E-2</v>
      </c>
      <c r="I13" s="27">
        <v>56527</v>
      </c>
      <c r="J13" s="28">
        <f t="shared" si="3"/>
        <v>-4.0874574957275867E-3</v>
      </c>
      <c r="K13" s="25">
        <v>13644</v>
      </c>
      <c r="L13" s="26">
        <f t="shared" si="4"/>
        <v>0.13068699759675151</v>
      </c>
      <c r="N13" s="29"/>
      <c r="O13" s="29"/>
      <c r="P13" s="29"/>
    </row>
    <row r="14" spans="2:16">
      <c r="B14" s="24" t="s">
        <v>40</v>
      </c>
      <c r="C14" s="25">
        <v>353326</v>
      </c>
      <c r="D14" s="26">
        <f t="shared" si="0"/>
        <v>-1.355184544083976E-2</v>
      </c>
      <c r="E14" s="27">
        <v>130586</v>
      </c>
      <c r="F14" s="28">
        <f t="shared" si="1"/>
        <v>8.5808071056188151E-3</v>
      </c>
      <c r="G14" s="25">
        <v>96938</v>
      </c>
      <c r="H14" s="26">
        <f t="shared" si="2"/>
        <v>-5.0641961041631989E-2</v>
      </c>
      <c r="I14" s="27">
        <v>50701</v>
      </c>
      <c r="J14" s="28">
        <f t="shared" si="3"/>
        <v>-1.3599221789883265E-2</v>
      </c>
      <c r="K14" s="25">
        <v>13681</v>
      </c>
      <c r="L14" s="26">
        <f t="shared" si="4"/>
        <v>3.974768201854384E-2</v>
      </c>
    </row>
    <row r="15" spans="2:16">
      <c r="B15" s="24" t="s">
        <v>41</v>
      </c>
      <c r="C15" s="25">
        <v>411544</v>
      </c>
      <c r="D15" s="26">
        <f t="shared" si="0"/>
        <v>-0.13285952983466043</v>
      </c>
      <c r="E15" s="27">
        <v>153896</v>
      </c>
      <c r="F15" s="28">
        <f t="shared" si="1"/>
        <v>-0.10844364626480896</v>
      </c>
      <c r="G15" s="25">
        <v>117238</v>
      </c>
      <c r="H15" s="26">
        <f t="shared" si="2"/>
        <v>-0.16602289136914294</v>
      </c>
      <c r="I15" s="27">
        <v>56267</v>
      </c>
      <c r="J15" s="28">
        <f t="shared" si="3"/>
        <v>-9.4585244186982109E-2</v>
      </c>
      <c r="K15" s="25">
        <v>13849</v>
      </c>
      <c r="L15" s="26">
        <f t="shared" si="4"/>
        <v>9.9912636009848343E-2</v>
      </c>
    </row>
    <row r="16" spans="2:16">
      <c r="B16" s="24" t="s">
        <v>42</v>
      </c>
      <c r="C16" s="25">
        <v>437023</v>
      </c>
      <c r="D16" s="26">
        <f t="shared" si="0"/>
        <v>-3.7919814726757206E-2</v>
      </c>
      <c r="E16" s="27">
        <v>156264</v>
      </c>
      <c r="F16" s="28">
        <f t="shared" si="1"/>
        <v>-2.4891889699412806E-2</v>
      </c>
      <c r="G16" s="25">
        <v>125012</v>
      </c>
      <c r="H16" s="26">
        <f t="shared" si="2"/>
        <v>-4.7745277269957365E-2</v>
      </c>
      <c r="I16" s="27">
        <v>62122</v>
      </c>
      <c r="J16" s="28">
        <f t="shared" si="3"/>
        <v>-6.7349267355272691E-2</v>
      </c>
      <c r="K16" s="25">
        <v>14435</v>
      </c>
      <c r="L16" s="26">
        <f t="shared" si="4"/>
        <v>-9.464375313597595E-2</v>
      </c>
    </row>
    <row r="17" spans="2:18">
      <c r="B17" s="24" t="s">
        <v>43</v>
      </c>
      <c r="C17" s="25">
        <v>400833</v>
      </c>
      <c r="D17" s="26">
        <f>C17/C30-1</f>
        <v>-4.0217513630518953E-2</v>
      </c>
      <c r="E17" s="27">
        <v>140244</v>
      </c>
      <c r="F17" s="28">
        <f t="shared" si="1"/>
        <v>-3.6415104710602941E-2</v>
      </c>
      <c r="G17" s="25">
        <v>112745</v>
      </c>
      <c r="H17" s="26">
        <f t="shared" si="2"/>
        <v>-7.5481754817548152E-2</v>
      </c>
      <c r="I17" s="27">
        <v>55519</v>
      </c>
      <c r="J17" s="28">
        <f t="shared" si="3"/>
        <v>-2.0517977488444306E-2</v>
      </c>
      <c r="K17" s="25">
        <v>18077</v>
      </c>
      <c r="L17" s="26">
        <f t="shared" si="4"/>
        <v>0.31958537119497765</v>
      </c>
    </row>
    <row r="18" spans="2:18">
      <c r="B18" s="24" t="s">
        <v>44</v>
      </c>
      <c r="C18" s="25">
        <v>401065</v>
      </c>
      <c r="D18" s="26">
        <f t="shared" ref="D18" si="5">C18/C31-1</f>
        <v>4.0214233841684877E-2</v>
      </c>
      <c r="E18" s="27">
        <v>145640</v>
      </c>
      <c r="F18" s="28">
        <f t="shared" si="1"/>
        <v>7.9390489742677595E-2</v>
      </c>
      <c r="G18" s="25">
        <v>112481</v>
      </c>
      <c r="H18" s="26">
        <f t="shared" si="2"/>
        <v>-4.5881754177623191E-2</v>
      </c>
      <c r="I18" s="27">
        <v>56917</v>
      </c>
      <c r="J18" s="28">
        <f t="shared" si="3"/>
        <v>2.1445748537382014E-2</v>
      </c>
      <c r="K18" s="25">
        <v>14950</v>
      </c>
      <c r="L18" s="26">
        <f t="shared" si="4"/>
        <v>0.18575507614213205</v>
      </c>
    </row>
    <row r="19" spans="2:18" ht="25.5">
      <c r="B19" s="30" t="str">
        <f>actualizaciones!$A$2</f>
        <v>acum. nov. 2012</v>
      </c>
      <c r="C19" s="31">
        <v>4508904</v>
      </c>
      <c r="D19" s="32">
        <v>-4.9530446660637883E-2</v>
      </c>
      <c r="E19" s="33">
        <v>1620674</v>
      </c>
      <c r="F19" s="34">
        <v>-4.4196379600545899E-2</v>
      </c>
      <c r="G19" s="31">
        <v>1293003</v>
      </c>
      <c r="H19" s="32">
        <v>-7.5083317417363959E-2</v>
      </c>
      <c r="I19" s="33">
        <v>627797</v>
      </c>
      <c r="J19" s="34">
        <v>-6.1100542584184292E-2</v>
      </c>
      <c r="K19" s="31">
        <v>153167</v>
      </c>
      <c r="L19" s="32">
        <v>7.5860276609045707E-2</v>
      </c>
      <c r="O19" s="21"/>
      <c r="P19" s="21"/>
      <c r="Q19" s="21"/>
      <c r="R19" s="21"/>
    </row>
    <row r="20" spans="2:18" outlineLevel="1">
      <c r="B20" s="24" t="s">
        <v>33</v>
      </c>
      <c r="C20" s="25">
        <v>416333</v>
      </c>
      <c r="D20" s="26">
        <f t="shared" ref="D20:D31" si="6">C20/C33-1</f>
        <v>2.541285420489392E-2</v>
      </c>
      <c r="E20" s="27">
        <v>151945</v>
      </c>
      <c r="F20" s="28">
        <f t="shared" ref="F20:F31" si="7">E20/E33-1</f>
        <v>7.0910039186941498E-2</v>
      </c>
      <c r="G20" s="25">
        <v>117793</v>
      </c>
      <c r="H20" s="26">
        <f t="shared" ref="H20:H31" si="8">G20/G33-1</f>
        <v>2.3912451494314535E-3</v>
      </c>
      <c r="I20" s="27">
        <v>59100</v>
      </c>
      <c r="J20" s="28">
        <f t="shared" ref="J20:J31" si="9">I20/I33-1</f>
        <v>2.3784364335579511E-2</v>
      </c>
      <c r="K20" s="25">
        <v>12436</v>
      </c>
      <c r="L20" s="26">
        <f t="shared" ref="L20:L31" si="10">K20/K33-1</f>
        <v>-7.5252825698988723E-2</v>
      </c>
    </row>
    <row r="21" spans="2:18" outlineLevel="1">
      <c r="B21" s="24" t="s">
        <v>34</v>
      </c>
      <c r="C21" s="25">
        <v>412330</v>
      </c>
      <c r="D21" s="26">
        <f t="shared" si="6"/>
        <v>3.9559902077203724E-2</v>
      </c>
      <c r="E21" s="27">
        <v>144379</v>
      </c>
      <c r="F21" s="28">
        <f t="shared" si="7"/>
        <v>4.6679715818471745E-2</v>
      </c>
      <c r="G21" s="25">
        <v>123611</v>
      </c>
      <c r="H21" s="26">
        <f t="shared" si="8"/>
        <v>2.5289892337552411E-2</v>
      </c>
      <c r="I21" s="27">
        <v>57998</v>
      </c>
      <c r="J21" s="28">
        <f t="shared" si="9"/>
        <v>3.4533195390817228E-2</v>
      </c>
      <c r="K21" s="25">
        <v>15187</v>
      </c>
      <c r="L21" s="26">
        <f t="shared" si="10"/>
        <v>7.5631924633450254E-3</v>
      </c>
    </row>
    <row r="22" spans="2:18" outlineLevel="1">
      <c r="B22" s="24" t="s">
        <v>35</v>
      </c>
      <c r="C22" s="25">
        <v>458855</v>
      </c>
      <c r="D22" s="26">
        <f t="shared" si="6"/>
        <v>5.8227842262694063E-2</v>
      </c>
      <c r="E22" s="27">
        <v>169918</v>
      </c>
      <c r="F22" s="28">
        <f t="shared" si="7"/>
        <v>9.4007739011183533E-2</v>
      </c>
      <c r="G22" s="25">
        <v>137339</v>
      </c>
      <c r="H22" s="26">
        <f t="shared" si="8"/>
        <v>2.0455322247484808E-2</v>
      </c>
      <c r="I22" s="27">
        <v>59640</v>
      </c>
      <c r="J22" s="28">
        <f t="shared" si="9"/>
        <v>8.8182166511576954E-2</v>
      </c>
      <c r="K22" s="25">
        <v>13432</v>
      </c>
      <c r="L22" s="26">
        <f t="shared" si="10"/>
        <v>-3.2625135037810615E-2</v>
      </c>
    </row>
    <row r="23" spans="2:18" outlineLevel="1">
      <c r="B23" s="24" t="s">
        <v>36</v>
      </c>
      <c r="C23" s="25">
        <v>421231</v>
      </c>
      <c r="D23" s="26">
        <f t="shared" si="6"/>
        <v>0.15826855444313992</v>
      </c>
      <c r="E23" s="27">
        <v>150968</v>
      </c>
      <c r="F23" s="28">
        <f t="shared" si="7"/>
        <v>0.14045703493862138</v>
      </c>
      <c r="G23" s="25">
        <v>121257</v>
      </c>
      <c r="H23" s="26">
        <f t="shared" si="8"/>
        <v>0.17703530416719238</v>
      </c>
      <c r="I23" s="27">
        <v>57088</v>
      </c>
      <c r="J23" s="28">
        <f t="shared" si="9"/>
        <v>2.0905237933439347E-2</v>
      </c>
      <c r="K23" s="25">
        <v>13213</v>
      </c>
      <c r="L23" s="26">
        <f t="shared" si="10"/>
        <v>0.26367635807192036</v>
      </c>
    </row>
    <row r="24" spans="2:18" outlineLevel="1">
      <c r="B24" s="24" t="s">
        <v>37</v>
      </c>
      <c r="C24" s="25">
        <v>486850</v>
      </c>
      <c r="D24" s="26">
        <f t="shared" si="6"/>
        <v>4.6543622285564412E-2</v>
      </c>
      <c r="E24" s="27">
        <v>168963</v>
      </c>
      <c r="F24" s="28">
        <f t="shared" si="7"/>
        <v>2.250611217351306E-2</v>
      </c>
      <c r="G24" s="25">
        <v>143128</v>
      </c>
      <c r="H24" s="26">
        <f t="shared" si="8"/>
        <v>3.4311316664257907E-2</v>
      </c>
      <c r="I24" s="27">
        <v>75240</v>
      </c>
      <c r="J24" s="28">
        <f t="shared" si="9"/>
        <v>4.3348032282219728E-2</v>
      </c>
      <c r="K24" s="25">
        <v>8432</v>
      </c>
      <c r="L24" s="26">
        <f t="shared" si="10"/>
        <v>-0.13862498723056493</v>
      </c>
    </row>
    <row r="25" spans="2:18" outlineLevel="1">
      <c r="B25" s="24" t="s">
        <v>38</v>
      </c>
      <c r="C25" s="25">
        <v>490305</v>
      </c>
      <c r="D25" s="26">
        <f t="shared" si="6"/>
        <v>8.6526806113562227E-2</v>
      </c>
      <c r="E25" s="27">
        <v>178465</v>
      </c>
      <c r="F25" s="28">
        <f t="shared" si="7"/>
        <v>9.2390938416242685E-2</v>
      </c>
      <c r="G25" s="25">
        <v>142281</v>
      </c>
      <c r="H25" s="26">
        <f t="shared" si="8"/>
        <v>4.1542831207999731E-2</v>
      </c>
      <c r="I25" s="27">
        <v>69370</v>
      </c>
      <c r="J25" s="28">
        <f t="shared" si="9"/>
        <v>0.1180234338485342</v>
      </c>
      <c r="K25" s="25">
        <v>12036</v>
      </c>
      <c r="L25" s="26">
        <f t="shared" si="10"/>
        <v>0.13429459994345483</v>
      </c>
    </row>
    <row r="26" spans="2:18" outlineLevel="1">
      <c r="B26" s="24" t="s">
        <v>39</v>
      </c>
      <c r="C26" s="25">
        <v>384083</v>
      </c>
      <c r="D26" s="26">
        <f t="shared" si="6"/>
        <v>2.4377038643207172E-2</v>
      </c>
      <c r="E26" s="27">
        <v>140106</v>
      </c>
      <c r="F26" s="28">
        <f t="shared" si="7"/>
        <v>8.6960906770522151E-2</v>
      </c>
      <c r="G26" s="25">
        <v>116545</v>
      </c>
      <c r="H26" s="26">
        <f t="shared" si="8"/>
        <v>8.5239917683977318E-2</v>
      </c>
      <c r="I26" s="27">
        <v>56759</v>
      </c>
      <c r="J26" s="28">
        <f t="shared" si="9"/>
        <v>-0.12245087277168787</v>
      </c>
      <c r="K26" s="25">
        <v>12067</v>
      </c>
      <c r="L26" s="26">
        <f t="shared" si="10"/>
        <v>-4.849392840246014E-2</v>
      </c>
      <c r="N26" s="29"/>
      <c r="O26" s="29"/>
      <c r="P26" s="29"/>
    </row>
    <row r="27" spans="2:18" outlineLevel="1">
      <c r="B27" s="24" t="s">
        <v>40</v>
      </c>
      <c r="C27" s="25">
        <v>358180</v>
      </c>
      <c r="D27" s="26">
        <f t="shared" si="6"/>
        <v>-8.6272512641953902E-3</v>
      </c>
      <c r="E27" s="27">
        <v>129475</v>
      </c>
      <c r="F27" s="28">
        <f t="shared" si="7"/>
        <v>-2.2970291052603731E-2</v>
      </c>
      <c r="G27" s="25">
        <v>102109</v>
      </c>
      <c r="H27" s="26">
        <f t="shared" si="8"/>
        <v>4.2586254376646426E-3</v>
      </c>
      <c r="I27" s="27">
        <v>51400</v>
      </c>
      <c r="J27" s="28">
        <f t="shared" si="9"/>
        <v>-9.1936965585471042E-2</v>
      </c>
      <c r="K27" s="25">
        <v>13158</v>
      </c>
      <c r="L27" s="26">
        <f t="shared" si="10"/>
        <v>6.0530345772547678E-2</v>
      </c>
    </row>
    <row r="28" spans="2:18" outlineLevel="1">
      <c r="B28" s="24" t="s">
        <v>41</v>
      </c>
      <c r="C28" s="25">
        <v>474599</v>
      </c>
      <c r="D28" s="26">
        <f t="shared" si="6"/>
        <v>0.12318098019401291</v>
      </c>
      <c r="E28" s="27">
        <v>172615</v>
      </c>
      <c r="F28" s="28">
        <f t="shared" si="7"/>
        <v>0.10218950137602079</v>
      </c>
      <c r="G28" s="25">
        <v>140577</v>
      </c>
      <c r="H28" s="26">
        <f t="shared" si="8"/>
        <v>0.1159827573888399</v>
      </c>
      <c r="I28" s="27">
        <v>62145</v>
      </c>
      <c r="J28" s="28">
        <f t="shared" si="9"/>
        <v>3.9214046822742432E-2</v>
      </c>
      <c r="K28" s="25">
        <v>12591</v>
      </c>
      <c r="L28" s="26">
        <f t="shared" si="10"/>
        <v>-3.1758634378720174E-4</v>
      </c>
    </row>
    <row r="29" spans="2:18" outlineLevel="1">
      <c r="B29" s="24" t="s">
        <v>42</v>
      </c>
      <c r="C29" s="25">
        <v>454248</v>
      </c>
      <c r="D29" s="26">
        <f t="shared" si="6"/>
        <v>0.12337243205947157</v>
      </c>
      <c r="E29" s="27">
        <v>160253</v>
      </c>
      <c r="F29" s="28">
        <f t="shared" si="7"/>
        <v>0.14198063123089311</v>
      </c>
      <c r="G29" s="25">
        <v>131280</v>
      </c>
      <c r="H29" s="26">
        <f t="shared" si="8"/>
        <v>9.3835924611308297E-2</v>
      </c>
      <c r="I29" s="27">
        <v>66608</v>
      </c>
      <c r="J29" s="28">
        <f t="shared" si="9"/>
        <v>0.12437542201215401</v>
      </c>
      <c r="K29" s="25">
        <v>15944</v>
      </c>
      <c r="L29" s="26">
        <f t="shared" si="10"/>
        <v>9.4003019075065142E-2</v>
      </c>
    </row>
    <row r="30" spans="2:18" outlineLevel="1">
      <c r="B30" s="24" t="s">
        <v>43</v>
      </c>
      <c r="C30" s="25">
        <v>417629</v>
      </c>
      <c r="D30" s="26">
        <f>C30/C43-1</f>
        <v>0.13011064898375579</v>
      </c>
      <c r="E30" s="27">
        <v>145544</v>
      </c>
      <c r="F30" s="28">
        <f t="shared" si="7"/>
        <v>0.16046213093709882</v>
      </c>
      <c r="G30" s="25">
        <v>121950</v>
      </c>
      <c r="H30" s="26">
        <f t="shared" si="8"/>
        <v>0.11483892200241352</v>
      </c>
      <c r="I30" s="27">
        <v>56682</v>
      </c>
      <c r="J30" s="28">
        <f t="shared" si="9"/>
        <v>3.2665925777478177E-2</v>
      </c>
      <c r="K30" s="25">
        <v>13699</v>
      </c>
      <c r="L30" s="26">
        <f t="shared" si="10"/>
        <v>-0.18258845993197681</v>
      </c>
    </row>
    <row r="31" spans="2:18" outlineLevel="1">
      <c r="B31" s="24" t="s">
        <v>44</v>
      </c>
      <c r="C31" s="25">
        <v>385560</v>
      </c>
      <c r="D31" s="26">
        <f t="shared" si="6"/>
        <v>8.69355923157622E-3</v>
      </c>
      <c r="E31" s="27">
        <v>134928</v>
      </c>
      <c r="F31" s="28">
        <f t="shared" si="7"/>
        <v>2.5779818606171734E-2</v>
      </c>
      <c r="G31" s="25">
        <v>117890</v>
      </c>
      <c r="H31" s="26">
        <f t="shared" si="8"/>
        <v>4.3191944319023179E-3</v>
      </c>
      <c r="I31" s="27">
        <v>55722</v>
      </c>
      <c r="J31" s="28">
        <f t="shared" si="9"/>
        <v>-3.5283933518005517E-2</v>
      </c>
      <c r="K31" s="25">
        <v>12608</v>
      </c>
      <c r="L31" s="26">
        <f t="shared" si="10"/>
        <v>-4.3979375189566294E-2</v>
      </c>
    </row>
    <row r="32" spans="2:18" ht="15" customHeight="1">
      <c r="B32" s="35">
        <v>2011</v>
      </c>
      <c r="C32" s="36">
        <v>5160203</v>
      </c>
      <c r="D32" s="37">
        <f>C32/C45-1</f>
        <v>6.8072009231421982E-2</v>
      </c>
      <c r="E32" s="36">
        <v>1847559</v>
      </c>
      <c r="F32" s="37">
        <f>E32/E45-1</f>
        <v>7.9532885407226583E-2</v>
      </c>
      <c r="G32" s="36">
        <v>1515760</v>
      </c>
      <c r="H32" s="37">
        <f>G32/G45-1</f>
        <v>5.8131027973707283E-2</v>
      </c>
      <c r="I32" s="36">
        <v>727752</v>
      </c>
      <c r="J32" s="37">
        <f>I32/I45-1</f>
        <v>2.2629164980439764E-2</v>
      </c>
      <c r="K32" s="36">
        <v>154803</v>
      </c>
      <c r="L32" s="37">
        <f>K32/K45-1</f>
        <v>-4.2710028494793439E-3</v>
      </c>
      <c r="O32" s="21"/>
      <c r="P32" s="21"/>
      <c r="Q32" s="21"/>
      <c r="R32" s="21"/>
    </row>
    <row r="33" spans="2:17" hidden="1" outlineLevel="1">
      <c r="B33" s="24" t="s">
        <v>33</v>
      </c>
      <c r="C33" s="25">
        <v>406015</v>
      </c>
      <c r="D33" s="26">
        <f>C33/C46-1</f>
        <v>6.7008832719694489E-2</v>
      </c>
      <c r="E33" s="27">
        <v>141884</v>
      </c>
      <c r="F33" s="28">
        <f>E33/E46-1</f>
        <v>7.4284675898934616E-2</v>
      </c>
      <c r="G33" s="25">
        <v>117512</v>
      </c>
      <c r="H33" s="26">
        <f>G33/G46-1</f>
        <v>6.2802980970986244E-2</v>
      </c>
      <c r="I33" s="27">
        <v>57727</v>
      </c>
      <c r="J33" s="28">
        <f>I33/I46-1</f>
        <v>-8.4294348122650353E-2</v>
      </c>
      <c r="K33" s="25">
        <v>13448</v>
      </c>
      <c r="L33" s="26">
        <f>K33/K46-1</f>
        <v>2.7663151459575097E-2</v>
      </c>
    </row>
    <row r="34" spans="2:17" hidden="1" outlineLevel="1">
      <c r="B34" s="24" t="s">
        <v>34</v>
      </c>
      <c r="C34" s="25">
        <v>396639</v>
      </c>
      <c r="D34" s="26">
        <f t="shared" ref="D34:F84" si="11">C34/C47-1</f>
        <v>6.6801684767698877E-2</v>
      </c>
      <c r="E34" s="27">
        <v>137940</v>
      </c>
      <c r="F34" s="28">
        <f t="shared" si="11"/>
        <v>5.3725163665808484E-2</v>
      </c>
      <c r="G34" s="25">
        <v>120562</v>
      </c>
      <c r="H34" s="26">
        <f t="shared" ref="H34:H44" si="12">G34/G47-1</f>
        <v>0.13570594219827425</v>
      </c>
      <c r="I34" s="27">
        <v>56062</v>
      </c>
      <c r="J34" s="28">
        <f t="shared" ref="J34:J44" si="13">I34/I47-1</f>
        <v>-8.2124496545400993E-2</v>
      </c>
      <c r="K34" s="25">
        <v>15073</v>
      </c>
      <c r="L34" s="26">
        <f t="shared" ref="L34:L44" si="14">K34/K47-1</f>
        <v>7.7412437455325334E-2</v>
      </c>
    </row>
    <row r="35" spans="2:17" hidden="1" outlineLevel="1">
      <c r="B35" s="24" t="s">
        <v>35</v>
      </c>
      <c r="C35" s="25">
        <v>433607</v>
      </c>
      <c r="D35" s="26">
        <f t="shared" si="11"/>
        <v>7.0975693492495218E-2</v>
      </c>
      <c r="E35" s="27">
        <v>155317</v>
      </c>
      <c r="F35" s="28">
        <f t="shared" si="11"/>
        <v>6.8513600902599059E-2</v>
      </c>
      <c r="G35" s="25">
        <v>134586</v>
      </c>
      <c r="H35" s="26">
        <f t="shared" si="12"/>
        <v>0.10715695952615989</v>
      </c>
      <c r="I35" s="27">
        <v>54807</v>
      </c>
      <c r="J35" s="28">
        <f t="shared" si="13"/>
        <v>-6.4088114754098369E-2</v>
      </c>
      <c r="K35" s="25">
        <v>13885</v>
      </c>
      <c r="L35" s="26">
        <f t="shared" si="14"/>
        <v>8.4003435084706091E-2</v>
      </c>
    </row>
    <row r="36" spans="2:17" hidden="1" outlineLevel="1">
      <c r="B36" s="24" t="s">
        <v>36</v>
      </c>
      <c r="C36" s="25">
        <v>363673</v>
      </c>
      <c r="D36" s="26">
        <f t="shared" si="11"/>
        <v>2.6704195768659567E-2</v>
      </c>
      <c r="E36" s="27">
        <v>132375</v>
      </c>
      <c r="F36" s="28">
        <f t="shared" si="11"/>
        <v>6.244231309442605E-2</v>
      </c>
      <c r="G36" s="25">
        <v>103019</v>
      </c>
      <c r="H36" s="26">
        <f t="shared" si="12"/>
        <v>-1.918426414303942E-2</v>
      </c>
      <c r="I36" s="27">
        <v>55919</v>
      </c>
      <c r="J36" s="28">
        <f t="shared" si="13"/>
        <v>-2.0408520776399652E-2</v>
      </c>
      <c r="K36" s="25">
        <v>10456</v>
      </c>
      <c r="L36" s="26">
        <f t="shared" si="14"/>
        <v>-5.9965836554886298E-2</v>
      </c>
    </row>
    <row r="37" spans="2:17" hidden="1" outlineLevel="1">
      <c r="B37" s="24" t="s">
        <v>37</v>
      </c>
      <c r="C37" s="25">
        <v>465198</v>
      </c>
      <c r="D37" s="26">
        <f t="shared" si="11"/>
        <v>-5.5239406390156232E-3</v>
      </c>
      <c r="E37" s="27">
        <v>165244</v>
      </c>
      <c r="F37" s="28">
        <f t="shared" si="11"/>
        <v>-2.9460824621167614E-2</v>
      </c>
      <c r="G37" s="25">
        <v>138380</v>
      </c>
      <c r="H37" s="26">
        <f t="shared" si="12"/>
        <v>2.8083209509658147E-2</v>
      </c>
      <c r="I37" s="27">
        <v>72114</v>
      </c>
      <c r="J37" s="28">
        <f t="shared" si="13"/>
        <v>-0.17295716497505587</v>
      </c>
      <c r="K37" s="25">
        <v>9789</v>
      </c>
      <c r="L37" s="26">
        <f t="shared" si="14"/>
        <v>0.25871158544425876</v>
      </c>
    </row>
    <row r="38" spans="2:17" hidden="1" outlineLevel="1">
      <c r="B38" s="24" t="s">
        <v>38</v>
      </c>
      <c r="C38" s="25">
        <v>451259</v>
      </c>
      <c r="D38" s="26">
        <f t="shared" si="11"/>
        <v>3.9300314374877576E-2</v>
      </c>
      <c r="E38" s="27">
        <v>163371</v>
      </c>
      <c r="F38" s="28">
        <f t="shared" si="11"/>
        <v>7.2466717432975392E-2</v>
      </c>
      <c r="G38" s="25">
        <v>136606</v>
      </c>
      <c r="H38" s="26">
        <f t="shared" si="12"/>
        <v>6.2263314644748435E-2</v>
      </c>
      <c r="I38" s="27">
        <v>62047</v>
      </c>
      <c r="J38" s="28">
        <f t="shared" si="13"/>
        <v>-0.14973826294296599</v>
      </c>
      <c r="K38" s="25">
        <v>10611</v>
      </c>
      <c r="L38" s="26">
        <f t="shared" si="14"/>
        <v>-0.10756938603868793</v>
      </c>
    </row>
    <row r="39" spans="2:17" hidden="1" outlineLevel="1">
      <c r="B39" s="24" t="s">
        <v>39</v>
      </c>
      <c r="C39" s="25">
        <v>374943</v>
      </c>
      <c r="D39" s="26">
        <f t="shared" si="11"/>
        <v>7.1700518496075505E-2</v>
      </c>
      <c r="E39" s="27">
        <v>128897</v>
      </c>
      <c r="F39" s="28">
        <f t="shared" si="11"/>
        <v>6.1868239597320906E-2</v>
      </c>
      <c r="G39" s="25">
        <v>107391</v>
      </c>
      <c r="H39" s="26">
        <f t="shared" si="12"/>
        <v>6.1532530692129717E-2</v>
      </c>
      <c r="I39" s="27">
        <v>64679</v>
      </c>
      <c r="J39" s="28">
        <f t="shared" si="13"/>
        <v>4.2469860099284329E-2</v>
      </c>
      <c r="K39" s="25">
        <v>12682</v>
      </c>
      <c r="L39" s="26">
        <f t="shared" si="14"/>
        <v>-5.3333333333333011E-3</v>
      </c>
      <c r="N39" s="29"/>
      <c r="O39" s="29"/>
      <c r="P39" s="29"/>
    </row>
    <row r="40" spans="2:17" hidden="1" outlineLevel="1">
      <c r="B40" s="24" t="s">
        <v>40</v>
      </c>
      <c r="C40" s="25">
        <v>361297</v>
      </c>
      <c r="D40" s="26">
        <f t="shared" si="11"/>
        <v>3.1413702243550334E-2</v>
      </c>
      <c r="E40" s="27">
        <v>132519</v>
      </c>
      <c r="F40" s="28">
        <f t="shared" si="11"/>
        <v>6.9693667514227009E-2</v>
      </c>
      <c r="G40" s="25">
        <v>101676</v>
      </c>
      <c r="H40" s="26">
        <f t="shared" si="12"/>
        <v>1.1520324717960939E-2</v>
      </c>
      <c r="I40" s="27">
        <v>56604</v>
      </c>
      <c r="J40" s="28">
        <f t="shared" si="13"/>
        <v>8.6423492934657453E-3</v>
      </c>
      <c r="K40" s="25">
        <v>12407</v>
      </c>
      <c r="L40" s="26">
        <f t="shared" si="14"/>
        <v>-7.918955024491614E-2</v>
      </c>
    </row>
    <row r="41" spans="2:17" hidden="1" outlineLevel="1">
      <c r="B41" s="24" t="s">
        <v>41</v>
      </c>
      <c r="C41" s="25">
        <v>422549</v>
      </c>
      <c r="D41" s="26">
        <f t="shared" si="11"/>
        <v>9.8439404440409106E-3</v>
      </c>
      <c r="E41" s="27">
        <v>156611</v>
      </c>
      <c r="F41" s="28">
        <f t="shared" si="11"/>
        <v>9.4975074636257428E-2</v>
      </c>
      <c r="G41" s="25">
        <v>125967</v>
      </c>
      <c r="H41" s="26">
        <f t="shared" si="12"/>
        <v>1.8548915284662071E-2</v>
      </c>
      <c r="I41" s="27">
        <v>59800</v>
      </c>
      <c r="J41" s="28">
        <f t="shared" si="13"/>
        <v>-0.15080942913944906</v>
      </c>
      <c r="K41" s="25">
        <v>12595</v>
      </c>
      <c r="L41" s="26">
        <f t="shared" si="14"/>
        <v>-3.7005887300252338E-2</v>
      </c>
    </row>
    <row r="42" spans="2:17" hidden="1" outlineLevel="1">
      <c r="B42" s="24" t="s">
        <v>42</v>
      </c>
      <c r="C42" s="25">
        <v>404361</v>
      </c>
      <c r="D42" s="26">
        <f t="shared" si="11"/>
        <v>-1.2568741025816399E-2</v>
      </c>
      <c r="E42" s="27">
        <v>140329</v>
      </c>
      <c r="F42" s="28">
        <f t="shared" si="11"/>
        <v>3.8927675074590384E-2</v>
      </c>
      <c r="G42" s="25">
        <v>120018</v>
      </c>
      <c r="H42" s="26">
        <f t="shared" si="12"/>
        <v>-4.1397432927852029E-2</v>
      </c>
      <c r="I42" s="27">
        <v>59240</v>
      </c>
      <c r="J42" s="28">
        <f t="shared" si="13"/>
        <v>-9.1257727530718369E-2</v>
      </c>
      <c r="K42" s="25">
        <v>14574</v>
      </c>
      <c r="L42" s="26">
        <f t="shared" si="14"/>
        <v>-6.8932473008369022E-2</v>
      </c>
    </row>
    <row r="43" spans="2:17" hidden="1" outlineLevel="1">
      <c r="B43" s="24" t="s">
        <v>43</v>
      </c>
      <c r="C43" s="25">
        <v>369547</v>
      </c>
      <c r="D43" s="26">
        <f t="shared" si="11"/>
        <v>-4.1586484846284355E-2</v>
      </c>
      <c r="E43" s="27">
        <v>125419</v>
      </c>
      <c r="F43" s="28">
        <f t="shared" si="11"/>
        <v>-6.2582217172925114E-2</v>
      </c>
      <c r="G43" s="25">
        <v>109388</v>
      </c>
      <c r="H43" s="26">
        <f t="shared" si="12"/>
        <v>-4.6960218857272307E-2</v>
      </c>
      <c r="I43" s="27">
        <v>54889</v>
      </c>
      <c r="J43" s="28">
        <f t="shared" si="13"/>
        <v>-7.1534896309076723E-2</v>
      </c>
      <c r="K43" s="25">
        <v>16759</v>
      </c>
      <c r="L43" s="26">
        <f t="shared" si="14"/>
        <v>0.10460058001581851</v>
      </c>
    </row>
    <row r="44" spans="2:17" hidden="1" outlineLevel="1">
      <c r="B44" s="24" t="s">
        <v>44</v>
      </c>
      <c r="C44" s="25">
        <v>382237</v>
      </c>
      <c r="D44" s="26">
        <f t="shared" si="11"/>
        <v>3.9581855908386032E-3</v>
      </c>
      <c r="E44" s="27">
        <v>131537</v>
      </c>
      <c r="F44" s="28">
        <f t="shared" si="11"/>
        <v>-3.5256410256410242E-2</v>
      </c>
      <c r="G44" s="25">
        <v>117383</v>
      </c>
      <c r="H44" s="26">
        <f t="shared" si="12"/>
        <v>2.2963363195872777E-2</v>
      </c>
      <c r="I44" s="27">
        <v>57760</v>
      </c>
      <c r="J44" s="28">
        <f t="shared" si="13"/>
        <v>8.664009703691633E-4</v>
      </c>
      <c r="K44" s="25">
        <v>13188</v>
      </c>
      <c r="L44" s="26">
        <f t="shared" si="14"/>
        <v>-2.8150331613854052E-2</v>
      </c>
    </row>
    <row r="45" spans="2:17" collapsed="1">
      <c r="B45" s="38">
        <v>2010</v>
      </c>
      <c r="C45" s="39">
        <v>4831325</v>
      </c>
      <c r="D45" s="40">
        <f>C45/C58-1</f>
        <v>2.6242294141912259E-2</v>
      </c>
      <c r="E45" s="39">
        <v>1711443</v>
      </c>
      <c r="F45" s="40">
        <f>E45/E58-1</f>
        <v>3.7847681456564475E-2</v>
      </c>
      <c r="G45" s="39">
        <v>1432488</v>
      </c>
      <c r="H45" s="40">
        <f>G45/G58-1</f>
        <v>3.3093153690210819E-2</v>
      </c>
      <c r="I45" s="39">
        <v>711648</v>
      </c>
      <c r="J45" s="40">
        <f>I45/I58-1</f>
        <v>-7.6419928049711094E-2</v>
      </c>
      <c r="K45" s="39">
        <v>155467</v>
      </c>
      <c r="L45" s="40">
        <f>K45/K58-1</f>
        <v>7.0867314880191934E-3</v>
      </c>
    </row>
    <row r="46" spans="2:17" ht="15" hidden="1" customHeight="1" outlineLevel="1">
      <c r="B46" s="24" t="s">
        <v>33</v>
      </c>
      <c r="C46" s="25">
        <v>380517</v>
      </c>
      <c r="D46" s="26">
        <f t="shared" si="11"/>
        <v>-7.2369046545247118E-2</v>
      </c>
      <c r="E46" s="27">
        <v>132073</v>
      </c>
      <c r="F46" s="28">
        <f t="shared" si="11"/>
        <v>-6.8806757290315268E-2</v>
      </c>
      <c r="G46" s="25">
        <v>110568</v>
      </c>
      <c r="H46" s="26">
        <f t="shared" ref="H46:H84" si="15">G46/G59-1</f>
        <v>-6.6692552482083944E-2</v>
      </c>
      <c r="I46" s="27">
        <v>63041</v>
      </c>
      <c r="J46" s="28">
        <f t="shared" ref="J46:J84" si="16">I46/I59-1</f>
        <v>-9.4056275687638302E-2</v>
      </c>
      <c r="K46" s="25">
        <v>13086</v>
      </c>
      <c r="L46" s="26">
        <f t="shared" ref="L46:L84" si="17">K46/K59-1</f>
        <v>-0.18881725762459711</v>
      </c>
      <c r="N46" s="29"/>
      <c r="O46" s="29"/>
      <c r="P46" s="29"/>
    </row>
    <row r="47" spans="2:17" ht="15" hidden="1" customHeight="1" outlineLevel="1">
      <c r="B47" s="24" t="s">
        <v>34</v>
      </c>
      <c r="C47" s="25">
        <v>371802</v>
      </c>
      <c r="D47" s="26">
        <f t="shared" si="11"/>
        <v>-0.1388289248158614</v>
      </c>
      <c r="E47" s="27">
        <v>130907</v>
      </c>
      <c r="F47" s="28">
        <f t="shared" si="11"/>
        <v>-0.12197166849998664</v>
      </c>
      <c r="G47" s="25">
        <v>106156</v>
      </c>
      <c r="H47" s="26">
        <f t="shared" si="15"/>
        <v>-0.18952511833867769</v>
      </c>
      <c r="I47" s="27">
        <v>61078</v>
      </c>
      <c r="J47" s="28">
        <f t="shared" si="16"/>
        <v>-0.10979289035285889</v>
      </c>
      <c r="K47" s="25">
        <v>13990</v>
      </c>
      <c r="L47" s="26">
        <f t="shared" si="17"/>
        <v>-0.21593902370677576</v>
      </c>
      <c r="O47" s="29"/>
      <c r="P47" s="29"/>
      <c r="Q47" s="29"/>
    </row>
    <row r="48" spans="2:17" ht="15" hidden="1" customHeight="1" outlineLevel="1">
      <c r="B48" s="24" t="s">
        <v>35</v>
      </c>
      <c r="C48" s="25">
        <v>404871</v>
      </c>
      <c r="D48" s="26">
        <f t="shared" si="11"/>
        <v>-8.3705814324543937E-2</v>
      </c>
      <c r="E48" s="27">
        <v>145358</v>
      </c>
      <c r="F48" s="28">
        <f t="shared" si="11"/>
        <v>-9.402092955130481E-2</v>
      </c>
      <c r="G48" s="25">
        <v>121560</v>
      </c>
      <c r="H48" s="26">
        <f t="shared" si="15"/>
        <v>-6.9176225554007043E-2</v>
      </c>
      <c r="I48" s="27">
        <v>58560</v>
      </c>
      <c r="J48" s="28">
        <f t="shared" si="16"/>
        <v>-0.12160439197804007</v>
      </c>
      <c r="K48" s="25">
        <v>12809</v>
      </c>
      <c r="L48" s="26">
        <f t="shared" si="17"/>
        <v>-0.31524644499091203</v>
      </c>
    </row>
    <row r="49" spans="2:17" ht="15" hidden="1" customHeight="1" outlineLevel="1">
      <c r="B49" s="24" t="s">
        <v>36</v>
      </c>
      <c r="C49" s="25">
        <v>354214</v>
      </c>
      <c r="D49" s="26">
        <f t="shared" si="11"/>
        <v>-9.4912854949036563E-2</v>
      </c>
      <c r="E49" s="27">
        <v>124595</v>
      </c>
      <c r="F49" s="28">
        <f t="shared" si="11"/>
        <v>-9.3458963911525084E-2</v>
      </c>
      <c r="G49" s="25">
        <v>105034</v>
      </c>
      <c r="H49" s="26">
        <f t="shared" si="15"/>
        <v>-3.8475974257806467E-2</v>
      </c>
      <c r="I49" s="27">
        <v>57084</v>
      </c>
      <c r="J49" s="28">
        <f t="shared" si="16"/>
        <v>-0.18748576634024139</v>
      </c>
      <c r="K49" s="25">
        <v>11123</v>
      </c>
      <c r="L49" s="26">
        <f t="shared" si="17"/>
        <v>-0.2650323774283071</v>
      </c>
    </row>
    <row r="50" spans="2:17" ht="15" hidden="1" customHeight="1" outlineLevel="1">
      <c r="B50" s="24" t="s">
        <v>37</v>
      </c>
      <c r="C50" s="25">
        <v>467782</v>
      </c>
      <c r="D50" s="26">
        <f t="shared" si="11"/>
        <v>-0.12032194672458696</v>
      </c>
      <c r="E50" s="27">
        <v>170260</v>
      </c>
      <c r="F50" s="28">
        <f t="shared" si="11"/>
        <v>-9.4352067575186993E-2</v>
      </c>
      <c r="G50" s="25">
        <v>134600</v>
      </c>
      <c r="H50" s="26">
        <f t="shared" si="15"/>
        <v>-7.405496508788223E-2</v>
      </c>
      <c r="I50" s="27">
        <v>87195</v>
      </c>
      <c r="J50" s="28">
        <f t="shared" si="16"/>
        <v>-0.18687170113956397</v>
      </c>
      <c r="K50" s="25">
        <v>7777</v>
      </c>
      <c r="L50" s="26">
        <f t="shared" si="17"/>
        <v>-0.36813454663633405</v>
      </c>
    </row>
    <row r="51" spans="2:17" ht="15" hidden="1" customHeight="1" outlineLevel="1">
      <c r="B51" s="24" t="s">
        <v>38</v>
      </c>
      <c r="C51" s="25">
        <v>434195</v>
      </c>
      <c r="D51" s="26">
        <f t="shared" si="11"/>
        <v>-7.129030533126568E-2</v>
      </c>
      <c r="E51" s="27">
        <v>152332</v>
      </c>
      <c r="F51" s="28">
        <f t="shared" si="11"/>
        <v>-5.5440154272568876E-2</v>
      </c>
      <c r="G51" s="25">
        <v>128599</v>
      </c>
      <c r="H51" s="26">
        <f t="shared" si="15"/>
        <v>-3.1969347966818717E-2</v>
      </c>
      <c r="I51" s="27">
        <v>72974</v>
      </c>
      <c r="J51" s="28">
        <f t="shared" si="16"/>
        <v>-0.17509947549285587</v>
      </c>
      <c r="K51" s="25">
        <v>11890</v>
      </c>
      <c r="L51" s="26">
        <f t="shared" si="17"/>
        <v>-0.27220419905735449</v>
      </c>
      <c r="O51" s="21"/>
      <c r="P51" s="21"/>
      <c r="Q51" s="21"/>
    </row>
    <row r="52" spans="2:17" ht="15" hidden="1" customHeight="1" outlineLevel="1">
      <c r="B52" s="24" t="s">
        <v>39</v>
      </c>
      <c r="C52" s="25">
        <v>349858</v>
      </c>
      <c r="D52" s="26">
        <f t="shared" si="11"/>
        <v>-0.13063854424733679</v>
      </c>
      <c r="E52" s="27">
        <v>121387</v>
      </c>
      <c r="F52" s="28">
        <f t="shared" si="11"/>
        <v>-0.17064422019226166</v>
      </c>
      <c r="G52" s="25">
        <v>101166</v>
      </c>
      <c r="H52" s="26">
        <f t="shared" si="15"/>
        <v>-0.16294194060847766</v>
      </c>
      <c r="I52" s="27">
        <v>62044</v>
      </c>
      <c r="J52" s="28">
        <f t="shared" si="16"/>
        <v>-0.1513029204568771</v>
      </c>
      <c r="K52" s="25">
        <v>12750</v>
      </c>
      <c r="L52" s="26">
        <f t="shared" si="17"/>
        <v>-0.17422279792746109</v>
      </c>
    </row>
    <row r="53" spans="2:17" ht="15" hidden="1" customHeight="1" outlineLevel="1">
      <c r="B53" s="24" t="s">
        <v>40</v>
      </c>
      <c r="C53" s="25">
        <v>350293</v>
      </c>
      <c r="D53" s="26">
        <f t="shared" si="11"/>
        <v>-0.152212689231216</v>
      </c>
      <c r="E53" s="27">
        <v>123885</v>
      </c>
      <c r="F53" s="28">
        <f t="shared" si="11"/>
        <v>-0.19295788410800951</v>
      </c>
      <c r="G53" s="25">
        <v>100518</v>
      </c>
      <c r="H53" s="26">
        <f t="shared" si="15"/>
        <v>-0.11585891459231246</v>
      </c>
      <c r="I53" s="27">
        <v>56119</v>
      </c>
      <c r="J53" s="28">
        <f t="shared" si="16"/>
        <v>-0.2458340052679675</v>
      </c>
      <c r="K53" s="25">
        <v>13474</v>
      </c>
      <c r="L53" s="26">
        <f t="shared" si="17"/>
        <v>-0.22727533405975797</v>
      </c>
    </row>
    <row r="54" spans="2:17" ht="15" hidden="1" customHeight="1" outlineLevel="1">
      <c r="B54" s="24" t="s">
        <v>41</v>
      </c>
      <c r="C54" s="25">
        <v>418430</v>
      </c>
      <c r="D54" s="26">
        <f t="shared" si="11"/>
        <v>-1.4331682818470082E-2</v>
      </c>
      <c r="E54" s="27">
        <v>143027</v>
      </c>
      <c r="F54" s="28">
        <f t="shared" si="11"/>
        <v>-7.1385905909545411E-2</v>
      </c>
      <c r="G54" s="25">
        <v>123673</v>
      </c>
      <c r="H54" s="26">
        <f t="shared" si="15"/>
        <v>4.0475509414278799E-2</v>
      </c>
      <c r="I54" s="27">
        <v>70420</v>
      </c>
      <c r="J54" s="28">
        <f t="shared" si="16"/>
        <v>-8.3955563649608433E-2</v>
      </c>
      <c r="K54" s="25">
        <v>13079</v>
      </c>
      <c r="L54" s="26">
        <f t="shared" si="17"/>
        <v>-0.25657932132097994</v>
      </c>
    </row>
    <row r="55" spans="2:17" ht="15" hidden="1" customHeight="1" outlineLevel="1">
      <c r="B55" s="24" t="s">
        <v>42</v>
      </c>
      <c r="C55" s="25">
        <v>409508</v>
      </c>
      <c r="D55" s="26">
        <f t="shared" si="11"/>
        <v>-0.19401357652194617</v>
      </c>
      <c r="E55" s="27">
        <v>135071</v>
      </c>
      <c r="F55" s="28">
        <f t="shared" si="11"/>
        <v>-0.2637055934411574</v>
      </c>
      <c r="G55" s="25">
        <v>125201</v>
      </c>
      <c r="H55" s="26">
        <f t="shared" si="15"/>
        <v>-0.15002138507389728</v>
      </c>
      <c r="I55" s="27">
        <v>65189</v>
      </c>
      <c r="J55" s="28">
        <f t="shared" si="16"/>
        <v>-0.26371727393887368</v>
      </c>
      <c r="K55" s="25">
        <v>15653</v>
      </c>
      <c r="L55" s="26">
        <f t="shared" si="17"/>
        <v>-5.4256540390308694E-2</v>
      </c>
    </row>
    <row r="56" spans="2:17" ht="15" hidden="1" customHeight="1" outlineLevel="1">
      <c r="B56" s="24" t="s">
        <v>43</v>
      </c>
      <c r="C56" s="25">
        <v>385582</v>
      </c>
      <c r="D56" s="26">
        <f t="shared" si="11"/>
        <v>-0.16162881209259039</v>
      </c>
      <c r="E56" s="27">
        <v>133792</v>
      </c>
      <c r="F56" s="28">
        <f t="shared" si="11"/>
        <v>-0.20482128210919204</v>
      </c>
      <c r="G56" s="25">
        <v>114778</v>
      </c>
      <c r="H56" s="26">
        <f t="shared" si="15"/>
        <v>-0.16227775669284439</v>
      </c>
      <c r="I56" s="27">
        <v>59118</v>
      </c>
      <c r="J56" s="28">
        <f t="shared" si="16"/>
        <v>-0.13854807215923992</v>
      </c>
      <c r="K56" s="25">
        <v>15172</v>
      </c>
      <c r="L56" s="26">
        <f t="shared" si="17"/>
        <v>-0.21611986566778607</v>
      </c>
    </row>
    <row r="57" spans="2:17" ht="15" hidden="1" customHeight="1" outlineLevel="1">
      <c r="B57" s="24" t="s">
        <v>44</v>
      </c>
      <c r="C57" s="25">
        <v>380730</v>
      </c>
      <c r="D57" s="26">
        <f t="shared" si="11"/>
        <v>-7.081686992217151E-2</v>
      </c>
      <c r="E57" s="27">
        <v>136344</v>
      </c>
      <c r="F57" s="28">
        <f t="shared" si="11"/>
        <v>-7.3315616695325936E-2</v>
      </c>
      <c r="G57" s="25">
        <v>114748</v>
      </c>
      <c r="H57" s="26">
        <f t="shared" si="15"/>
        <v>-8.6466734071603102E-2</v>
      </c>
      <c r="I57" s="27">
        <v>57710</v>
      </c>
      <c r="J57" s="28">
        <f t="shared" si="16"/>
        <v>-0.12425263285683941</v>
      </c>
      <c r="K57" s="25">
        <v>13570</v>
      </c>
      <c r="L57" s="26">
        <f t="shared" si="17"/>
        <v>-0.20091861971499236</v>
      </c>
    </row>
    <row r="58" spans="2:17" collapsed="1">
      <c r="B58" s="38">
        <v>2009</v>
      </c>
      <c r="C58" s="39">
        <v>4707782</v>
      </c>
      <c r="D58" s="40">
        <f t="shared" si="11"/>
        <v>-0.11045141390545221</v>
      </c>
      <c r="E58" s="39">
        <v>1649031</v>
      </c>
      <c r="F58" s="40">
        <f t="shared" si="11"/>
        <v>-0.12786598265284532</v>
      </c>
      <c r="G58" s="39">
        <v>1386601</v>
      </c>
      <c r="H58" s="40">
        <f t="shared" si="15"/>
        <v>-9.4211475926005761E-2</v>
      </c>
      <c r="I58" s="39">
        <v>770532</v>
      </c>
      <c r="J58" s="40">
        <f t="shared" si="16"/>
        <v>-0.16088823451900369</v>
      </c>
      <c r="K58" s="39">
        <v>154373</v>
      </c>
      <c r="L58" s="40">
        <f t="shared" si="17"/>
        <v>-0.22743196308640867</v>
      </c>
    </row>
    <row r="59" spans="2:17" ht="15" hidden="1" customHeight="1" outlineLevel="1">
      <c r="B59" s="24" t="s">
        <v>33</v>
      </c>
      <c r="C59" s="25">
        <v>410203</v>
      </c>
      <c r="D59" s="26">
        <f t="shared" si="11"/>
        <v>-6.4181358592495297E-2</v>
      </c>
      <c r="E59" s="27">
        <v>141832</v>
      </c>
      <c r="F59" s="28">
        <f t="shared" si="11"/>
        <v>-5.1887107771702023E-2</v>
      </c>
      <c r="G59" s="25">
        <v>118469</v>
      </c>
      <c r="H59" s="26">
        <f t="shared" si="15"/>
        <v>-8.6831516795905506E-2</v>
      </c>
      <c r="I59" s="27">
        <v>69586</v>
      </c>
      <c r="J59" s="28">
        <f t="shared" si="16"/>
        <v>-0.11733218326652795</v>
      </c>
      <c r="K59" s="25">
        <v>16132</v>
      </c>
      <c r="L59" s="26">
        <f t="shared" si="17"/>
        <v>-4.5104770924588644E-2</v>
      </c>
    </row>
    <row r="60" spans="2:17" ht="15" hidden="1" customHeight="1" outlineLevel="1">
      <c r="B60" s="24" t="s">
        <v>34</v>
      </c>
      <c r="C60" s="25">
        <v>431740</v>
      </c>
      <c r="D60" s="26">
        <f t="shared" si="11"/>
        <v>-5.6367888444473602E-2</v>
      </c>
      <c r="E60" s="27">
        <v>149092</v>
      </c>
      <c r="F60" s="28">
        <f t="shared" si="11"/>
        <v>-0.10064182993919502</v>
      </c>
      <c r="G60" s="25">
        <v>130980</v>
      </c>
      <c r="H60" s="26">
        <f t="shared" si="15"/>
        <v>-5.6934639034388335E-3</v>
      </c>
      <c r="I60" s="27">
        <v>68611</v>
      </c>
      <c r="J60" s="28">
        <f t="shared" si="16"/>
        <v>-9.9096614932114857E-2</v>
      </c>
      <c r="K60" s="25">
        <v>17843</v>
      </c>
      <c r="L60" s="26">
        <f t="shared" si="17"/>
        <v>-5.6375271034956875E-2</v>
      </c>
    </row>
    <row r="61" spans="2:17" ht="15" hidden="1" customHeight="1" outlineLevel="1">
      <c r="B61" s="24" t="s">
        <v>35</v>
      </c>
      <c r="C61" s="25">
        <v>441857</v>
      </c>
      <c r="D61" s="26">
        <f t="shared" si="11"/>
        <v>-5.4131060229822059E-2</v>
      </c>
      <c r="E61" s="27">
        <v>160443</v>
      </c>
      <c r="F61" s="28">
        <f t="shared" si="11"/>
        <v>-6.0896591687299217E-2</v>
      </c>
      <c r="G61" s="25">
        <v>130594</v>
      </c>
      <c r="H61" s="26">
        <f t="shared" si="15"/>
        <v>-1.7691393498111996E-2</v>
      </c>
      <c r="I61" s="27">
        <v>66667</v>
      </c>
      <c r="J61" s="28">
        <f t="shared" si="16"/>
        <v>-0.15801106367930484</v>
      </c>
      <c r="K61" s="25">
        <v>18706</v>
      </c>
      <c r="L61" s="26">
        <f t="shared" si="17"/>
        <v>7.8404243053153522E-2</v>
      </c>
    </row>
    <row r="62" spans="2:17" ht="15" hidden="1" customHeight="1" outlineLevel="1">
      <c r="B62" s="24" t="s">
        <v>36</v>
      </c>
      <c r="C62" s="25">
        <v>391359</v>
      </c>
      <c r="D62" s="26">
        <f t="shared" si="11"/>
        <v>-4.4741254951926934E-2</v>
      </c>
      <c r="E62" s="27">
        <v>137440</v>
      </c>
      <c r="F62" s="28">
        <f t="shared" si="11"/>
        <v>-3.4648423507266157E-2</v>
      </c>
      <c r="G62" s="25">
        <v>109237</v>
      </c>
      <c r="H62" s="26">
        <f t="shared" si="15"/>
        <v>-6.2497725701393669E-3</v>
      </c>
      <c r="I62" s="27">
        <v>70256</v>
      </c>
      <c r="J62" s="28">
        <f t="shared" si="16"/>
        <v>-0.13965221650746995</v>
      </c>
      <c r="K62" s="25">
        <v>15134</v>
      </c>
      <c r="L62" s="26">
        <f t="shared" si="17"/>
        <v>7.6004265908282909E-2</v>
      </c>
    </row>
    <row r="63" spans="2:17" ht="13.5" hidden="1" customHeight="1" outlineLevel="1">
      <c r="B63" s="24" t="s">
        <v>37</v>
      </c>
      <c r="C63" s="25">
        <v>531765</v>
      </c>
      <c r="D63" s="26">
        <f t="shared" si="11"/>
        <v>6.0027393528467865E-3</v>
      </c>
      <c r="E63" s="27">
        <v>187998</v>
      </c>
      <c r="F63" s="28">
        <f t="shared" si="11"/>
        <v>1.26910936102822E-2</v>
      </c>
      <c r="G63" s="25">
        <v>145365</v>
      </c>
      <c r="H63" s="26">
        <f t="shared" si="15"/>
        <v>4.7388823241202305E-2</v>
      </c>
      <c r="I63" s="27">
        <v>107234</v>
      </c>
      <c r="J63" s="28">
        <f t="shared" si="16"/>
        <v>-6.2992057181304184E-2</v>
      </c>
      <c r="K63" s="25">
        <v>12308</v>
      </c>
      <c r="L63" s="26">
        <f t="shared" si="17"/>
        <v>0.23487508778970612</v>
      </c>
    </row>
    <row r="64" spans="2:17" ht="13.5" hidden="1" customHeight="1" outlineLevel="1">
      <c r="B64" s="24" t="s">
        <v>38</v>
      </c>
      <c r="C64" s="25">
        <v>467525</v>
      </c>
      <c r="D64" s="26">
        <f t="shared" si="11"/>
        <v>2.8873029458640342E-3</v>
      </c>
      <c r="E64" s="27">
        <v>161273</v>
      </c>
      <c r="F64" s="28">
        <f t="shared" si="11"/>
        <v>5.9506359196352943E-3</v>
      </c>
      <c r="G64" s="25">
        <v>132846</v>
      </c>
      <c r="H64" s="26">
        <f t="shared" si="15"/>
        <v>6.1799638729478801E-2</v>
      </c>
      <c r="I64" s="27">
        <v>88464</v>
      </c>
      <c r="J64" s="28">
        <f t="shared" si="16"/>
        <v>-0.11488203629960181</v>
      </c>
      <c r="K64" s="25">
        <v>16337</v>
      </c>
      <c r="L64" s="26">
        <f t="shared" si="17"/>
        <v>0.13767409470752079</v>
      </c>
    </row>
    <row r="65" spans="2:14" ht="15" hidden="1" customHeight="1" outlineLevel="1">
      <c r="B65" s="24" t="s">
        <v>39</v>
      </c>
      <c r="C65" s="25">
        <v>402431</v>
      </c>
      <c r="D65" s="26">
        <f t="shared" si="11"/>
        <v>-2.1998478673481037E-2</v>
      </c>
      <c r="E65" s="27">
        <v>146363</v>
      </c>
      <c r="F65" s="28">
        <f t="shared" si="11"/>
        <v>1.2850677480519934E-2</v>
      </c>
      <c r="G65" s="25">
        <v>120859</v>
      </c>
      <c r="H65" s="26">
        <f t="shared" si="15"/>
        <v>8.3237729896389778E-2</v>
      </c>
      <c r="I65" s="27">
        <v>73105</v>
      </c>
      <c r="J65" s="28">
        <f t="shared" si="16"/>
        <v>-0.11287876029948907</v>
      </c>
      <c r="K65" s="25">
        <v>15440</v>
      </c>
      <c r="L65" s="26">
        <f t="shared" si="17"/>
        <v>0.17227241667299364</v>
      </c>
    </row>
    <row r="66" spans="2:14" ht="15" hidden="1" customHeight="1" outlineLevel="1">
      <c r="B66" s="24" t="s">
        <v>40</v>
      </c>
      <c r="C66" s="25">
        <v>413185</v>
      </c>
      <c r="D66" s="26">
        <f t="shared" si="11"/>
        <v>0.20972440587551566</v>
      </c>
      <c r="E66" s="27">
        <v>153505</v>
      </c>
      <c r="F66" s="28">
        <f t="shared" si="11"/>
        <v>0.32186036098098647</v>
      </c>
      <c r="G66" s="25">
        <v>113690</v>
      </c>
      <c r="H66" s="26">
        <f t="shared" si="15"/>
        <v>0.16663759222583652</v>
      </c>
      <c r="I66" s="27">
        <v>74412</v>
      </c>
      <c r="J66" s="28">
        <f t="shared" si="16"/>
        <v>0.20277369195209083</v>
      </c>
      <c r="K66" s="25">
        <v>17437</v>
      </c>
      <c r="L66" s="26">
        <f t="shared" si="17"/>
        <v>0.18409615645796551</v>
      </c>
    </row>
    <row r="67" spans="2:14" ht="15" hidden="1" customHeight="1" outlineLevel="1">
      <c r="B67" s="24" t="s">
        <v>41</v>
      </c>
      <c r="C67" s="25">
        <v>424514</v>
      </c>
      <c r="D67" s="26">
        <f t="shared" si="11"/>
        <v>-3.1314106294082933E-2</v>
      </c>
      <c r="E67" s="27">
        <v>154022</v>
      </c>
      <c r="F67" s="28">
        <f t="shared" si="11"/>
        <v>-4.3288134119298549E-2</v>
      </c>
      <c r="G67" s="25">
        <v>118862</v>
      </c>
      <c r="H67" s="26">
        <f t="shared" si="15"/>
        <v>4.3509560514810364E-2</v>
      </c>
      <c r="I67" s="27">
        <v>76874</v>
      </c>
      <c r="J67" s="28">
        <f t="shared" si="16"/>
        <v>-4.4972296071756901E-2</v>
      </c>
      <c r="K67" s="25">
        <v>17593</v>
      </c>
      <c r="L67" s="26">
        <f t="shared" si="17"/>
        <v>0.13561838368190027</v>
      </c>
    </row>
    <row r="68" spans="2:14" ht="15" hidden="1" customHeight="1" outlineLevel="1">
      <c r="B68" s="24" t="s">
        <v>42</v>
      </c>
      <c r="C68" s="25">
        <v>508083</v>
      </c>
      <c r="D68" s="26">
        <f t="shared" si="11"/>
        <v>3.8962924489140738E-2</v>
      </c>
      <c r="E68" s="27">
        <v>183447</v>
      </c>
      <c r="F68" s="28">
        <f t="shared" si="11"/>
        <v>5.2170621332828571E-2</v>
      </c>
      <c r="G68" s="25">
        <v>147299</v>
      </c>
      <c r="H68" s="26">
        <f t="shared" si="15"/>
        <v>6.5538668537822087E-2</v>
      </c>
      <c r="I68" s="27">
        <v>88538</v>
      </c>
      <c r="J68" s="28">
        <f t="shared" si="16"/>
        <v>0.10897066559783553</v>
      </c>
      <c r="K68" s="25">
        <v>16551</v>
      </c>
      <c r="L68" s="26">
        <f t="shared" si="17"/>
        <v>-0.12916973587288227</v>
      </c>
    </row>
    <row r="69" spans="2:14" ht="15" hidden="1" customHeight="1" outlineLevel="1">
      <c r="B69" s="24" t="s">
        <v>43</v>
      </c>
      <c r="C69" s="25">
        <v>459918</v>
      </c>
      <c r="D69" s="26">
        <f t="shared" si="11"/>
        <v>8.5003986921011743E-2</v>
      </c>
      <c r="E69" s="27">
        <v>168254</v>
      </c>
      <c r="F69" s="28">
        <f t="shared" si="11"/>
        <v>0.11124026655923291</v>
      </c>
      <c r="G69" s="25">
        <v>137012</v>
      </c>
      <c r="H69" s="26">
        <f t="shared" si="15"/>
        <v>9.899735301195145E-2</v>
      </c>
      <c r="I69" s="27">
        <v>68626</v>
      </c>
      <c r="J69" s="28">
        <f t="shared" si="16"/>
        <v>6.2020732225855912E-3</v>
      </c>
      <c r="K69" s="25">
        <v>19355</v>
      </c>
      <c r="L69" s="26">
        <f t="shared" si="17"/>
        <v>0.27151491262646177</v>
      </c>
    </row>
    <row r="70" spans="2:14" ht="15" hidden="1" customHeight="1" outlineLevel="1">
      <c r="B70" s="24" t="s">
        <v>44</v>
      </c>
      <c r="C70" s="25">
        <v>409747</v>
      </c>
      <c r="D70" s="26">
        <f t="shared" si="11"/>
        <v>6.4378104075888398E-3</v>
      </c>
      <c r="E70" s="27">
        <v>147131</v>
      </c>
      <c r="F70" s="28">
        <f t="shared" si="11"/>
        <v>6.0652060939252461E-3</v>
      </c>
      <c r="G70" s="25">
        <v>125609</v>
      </c>
      <c r="H70" s="26">
        <f t="shared" si="15"/>
        <v>3.8176708818910665E-2</v>
      </c>
      <c r="I70" s="27">
        <v>65898</v>
      </c>
      <c r="J70" s="28">
        <f t="shared" si="16"/>
        <v>-6.3481053695019218E-3</v>
      </c>
      <c r="K70" s="25">
        <v>16982</v>
      </c>
      <c r="L70" s="26">
        <f t="shared" si="17"/>
        <v>0.17060729303095057</v>
      </c>
    </row>
    <row r="71" spans="2:14" collapsed="1">
      <c r="B71" s="38">
        <v>2008</v>
      </c>
      <c r="C71" s="39">
        <v>5292327</v>
      </c>
      <c r="D71" s="40">
        <f t="shared" si="11"/>
        <v>2.5655529758368267E-3</v>
      </c>
      <c r="E71" s="39">
        <v>1890800</v>
      </c>
      <c r="F71" s="40">
        <f t="shared" si="11"/>
        <v>1.2106957459176781E-2</v>
      </c>
      <c r="G71" s="39">
        <v>1530822</v>
      </c>
      <c r="H71" s="40">
        <f t="shared" si="15"/>
        <v>3.780039374562727E-2</v>
      </c>
      <c r="I71" s="39">
        <v>918271</v>
      </c>
      <c r="J71" s="40">
        <f t="shared" si="16"/>
        <v>-5.2693096088199387E-2</v>
      </c>
      <c r="K71" s="39">
        <v>199818</v>
      </c>
      <c r="L71" s="40">
        <f t="shared" si="17"/>
        <v>8.7948166498788449E-2</v>
      </c>
    </row>
    <row r="72" spans="2:14" ht="15" hidden="1" customHeight="1" outlineLevel="1">
      <c r="B72" s="24" t="s">
        <v>33</v>
      </c>
      <c r="C72" s="25">
        <v>438336</v>
      </c>
      <c r="D72" s="26">
        <f t="shared" si="11"/>
        <v>-3.96487545817239E-2</v>
      </c>
      <c r="E72" s="27">
        <v>149594</v>
      </c>
      <c r="F72" s="28">
        <f t="shared" si="11"/>
        <v>-6.4154295616488111E-2</v>
      </c>
      <c r="G72" s="25">
        <v>129734</v>
      </c>
      <c r="H72" s="26">
        <f t="shared" si="15"/>
        <v>-2.2218537555960816E-2</v>
      </c>
      <c r="I72" s="27">
        <v>78836</v>
      </c>
      <c r="J72" s="28">
        <f t="shared" si="16"/>
        <v>3.436241258511874E-2</v>
      </c>
      <c r="K72" s="25">
        <v>16894</v>
      </c>
      <c r="L72" s="26">
        <f t="shared" si="17"/>
        <v>3.8623804147601692E-3</v>
      </c>
    </row>
    <row r="73" spans="2:14" ht="15" hidden="1" customHeight="1" outlineLevel="1">
      <c r="B73" s="24" t="s">
        <v>34</v>
      </c>
      <c r="C73" s="25">
        <v>457530</v>
      </c>
      <c r="D73" s="26">
        <f t="shared" si="11"/>
        <v>5.778234000790694E-2</v>
      </c>
      <c r="E73" s="27">
        <v>165776</v>
      </c>
      <c r="F73" s="28">
        <f t="shared" si="11"/>
        <v>8.8654811001076972E-2</v>
      </c>
      <c r="G73" s="25">
        <v>131730</v>
      </c>
      <c r="H73" s="26">
        <f t="shared" si="15"/>
        <v>7.21000073247553E-2</v>
      </c>
      <c r="I73" s="27">
        <v>76158</v>
      </c>
      <c r="J73" s="28">
        <f t="shared" si="16"/>
        <v>3.5895482800364586E-2</v>
      </c>
      <c r="K73" s="25">
        <v>18909</v>
      </c>
      <c r="L73" s="26">
        <f t="shared" si="17"/>
        <v>4.5447006137004475E-2</v>
      </c>
    </row>
    <row r="74" spans="2:14" ht="15" hidden="1" customHeight="1" outlineLevel="1">
      <c r="B74" s="24" t="s">
        <v>35</v>
      </c>
      <c r="C74" s="25">
        <v>467144</v>
      </c>
      <c r="D74" s="26">
        <f t="shared" si="11"/>
        <v>-4.2374670725582431E-2</v>
      </c>
      <c r="E74" s="27">
        <v>170847</v>
      </c>
      <c r="F74" s="28">
        <f t="shared" si="11"/>
        <v>-3.4004104918551881E-2</v>
      </c>
      <c r="G74" s="25">
        <v>132946</v>
      </c>
      <c r="H74" s="26">
        <f t="shared" si="15"/>
        <v>-8.5439511302505378E-2</v>
      </c>
      <c r="I74" s="27">
        <v>79178</v>
      </c>
      <c r="J74" s="28">
        <f t="shared" si="16"/>
        <v>1.6699137211244608E-3</v>
      </c>
      <c r="K74" s="25">
        <v>17346</v>
      </c>
      <c r="L74" s="26">
        <f t="shared" si="17"/>
        <v>0.10266353060835298</v>
      </c>
    </row>
    <row r="75" spans="2:14" ht="15" hidden="1" customHeight="1" outlineLevel="1">
      <c r="B75" s="24" t="s">
        <v>36</v>
      </c>
      <c r="C75" s="25">
        <v>409689</v>
      </c>
      <c r="D75" s="26">
        <f t="shared" si="11"/>
        <v>-0.11690873113384459</v>
      </c>
      <c r="E75" s="27">
        <v>142373</v>
      </c>
      <c r="F75" s="28">
        <f t="shared" si="11"/>
        <v>-0.12996211195306773</v>
      </c>
      <c r="G75" s="25">
        <v>109924</v>
      </c>
      <c r="H75" s="26">
        <f t="shared" si="15"/>
        <v>-0.12626977187822908</v>
      </c>
      <c r="I75" s="27">
        <v>81660</v>
      </c>
      <c r="J75" s="28">
        <f t="shared" si="16"/>
        <v>-0.10450707314398511</v>
      </c>
      <c r="K75" s="25">
        <v>14065</v>
      </c>
      <c r="L75" s="26">
        <f t="shared" si="17"/>
        <v>-2.3467333194473361E-2</v>
      </c>
    </row>
    <row r="76" spans="2:14" ht="15" hidden="1" customHeight="1" outlineLevel="1">
      <c r="B76" s="24" t="s">
        <v>37</v>
      </c>
      <c r="C76" s="25">
        <v>528592</v>
      </c>
      <c r="D76" s="26">
        <f t="shared" si="11"/>
        <v>-8.2683081957001248E-3</v>
      </c>
      <c r="E76" s="27">
        <v>185642</v>
      </c>
      <c r="F76" s="28">
        <f t="shared" si="11"/>
        <v>1.8695640244738909E-2</v>
      </c>
      <c r="G76" s="25">
        <v>138788</v>
      </c>
      <c r="H76" s="26">
        <f t="shared" si="15"/>
        <v>-3.8484720422881646E-2</v>
      </c>
      <c r="I76" s="27">
        <v>114443</v>
      </c>
      <c r="J76" s="28">
        <f t="shared" si="16"/>
        <v>1.3406653738189389E-2</v>
      </c>
      <c r="K76" s="25">
        <v>9967</v>
      </c>
      <c r="L76" s="26">
        <f t="shared" si="17"/>
        <v>-0.1125456326239872</v>
      </c>
    </row>
    <row r="77" spans="2:14" ht="15" hidden="1" customHeight="1" outlineLevel="1">
      <c r="B77" s="24" t="s">
        <v>38</v>
      </c>
      <c r="C77" s="25">
        <v>466179</v>
      </c>
      <c r="D77" s="26">
        <f t="shared" si="11"/>
        <v>-4.1072023630761123E-2</v>
      </c>
      <c r="E77" s="27">
        <v>160319</v>
      </c>
      <c r="F77" s="28">
        <f t="shared" si="11"/>
        <v>-4.5686155457932975E-2</v>
      </c>
      <c r="G77" s="25">
        <v>125114</v>
      </c>
      <c r="H77" s="26">
        <f t="shared" si="15"/>
        <v>-2.0051067562698699E-2</v>
      </c>
      <c r="I77" s="27">
        <v>99946</v>
      </c>
      <c r="J77" s="28">
        <f t="shared" si="16"/>
        <v>-3.1343283582089598E-2</v>
      </c>
      <c r="K77" s="25">
        <v>14360</v>
      </c>
      <c r="L77" s="26">
        <f t="shared" si="17"/>
        <v>-2.6968423905678329E-2</v>
      </c>
    </row>
    <row r="78" spans="2:14" ht="15" hidden="1" customHeight="1" outlineLevel="1" thickBot="1">
      <c r="B78" s="24" t="s">
        <v>39</v>
      </c>
      <c r="C78" s="25">
        <v>411483</v>
      </c>
      <c r="D78" s="26">
        <f t="shared" si="11"/>
        <v>-3.2075724679442752E-2</v>
      </c>
      <c r="E78" s="27">
        <v>144506</v>
      </c>
      <c r="F78" s="28">
        <f t="shared" si="11"/>
        <v>-4.3272732087763721E-2</v>
      </c>
      <c r="G78" s="25">
        <v>111572</v>
      </c>
      <c r="H78" s="26">
        <f t="shared" si="15"/>
        <v>-2.6031391308902307E-2</v>
      </c>
      <c r="I78" s="27">
        <v>82407</v>
      </c>
      <c r="J78" s="28">
        <f t="shared" si="16"/>
        <v>2.8737282316958934E-2</v>
      </c>
      <c r="K78" s="25">
        <v>13171</v>
      </c>
      <c r="L78" s="26">
        <f t="shared" si="17"/>
        <v>-0.1635867149298279</v>
      </c>
    </row>
    <row r="79" spans="2:14" ht="16.5" hidden="1" customHeight="1" outlineLevel="1" thickBot="1">
      <c r="B79" s="24" t="s">
        <v>40</v>
      </c>
      <c r="C79" s="25">
        <v>341553</v>
      </c>
      <c r="D79" s="26">
        <f t="shared" si="11"/>
        <v>-9.2574880844212726E-2</v>
      </c>
      <c r="E79" s="27">
        <v>116128</v>
      </c>
      <c r="F79" s="28">
        <f t="shared" si="11"/>
        <v>-0.12235674662555363</v>
      </c>
      <c r="G79" s="25">
        <v>97451</v>
      </c>
      <c r="H79" s="26">
        <f t="shared" si="15"/>
        <v>-5.3726792511458066E-2</v>
      </c>
      <c r="I79" s="27">
        <v>61867</v>
      </c>
      <c r="J79" s="28">
        <f t="shared" si="16"/>
        <v>-0.10985295387183103</v>
      </c>
      <c r="K79" s="25">
        <v>14726</v>
      </c>
      <c r="L79" s="26">
        <f t="shared" si="17"/>
        <v>-1.6948003525184552E-3</v>
      </c>
      <c r="N79" s="41" t="s">
        <v>45</v>
      </c>
    </row>
    <row r="80" spans="2:14" ht="15" hidden="1" customHeight="1" outlineLevel="1">
      <c r="B80" s="24" t="s">
        <v>41</v>
      </c>
      <c r="C80" s="25">
        <v>438237</v>
      </c>
      <c r="D80" s="26">
        <f t="shared" si="11"/>
        <v>-8.0464135463768294E-2</v>
      </c>
      <c r="E80" s="27">
        <v>160991</v>
      </c>
      <c r="F80" s="28">
        <f t="shared" si="11"/>
        <v>-7.4987646660001572E-2</v>
      </c>
      <c r="G80" s="25">
        <v>113906</v>
      </c>
      <c r="H80" s="26">
        <f t="shared" si="15"/>
        <v>-0.14106460150965594</v>
      </c>
      <c r="I80" s="27">
        <v>80494</v>
      </c>
      <c r="J80" s="28">
        <f t="shared" si="16"/>
        <v>-5.4646669876801335E-2</v>
      </c>
      <c r="K80" s="25">
        <v>15492</v>
      </c>
      <c r="L80" s="26">
        <f t="shared" si="17"/>
        <v>0.11863672467326158</v>
      </c>
    </row>
    <row r="81" spans="2:12" ht="15" hidden="1" customHeight="1" outlineLevel="1">
      <c r="B81" s="24" t="s">
        <v>42</v>
      </c>
      <c r="C81" s="25">
        <v>489029</v>
      </c>
      <c r="D81" s="26">
        <f t="shared" si="11"/>
        <v>4.1072006403596983E-2</v>
      </c>
      <c r="E81" s="27">
        <v>174351</v>
      </c>
      <c r="F81" s="28">
        <f t="shared" si="11"/>
        <v>3.9356419412336363E-2</v>
      </c>
      <c r="G81" s="25">
        <v>138239</v>
      </c>
      <c r="H81" s="26">
        <f t="shared" si="15"/>
        <v>2.4425127646487743E-2</v>
      </c>
      <c r="I81" s="27">
        <v>79838</v>
      </c>
      <c r="J81" s="28">
        <f t="shared" si="16"/>
        <v>1.7446380099147341E-2</v>
      </c>
      <c r="K81" s="25">
        <v>19006</v>
      </c>
      <c r="L81" s="26">
        <f t="shared" si="17"/>
        <v>9.0481381605370448E-2</v>
      </c>
    </row>
    <row r="82" spans="2:12" ht="15" hidden="1" customHeight="1" outlineLevel="1">
      <c r="B82" s="24" t="s">
        <v>43</v>
      </c>
      <c r="C82" s="25">
        <v>423886</v>
      </c>
      <c r="D82" s="26">
        <f t="shared" si="11"/>
        <v>5.3911999867177762E-3</v>
      </c>
      <c r="E82" s="27">
        <v>151411</v>
      </c>
      <c r="F82" s="28">
        <f t="shared" si="11"/>
        <v>4.4180569836478334E-3</v>
      </c>
      <c r="G82" s="25">
        <v>124670</v>
      </c>
      <c r="H82" s="26">
        <f t="shared" si="15"/>
        <v>4.8625188200758673E-2</v>
      </c>
      <c r="I82" s="27">
        <v>68203</v>
      </c>
      <c r="J82" s="28">
        <f t="shared" si="16"/>
        <v>-3.6667184564753708E-2</v>
      </c>
      <c r="K82" s="25">
        <v>15222</v>
      </c>
      <c r="L82" s="26">
        <f t="shared" si="17"/>
        <v>-2.9951567677797608E-2</v>
      </c>
    </row>
    <row r="83" spans="2:12" ht="15" hidden="1" customHeight="1" outlineLevel="1">
      <c r="B83" s="24" t="s">
        <v>44</v>
      </c>
      <c r="C83" s="25">
        <v>407126</v>
      </c>
      <c r="D83" s="26">
        <f t="shared" si="11"/>
        <v>-3.4573850028218667E-2</v>
      </c>
      <c r="E83" s="27">
        <v>146244</v>
      </c>
      <c r="F83" s="28">
        <f t="shared" si="11"/>
        <v>-4.2078235124584085E-2</v>
      </c>
      <c r="G83" s="25">
        <v>120990</v>
      </c>
      <c r="H83" s="26">
        <f t="shared" si="15"/>
        <v>-6.7686901844745462E-2</v>
      </c>
      <c r="I83" s="27">
        <v>66319</v>
      </c>
      <c r="J83" s="28">
        <f t="shared" si="16"/>
        <v>-6.6302005635665573E-4</v>
      </c>
      <c r="K83" s="25">
        <v>14507</v>
      </c>
      <c r="L83" s="26">
        <f t="shared" si="17"/>
        <v>1.6893312771624869E-2</v>
      </c>
    </row>
    <row r="84" spans="2:12" collapsed="1">
      <c r="B84" s="38">
        <v>2007</v>
      </c>
      <c r="C84" s="39">
        <v>5278784</v>
      </c>
      <c r="D84" s="40">
        <f t="shared" si="11"/>
        <v>-3.1595778619496917E-2</v>
      </c>
      <c r="E84" s="39">
        <v>1868182</v>
      </c>
      <c r="F84" s="40">
        <f t="shared" si="11"/>
        <v>-3.2741212548908383E-2</v>
      </c>
      <c r="G84" s="39">
        <v>1475064</v>
      </c>
      <c r="H84" s="40">
        <f t="shared" si="15"/>
        <v>-3.7480513904377344E-2</v>
      </c>
      <c r="I84" s="39">
        <v>969349</v>
      </c>
      <c r="J84" s="40">
        <f t="shared" si="16"/>
        <v>-1.7351839799851221E-2</v>
      </c>
      <c r="K84" s="39">
        <v>183665</v>
      </c>
      <c r="L84" s="40">
        <f t="shared" si="17"/>
        <v>4.8803707330951074E-3</v>
      </c>
    </row>
    <row r="85" spans="2:12" ht="15" hidden="1" customHeight="1" outlineLevel="1">
      <c r="B85" s="24" t="s">
        <v>33</v>
      </c>
      <c r="C85" s="25">
        <v>456433</v>
      </c>
      <c r="D85" s="25"/>
      <c r="E85" s="27">
        <v>159849</v>
      </c>
      <c r="F85" s="28"/>
      <c r="G85" s="25">
        <v>132682</v>
      </c>
      <c r="H85" s="25"/>
      <c r="I85" s="27">
        <v>76217</v>
      </c>
      <c r="J85" s="28"/>
      <c r="K85" s="25">
        <v>16829</v>
      </c>
      <c r="L85" s="25"/>
    </row>
    <row r="86" spans="2:12" ht="15" hidden="1" customHeight="1" outlineLevel="1">
      <c r="B86" s="24" t="s">
        <v>34</v>
      </c>
      <c r="C86" s="25">
        <v>432537</v>
      </c>
      <c r="D86" s="25"/>
      <c r="E86" s="27">
        <v>152276</v>
      </c>
      <c r="F86" s="28"/>
      <c r="G86" s="25">
        <v>122871</v>
      </c>
      <c r="H86" s="25"/>
      <c r="I86" s="27">
        <v>73519</v>
      </c>
      <c r="J86" s="28"/>
      <c r="K86" s="25">
        <v>18087</v>
      </c>
      <c r="L86" s="25"/>
    </row>
    <row r="87" spans="2:12" ht="15" hidden="1" customHeight="1" outlineLevel="1">
      <c r="B87" s="24" t="s">
        <v>35</v>
      </c>
      <c r="C87" s="25">
        <v>487815</v>
      </c>
      <c r="D87" s="25"/>
      <c r="E87" s="27">
        <v>176861</v>
      </c>
      <c r="F87" s="28"/>
      <c r="G87" s="25">
        <v>145366</v>
      </c>
      <c r="H87" s="25"/>
      <c r="I87" s="27">
        <v>79046</v>
      </c>
      <c r="J87" s="28"/>
      <c r="K87" s="25">
        <v>15731</v>
      </c>
      <c r="L87" s="25"/>
    </row>
    <row r="88" spans="2:12" ht="15" hidden="1" customHeight="1" outlineLevel="1">
      <c r="B88" s="24" t="s">
        <v>36</v>
      </c>
      <c r="C88" s="25">
        <v>463926</v>
      </c>
      <c r="D88" s="25"/>
      <c r="E88" s="27">
        <v>163640</v>
      </c>
      <c r="F88" s="28"/>
      <c r="G88" s="25">
        <v>125810</v>
      </c>
      <c r="H88" s="25"/>
      <c r="I88" s="27">
        <v>91190</v>
      </c>
      <c r="J88" s="28"/>
      <c r="K88" s="25">
        <v>14403</v>
      </c>
      <c r="L88" s="25"/>
    </row>
    <row r="89" spans="2:12" ht="15" hidden="1" customHeight="1" outlineLevel="1">
      <c r="B89" s="24" t="s">
        <v>37</v>
      </c>
      <c r="C89" s="25">
        <v>532999</v>
      </c>
      <c r="D89" s="25"/>
      <c r="E89" s="27">
        <v>182235</v>
      </c>
      <c r="F89" s="28"/>
      <c r="G89" s="25">
        <v>144343</v>
      </c>
      <c r="H89" s="25"/>
      <c r="I89" s="27">
        <v>112929</v>
      </c>
      <c r="J89" s="28"/>
      <c r="K89" s="25">
        <v>11231</v>
      </c>
      <c r="L89" s="25"/>
    </row>
    <row r="90" spans="2:12" ht="15" hidden="1" customHeight="1" outlineLevel="1">
      <c r="B90" s="24" t="s">
        <v>38</v>
      </c>
      <c r="C90" s="25">
        <v>486146</v>
      </c>
      <c r="D90" s="25"/>
      <c r="E90" s="27">
        <v>167994</v>
      </c>
      <c r="F90" s="28"/>
      <c r="G90" s="25">
        <v>127674</v>
      </c>
      <c r="H90" s="25"/>
      <c r="I90" s="27">
        <v>103180</v>
      </c>
      <c r="J90" s="28"/>
      <c r="K90" s="25">
        <v>14758</v>
      </c>
      <c r="L90" s="25"/>
    </row>
    <row r="91" spans="2:12" ht="15" hidden="1" customHeight="1" outlineLevel="1">
      <c r="B91" s="24" t="s">
        <v>39</v>
      </c>
      <c r="C91" s="25">
        <v>425119</v>
      </c>
      <c r="D91" s="25"/>
      <c r="E91" s="27">
        <v>151042</v>
      </c>
      <c r="F91" s="28"/>
      <c r="G91" s="25">
        <v>114554</v>
      </c>
      <c r="H91" s="25"/>
      <c r="I91" s="27">
        <v>80105</v>
      </c>
      <c r="J91" s="28"/>
      <c r="K91" s="25">
        <v>15747</v>
      </c>
      <c r="L91" s="25"/>
    </row>
    <row r="92" spans="2:12" ht="15" hidden="1" customHeight="1" outlineLevel="1">
      <c r="B92" s="24" t="s">
        <v>40</v>
      </c>
      <c r="C92" s="25">
        <v>376398</v>
      </c>
      <c r="D92" s="25"/>
      <c r="E92" s="27">
        <v>132318</v>
      </c>
      <c r="F92" s="28"/>
      <c r="G92" s="25">
        <v>102984</v>
      </c>
      <c r="H92" s="25"/>
      <c r="I92" s="27">
        <v>69502</v>
      </c>
      <c r="J92" s="28"/>
      <c r="K92" s="25">
        <v>14751</v>
      </c>
      <c r="L92" s="25"/>
    </row>
    <row r="93" spans="2:12" ht="15" hidden="1" customHeight="1" outlineLevel="1">
      <c r="B93" s="24" t="s">
        <v>41</v>
      </c>
      <c r="C93" s="25">
        <v>476585</v>
      </c>
      <c r="D93" s="25"/>
      <c r="E93" s="27">
        <v>174042</v>
      </c>
      <c r="F93" s="28"/>
      <c r="G93" s="25">
        <v>132613</v>
      </c>
      <c r="H93" s="25"/>
      <c r="I93" s="27">
        <v>85147</v>
      </c>
      <c r="J93" s="28"/>
      <c r="K93" s="25">
        <v>13849</v>
      </c>
      <c r="L93" s="25"/>
    </row>
    <row r="94" spans="2:12" ht="15" hidden="1" customHeight="1" outlineLevel="1">
      <c r="B94" s="24" t="s">
        <v>42</v>
      </c>
      <c r="C94" s="25">
        <v>469736</v>
      </c>
      <c r="D94" s="25"/>
      <c r="E94" s="27">
        <v>167749</v>
      </c>
      <c r="F94" s="28"/>
      <c r="G94" s="25">
        <v>134943</v>
      </c>
      <c r="H94" s="25"/>
      <c r="I94" s="27">
        <v>78469</v>
      </c>
      <c r="J94" s="28"/>
      <c r="K94" s="25">
        <v>17429</v>
      </c>
      <c r="L94" s="25"/>
    </row>
    <row r="95" spans="2:12" ht="15" hidden="1" customHeight="1" outlineLevel="1">
      <c r="B95" s="24" t="s">
        <v>43</v>
      </c>
      <c r="C95" s="25">
        <v>421613</v>
      </c>
      <c r="D95" s="25"/>
      <c r="E95" s="27">
        <v>150745</v>
      </c>
      <c r="F95" s="28"/>
      <c r="G95" s="25">
        <v>118889</v>
      </c>
      <c r="H95" s="25"/>
      <c r="I95" s="27">
        <v>70799</v>
      </c>
      <c r="J95" s="28"/>
      <c r="K95" s="25">
        <v>15692</v>
      </c>
      <c r="L95" s="25"/>
    </row>
    <row r="96" spans="2:12" ht="15" hidden="1" customHeight="1" outlineLevel="1">
      <c r="B96" s="24" t="s">
        <v>44</v>
      </c>
      <c r="C96" s="25">
        <v>421706</v>
      </c>
      <c r="D96" s="25"/>
      <c r="E96" s="27">
        <v>152668</v>
      </c>
      <c r="F96" s="28"/>
      <c r="G96" s="25">
        <v>129774</v>
      </c>
      <c r="H96" s="25"/>
      <c r="I96" s="27">
        <v>66363</v>
      </c>
      <c r="J96" s="28"/>
      <c r="K96" s="25">
        <v>14266</v>
      </c>
      <c r="L96" s="25"/>
    </row>
    <row r="97" spans="2:12" collapsed="1">
      <c r="B97" s="38">
        <v>2006</v>
      </c>
      <c r="C97" s="39">
        <v>5451013</v>
      </c>
      <c r="D97" s="39"/>
      <c r="E97" s="39">
        <v>1931419</v>
      </c>
      <c r="F97" s="40"/>
      <c r="G97" s="39">
        <v>1532503</v>
      </c>
      <c r="H97" s="39"/>
      <c r="I97" s="39">
        <v>986466</v>
      </c>
      <c r="J97" s="40"/>
      <c r="K97" s="39">
        <v>182773</v>
      </c>
      <c r="L97" s="39"/>
    </row>
    <row r="98" spans="2:12" ht="15" customHeight="1">
      <c r="B98" s="42" t="s">
        <v>46</v>
      </c>
      <c r="C98" s="42"/>
      <c r="D98" s="42"/>
      <c r="E98" s="42"/>
      <c r="F98" s="42"/>
      <c r="G98" s="42"/>
      <c r="H98" s="42"/>
      <c r="I98" s="43"/>
      <c r="J98" s="43"/>
      <c r="K98" s="43"/>
      <c r="L98" s="43"/>
    </row>
  </sheetData>
  <mergeCells count="7">
    <mergeCell ref="B98:H98"/>
    <mergeCell ref="B5:L5"/>
    <mergeCell ref="C6:D6"/>
    <mergeCell ref="E6:F6"/>
    <mergeCell ref="G6:H6"/>
    <mergeCell ref="I6:J6"/>
    <mergeCell ref="K6:L6"/>
  </mergeCells>
  <hyperlinks>
    <hyperlink ref="N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nov. 2011</v>
      </c>
      <c r="D6" s="48" t="s">
        <v>49</v>
      </c>
      <c r="E6" s="47" t="str">
        <f>actualizaciones!A2</f>
        <v>acum. nov.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4743870</v>
      </c>
      <c r="D8" s="54">
        <f>C8/C8</f>
        <v>1</v>
      </c>
      <c r="E8" s="53">
        <v>4508904</v>
      </c>
      <c r="F8" s="54">
        <f>E8/E8</f>
        <v>1</v>
      </c>
      <c r="G8" s="54">
        <f>(E8-C8)/C8</f>
        <v>-4.9530446660637835E-2</v>
      </c>
    </row>
    <row r="9" spans="2:7" ht="15" customHeight="1">
      <c r="B9" s="52" t="s">
        <v>53</v>
      </c>
      <c r="C9" s="53">
        <v>2941744</v>
      </c>
      <c r="D9" s="54">
        <f>C9/C8</f>
        <v>0.62011480078501313</v>
      </c>
      <c r="E9" s="53">
        <v>2925562</v>
      </c>
      <c r="F9" s="54">
        <f>E9/E8</f>
        <v>0.64884104873379433</v>
      </c>
      <c r="G9" s="54">
        <f>(E9-C9)/C9</f>
        <v>-5.5008185620502668E-3</v>
      </c>
    </row>
    <row r="10" spans="2:7" ht="15" customHeight="1">
      <c r="B10" s="55" t="s">
        <v>54</v>
      </c>
      <c r="C10" s="53">
        <v>1802126</v>
      </c>
      <c r="D10" s="54">
        <f>C10/C8</f>
        <v>0.37988519921498692</v>
      </c>
      <c r="E10" s="53">
        <v>1583342</v>
      </c>
      <c r="F10" s="54">
        <f>E10/E8</f>
        <v>0.35115895126620572</v>
      </c>
      <c r="G10" s="54">
        <f>(E10-C10)/C10</f>
        <v>-0.12140327590856577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1695614</v>
      </c>
      <c r="D12" s="60">
        <f>C12/C12</f>
        <v>1</v>
      </c>
      <c r="E12" s="59">
        <v>1620674</v>
      </c>
      <c r="F12" s="60">
        <f>E12/E12</f>
        <v>1</v>
      </c>
      <c r="G12" s="61">
        <f>(E12-C12)/C12</f>
        <v>-4.4196379600545878E-2</v>
      </c>
    </row>
    <row r="13" spans="2:7" ht="15" customHeight="1">
      <c r="B13" s="58" t="s">
        <v>53</v>
      </c>
      <c r="C13" s="59">
        <v>1139347</v>
      </c>
      <c r="D13" s="60">
        <f>C13/C12</f>
        <v>0.67193771695680737</v>
      </c>
      <c r="E13" s="59">
        <v>1129603</v>
      </c>
      <c r="F13" s="60">
        <f>E13/E12</f>
        <v>0.69699581778938891</v>
      </c>
      <c r="G13" s="61">
        <f>(E13-C13)/C13</f>
        <v>-8.552267219732004E-3</v>
      </c>
    </row>
    <row r="14" spans="2:7" ht="15" customHeight="1">
      <c r="B14" s="58" t="s">
        <v>54</v>
      </c>
      <c r="C14" s="59">
        <v>556267</v>
      </c>
      <c r="D14" s="60">
        <f>C14/C12</f>
        <v>0.32806228304319263</v>
      </c>
      <c r="E14" s="59">
        <v>491071</v>
      </c>
      <c r="F14" s="60">
        <f>E14/E12</f>
        <v>0.30300418221061115</v>
      </c>
      <c r="G14" s="61">
        <f>(E14-C14)/C14</f>
        <v>-0.11720271020930596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1397967</v>
      </c>
      <c r="D16" s="60">
        <f>C16/C16</f>
        <v>1</v>
      </c>
      <c r="E16" s="59">
        <v>1293003</v>
      </c>
      <c r="F16" s="60">
        <f>E16/E16</f>
        <v>1</v>
      </c>
      <c r="G16" s="61">
        <f>(E16-C16)/C16</f>
        <v>-7.5083317417363932E-2</v>
      </c>
    </row>
    <row r="17" spans="2:12" ht="15" customHeight="1">
      <c r="B17" s="58" t="s">
        <v>53</v>
      </c>
      <c r="C17" s="59">
        <v>654355</v>
      </c>
      <c r="D17" s="60">
        <f>C17/C16</f>
        <v>0.46807614199762942</v>
      </c>
      <c r="E17" s="59">
        <v>634395</v>
      </c>
      <c r="F17" s="60">
        <f>E17/E16</f>
        <v>0.49063691267537662</v>
      </c>
      <c r="G17" s="61">
        <f>(E17-C17)/C17</f>
        <v>-3.0503320063268408E-2</v>
      </c>
    </row>
    <row r="18" spans="2:12" ht="15" customHeight="1">
      <c r="B18" s="58" t="s">
        <v>54</v>
      </c>
      <c r="C18" s="59">
        <v>743612</v>
      </c>
      <c r="D18" s="60">
        <f>C18/C16</f>
        <v>0.53192385800237063</v>
      </c>
      <c r="E18" s="59">
        <v>658608</v>
      </c>
      <c r="F18" s="60">
        <f>E18/E16</f>
        <v>0.50936308732462343</v>
      </c>
      <c r="G18" s="61">
        <f>(E18-C18)/C18</f>
        <v>-0.11431230265245854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668652</v>
      </c>
      <c r="D20" s="60">
        <f>C20/C20</f>
        <v>1</v>
      </c>
      <c r="E20" s="59">
        <v>627797</v>
      </c>
      <c r="F20" s="60">
        <f>E20/E20</f>
        <v>1</v>
      </c>
      <c r="G20" s="61">
        <f>(E20-C20)/C20</f>
        <v>-6.1100542584184299E-2</v>
      </c>
    </row>
    <row r="21" spans="2:12" ht="15" customHeight="1">
      <c r="B21" s="58" t="s">
        <v>53</v>
      </c>
      <c r="C21" s="59">
        <v>493458</v>
      </c>
      <c r="D21" s="60">
        <f>C21/C20</f>
        <v>0.73798926796001507</v>
      </c>
      <c r="E21" s="59">
        <v>474899</v>
      </c>
      <c r="F21" s="60">
        <f>E21/E20</f>
        <v>0.75645312099293238</v>
      </c>
      <c r="G21" s="61">
        <f>(E21-C21)/C21</f>
        <v>-3.7610090423095786E-2</v>
      </c>
    </row>
    <row r="22" spans="2:12" ht="15" customHeight="1">
      <c r="B22" s="62" t="s">
        <v>54</v>
      </c>
      <c r="C22" s="59">
        <v>175194</v>
      </c>
      <c r="D22" s="60">
        <f>C22/C20</f>
        <v>0.26201073203998493</v>
      </c>
      <c r="E22" s="59">
        <v>152898</v>
      </c>
      <c r="F22" s="60">
        <f>E22/E20</f>
        <v>0.24354687900706756</v>
      </c>
      <c r="G22" s="61">
        <f>(E22-C22)/C22</f>
        <v>-0.12726463235042296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142367</v>
      </c>
      <c r="D24" s="60">
        <f>C24/C24</f>
        <v>1</v>
      </c>
      <c r="E24" s="59">
        <v>153167</v>
      </c>
      <c r="F24" s="60">
        <f>E24/E24</f>
        <v>1</v>
      </c>
      <c r="G24" s="61">
        <f>(E24-C24)/C24</f>
        <v>7.5860276609045638E-2</v>
      </c>
    </row>
    <row r="25" spans="2:12" ht="15" customHeight="1">
      <c r="B25" s="58" t="s">
        <v>53</v>
      </c>
      <c r="C25" s="59">
        <v>142367</v>
      </c>
      <c r="D25" s="60">
        <f>C25/C24</f>
        <v>1</v>
      </c>
      <c r="E25" s="59">
        <v>153167</v>
      </c>
      <c r="F25" s="60">
        <f>E25/E24</f>
        <v>1</v>
      </c>
      <c r="G25" s="61">
        <f>(E25-C25)/C25</f>
        <v>7.5860276609045638E-2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nov. 2011</v>
      </c>
      <c r="D6" s="68" t="s">
        <v>49</v>
      </c>
      <c r="E6" s="47" t="str">
        <f>actualizaciones!$A$2</f>
        <v>acum. nov.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nov. 2011</v>
      </c>
      <c r="K6" s="68" t="s">
        <v>49</v>
      </c>
      <c r="L6" s="47" t="str">
        <f>actualizaciones!$A$2</f>
        <v>acum. nov.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1695614</v>
      </c>
      <c r="D8" s="54">
        <f>C8/$C$8</f>
        <v>1</v>
      </c>
      <c r="E8" s="71">
        <v>1620674</v>
      </c>
      <c r="F8" s="54">
        <f>E8/$E$8</f>
        <v>1</v>
      </c>
      <c r="G8" s="54">
        <f>(E8-C8)/C8</f>
        <v>-4.4196379600545878E-2</v>
      </c>
      <c r="H8" s="66"/>
      <c r="I8" s="70" t="s">
        <v>65</v>
      </c>
      <c r="J8" s="71">
        <v>1397967</v>
      </c>
      <c r="K8" s="54">
        <f>J8/$C$8</f>
        <v>0.82446063785743684</v>
      </c>
      <c r="L8" s="71">
        <v>1293003</v>
      </c>
      <c r="M8" s="54">
        <f>L8/$E$8</f>
        <v>0.79781806828517021</v>
      </c>
      <c r="N8" s="54">
        <f>(L8-J8)/J8</f>
        <v>-7.5083317417363932E-2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1139347</v>
      </c>
      <c r="D10" s="74">
        <f>C10/$C$8</f>
        <v>0.67193771695680737</v>
      </c>
      <c r="E10" s="73">
        <v>1129603</v>
      </c>
      <c r="F10" s="74">
        <f>E10/$E$8</f>
        <v>0.69699581778938891</v>
      </c>
      <c r="G10" s="74">
        <f>(E10-C10)/C10</f>
        <v>-8.552267219732004E-3</v>
      </c>
      <c r="H10" s="66"/>
      <c r="I10" s="72" t="s">
        <v>67</v>
      </c>
      <c r="J10" s="73">
        <v>654355</v>
      </c>
      <c r="K10" s="74">
        <f>J10/$C$8</f>
        <v>0.38591035459721373</v>
      </c>
      <c r="L10" s="73">
        <v>634395</v>
      </c>
      <c r="M10" s="74">
        <f>L10/$E$8</f>
        <v>0.39143899390006875</v>
      </c>
      <c r="N10" s="74">
        <f>(L10-J10)/J10</f>
        <v>-3.0503320063268408E-2</v>
      </c>
    </row>
    <row r="11" spans="2:14" ht="15" customHeight="1">
      <c r="B11" s="75" t="s">
        <v>68</v>
      </c>
      <c r="C11" s="76">
        <v>164275</v>
      </c>
      <c r="D11" s="60">
        <f>C11/$C$8</f>
        <v>9.6882309299168329E-2</v>
      </c>
      <c r="E11" s="76">
        <v>199093</v>
      </c>
      <c r="F11" s="60">
        <f>E11/$E$8</f>
        <v>0.12284580365946514</v>
      </c>
      <c r="G11" s="61">
        <f>(E11-C11)/C11</f>
        <v>0.21194947496575864</v>
      </c>
      <c r="H11" s="66"/>
      <c r="I11" s="75" t="s">
        <v>68</v>
      </c>
      <c r="J11" s="76">
        <v>82168</v>
      </c>
      <c r="K11" s="60">
        <f>J11/$C$8</f>
        <v>4.8459142234022604E-2</v>
      </c>
      <c r="L11" s="76">
        <v>82084</v>
      </c>
      <c r="M11" s="60">
        <f>L11/$E$8</f>
        <v>5.0648063706828145E-2</v>
      </c>
      <c r="N11" s="61">
        <f>(L11-J11)/J11</f>
        <v>-1.0222957842469088E-3</v>
      </c>
    </row>
    <row r="12" spans="2:14" ht="15" customHeight="1">
      <c r="B12" s="75" t="s">
        <v>69</v>
      </c>
      <c r="C12" s="76">
        <v>784403</v>
      </c>
      <c r="D12" s="60">
        <f>C12/$C$8</f>
        <v>0.46260705561525206</v>
      </c>
      <c r="E12" s="76">
        <v>742537</v>
      </c>
      <c r="F12" s="60">
        <f>E12/$E$8</f>
        <v>0.45816555334385572</v>
      </c>
      <c r="G12" s="61">
        <f>(E12-C12)/C12</f>
        <v>-5.337307480975978E-2</v>
      </c>
      <c r="H12" s="66"/>
      <c r="I12" s="75" t="s">
        <v>69</v>
      </c>
      <c r="J12" s="76">
        <v>364146</v>
      </c>
      <c r="K12" s="60">
        <f>J12/$C$8</f>
        <v>0.21475760403016253</v>
      </c>
      <c r="L12" s="76">
        <v>359196</v>
      </c>
      <c r="M12" s="60">
        <f>L12/$E$8</f>
        <v>0.22163371535546322</v>
      </c>
      <c r="N12" s="61">
        <f>(L12-J12)/J12</f>
        <v>-1.3593448781532682E-2</v>
      </c>
    </row>
    <row r="13" spans="2:14" ht="15" customHeight="1">
      <c r="B13" s="75" t="s">
        <v>70</v>
      </c>
      <c r="C13" s="76">
        <v>175266</v>
      </c>
      <c r="D13" s="60">
        <f>C13/$C$8</f>
        <v>0.10336432702254168</v>
      </c>
      <c r="E13" s="76">
        <v>169426</v>
      </c>
      <c r="F13" s="60">
        <f>E13/$E$8</f>
        <v>0.10454045662483634</v>
      </c>
      <c r="G13" s="61">
        <f>(E13-C13)/C13</f>
        <v>-3.3320780984332388E-2</v>
      </c>
      <c r="H13" s="66"/>
      <c r="I13" s="75" t="s">
        <v>70</v>
      </c>
      <c r="J13" s="76">
        <v>189971</v>
      </c>
      <c r="K13" s="60">
        <f>J13/$C$8</f>
        <v>0.11203670174933682</v>
      </c>
      <c r="L13" s="76">
        <v>177513</v>
      </c>
      <c r="M13" s="60">
        <f>L13/$E$8</f>
        <v>0.10953035588896966</v>
      </c>
      <c r="N13" s="61">
        <f>(L13-J13)/J13</f>
        <v>-6.5578430392007198E-2</v>
      </c>
    </row>
    <row r="14" spans="2:14" ht="15" customHeight="1">
      <c r="B14" s="75" t="s">
        <v>71</v>
      </c>
      <c r="C14" s="76">
        <v>15403</v>
      </c>
      <c r="D14" s="60">
        <f>C14/$C$8</f>
        <v>9.0840250198453189E-3</v>
      </c>
      <c r="E14" s="76">
        <v>18547</v>
      </c>
      <c r="F14" s="60">
        <f>E14/$E$8</f>
        <v>1.1444004161231685E-2</v>
      </c>
      <c r="G14" s="61">
        <f>(E14-C14)/C14</f>
        <v>0.20411608128286698</v>
      </c>
      <c r="H14" s="66"/>
      <c r="I14" s="75" t="s">
        <v>71</v>
      </c>
      <c r="J14" s="76">
        <v>18070</v>
      </c>
      <c r="K14" s="60">
        <f>J14/$C$8</f>
        <v>1.0656906583691807E-2</v>
      </c>
      <c r="L14" s="76">
        <v>15602</v>
      </c>
      <c r="M14" s="60">
        <f>L14/$E$8</f>
        <v>9.6268589488077184E-3</v>
      </c>
      <c r="N14" s="61">
        <f>(L14-J14)/J14</f>
        <v>-0.13657996679579412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556267</v>
      </c>
      <c r="D16" s="74">
        <f>C16/$C$8</f>
        <v>0.32806228304319263</v>
      </c>
      <c r="E16" s="73">
        <v>491071</v>
      </c>
      <c r="F16" s="74">
        <f>E16/$E$8</f>
        <v>0.30300418221061115</v>
      </c>
      <c r="G16" s="74">
        <f>(E16-C16)/C16</f>
        <v>-0.11720271020930596</v>
      </c>
      <c r="H16" s="66"/>
      <c r="I16" s="72" t="s">
        <v>73</v>
      </c>
      <c r="J16" s="73">
        <v>743612</v>
      </c>
      <c r="K16" s="74">
        <f>J16/$C$8</f>
        <v>0.43855028326022316</v>
      </c>
      <c r="L16" s="73">
        <v>658608</v>
      </c>
      <c r="M16" s="74">
        <f>L16/$E$8</f>
        <v>0.40637907438510151</v>
      </c>
      <c r="N16" s="74">
        <f>(L16-J16)/J16</f>
        <v>-0.11431230265245854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nov. 2011</v>
      </c>
      <c r="D20" s="68" t="s">
        <v>49</v>
      </c>
      <c r="E20" s="47" t="str">
        <f>actualizaciones!$A$2</f>
        <v>acum. nov.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nov. 2011</v>
      </c>
      <c r="K20" s="68" t="s">
        <v>49</v>
      </c>
      <c r="L20" s="47" t="str">
        <f>actualizaciones!$A$2</f>
        <v>acum. nov.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668652</v>
      </c>
      <c r="D22" s="54">
        <f>C22/$C$8</f>
        <v>0.39434210852234058</v>
      </c>
      <c r="E22" s="71">
        <v>627797</v>
      </c>
      <c r="F22" s="54">
        <f>E22/$E$8</f>
        <v>0.3873678481915549</v>
      </c>
      <c r="G22" s="54">
        <f>(E22-C22)/C22</f>
        <v>-6.1100542584184299E-2</v>
      </c>
      <c r="H22" s="66"/>
      <c r="I22" s="70" t="s">
        <v>65</v>
      </c>
      <c r="J22" s="71">
        <v>142367</v>
      </c>
      <c r="K22" s="54">
        <f>J22/$C$8</f>
        <v>8.3961915860567324E-2</v>
      </c>
      <c r="L22" s="71">
        <v>153167</v>
      </c>
      <c r="M22" s="54">
        <f>L22/$E$8</f>
        <v>9.4508210781440311E-2</v>
      </c>
      <c r="N22" s="54">
        <f>(L22-J22)/J22</f>
        <v>7.5860276609045638E-2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493458</v>
      </c>
      <c r="D24" s="74">
        <f>C24/$C$8</f>
        <v>0.29102024399421095</v>
      </c>
      <c r="E24" s="73">
        <v>474899</v>
      </c>
      <c r="F24" s="74">
        <f>E24/$E$8</f>
        <v>0.29302561773681812</v>
      </c>
      <c r="G24" s="74">
        <f>(E24-C24)/C24</f>
        <v>-3.7610090423095786E-2</v>
      </c>
      <c r="H24" s="66"/>
      <c r="I24" s="72" t="s">
        <v>67</v>
      </c>
      <c r="J24" s="73">
        <v>142367</v>
      </c>
      <c r="K24" s="74">
        <f>J24/$C$8</f>
        <v>8.3961915860567324E-2</v>
      </c>
      <c r="L24" s="73">
        <v>153167</v>
      </c>
      <c r="M24" s="74">
        <f>L24/$E$8</f>
        <v>9.4508210781440311E-2</v>
      </c>
      <c r="N24" s="74">
        <f>(L24-J24)/J24</f>
        <v>7.5860276609045638E-2</v>
      </c>
    </row>
    <row r="25" spans="2:16" ht="15" customHeight="1">
      <c r="B25" s="75" t="s">
        <v>77</v>
      </c>
      <c r="C25" s="76">
        <v>413829</v>
      </c>
      <c r="D25" s="60">
        <f>C25/$C$8</f>
        <v>0.24405849444508007</v>
      </c>
      <c r="E25" s="76">
        <v>401411</v>
      </c>
      <c r="F25" s="60">
        <f>E25/$E$8</f>
        <v>0.24768152015766279</v>
      </c>
      <c r="G25" s="61">
        <f>(E25-C25)/C25</f>
        <v>-3.0007563510532128E-2</v>
      </c>
      <c r="H25" s="66"/>
      <c r="I25" s="75" t="s">
        <v>77</v>
      </c>
      <c r="J25" s="76">
        <v>42695</v>
      </c>
      <c r="K25" s="60">
        <f>J25/$C$8</f>
        <v>2.5179669429481001E-2</v>
      </c>
      <c r="L25" s="76">
        <v>57173</v>
      </c>
      <c r="M25" s="60">
        <f>L25/$E$8</f>
        <v>3.5277298210497611E-2</v>
      </c>
      <c r="N25" s="61">
        <f>(L25-J25)/J25</f>
        <v>0.33910293945426867</v>
      </c>
    </row>
    <row r="26" spans="2:16" ht="15" customHeight="1">
      <c r="B26" s="75" t="s">
        <v>70</v>
      </c>
      <c r="C26" s="76">
        <v>67421</v>
      </c>
      <c r="D26" s="60">
        <f>C26/$C$8</f>
        <v>3.9761997718820441E-2</v>
      </c>
      <c r="E26" s="76">
        <v>61373</v>
      </c>
      <c r="F26" s="60">
        <f>E26/$E$8</f>
        <v>3.7868812605126013E-2</v>
      </c>
      <c r="G26" s="61">
        <f>(E26-C26)/C26</f>
        <v>-8.9704988060099966E-2</v>
      </c>
      <c r="H26" s="66"/>
      <c r="I26" s="75" t="s">
        <v>70</v>
      </c>
      <c r="J26" s="76">
        <v>41560</v>
      </c>
      <c r="K26" s="60">
        <f>J26/$C$8</f>
        <v>2.4510295385624322E-2</v>
      </c>
      <c r="L26" s="76">
        <v>52149</v>
      </c>
      <c r="M26" s="60">
        <f>L26/$E$8</f>
        <v>3.217735337273258E-2</v>
      </c>
      <c r="N26" s="61">
        <f>(L26-J26)/J26</f>
        <v>0.25478825794032722</v>
      </c>
    </row>
    <row r="27" spans="2:16" ht="15" customHeight="1">
      <c r="B27" s="75" t="s">
        <v>71</v>
      </c>
      <c r="C27" s="76">
        <v>12208</v>
      </c>
      <c r="D27" s="60">
        <f>C27/$C$8</f>
        <v>7.1997518303104366E-3</v>
      </c>
      <c r="E27" s="76">
        <v>12115</v>
      </c>
      <c r="F27" s="60">
        <f>E27/$E$8</f>
        <v>7.4752849740293238E-3</v>
      </c>
      <c r="G27" s="61">
        <f>(E27-C27)/C27</f>
        <v>-7.6179554390563564E-3</v>
      </c>
      <c r="H27" s="66"/>
      <c r="I27" s="75" t="s">
        <v>78</v>
      </c>
      <c r="J27" s="76">
        <v>49660</v>
      </c>
      <c r="K27" s="60">
        <f>J27/$C$8</f>
        <v>2.9287326006980363E-2</v>
      </c>
      <c r="L27" s="76">
        <v>36456</v>
      </c>
      <c r="M27" s="60">
        <f>L27/$E$8</f>
        <v>2.249434494537458E-2</v>
      </c>
      <c r="N27" s="61">
        <f>(L27-J27)/J27</f>
        <v>-0.26588803866290778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8452</v>
      </c>
      <c r="K28" s="60">
        <f>J28/$C$8</f>
        <v>4.9846250384816358E-3</v>
      </c>
      <c r="L28" s="76">
        <v>7389</v>
      </c>
      <c r="M28" s="60">
        <f>L28/$E$8</f>
        <v>4.5592142528355483E-3</v>
      </c>
      <c r="N28" s="61">
        <f>(L28-J28)/J28</f>
        <v>-0.12576904874585898</v>
      </c>
    </row>
    <row r="29" spans="2:16" ht="15" customHeight="1">
      <c r="B29" s="72" t="s">
        <v>73</v>
      </c>
      <c r="C29" s="73">
        <v>175194</v>
      </c>
      <c r="D29" s="74">
        <f>C29/$C$8</f>
        <v>0.10332186452812964</v>
      </c>
      <c r="E29" s="73">
        <v>152898</v>
      </c>
      <c r="F29" s="74">
        <f>E29/$E$8</f>
        <v>9.4342230454736734E-2</v>
      </c>
      <c r="G29" s="74">
        <f>(E29-C29)/C29</f>
        <v>-0.12726463235042296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nov. 2011</v>
      </c>
      <c r="D36" s="68" t="s">
        <v>49</v>
      </c>
      <c r="E36" s="47" t="str">
        <f>actualizaciones!$A$2</f>
        <v>acum. nov.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4743870</v>
      </c>
      <c r="D38" s="54">
        <f>C38/$C$38</f>
        <v>1</v>
      </c>
      <c r="E38" s="71">
        <v>4508904</v>
      </c>
      <c r="F38" s="54">
        <f>E38/$E$38</f>
        <v>1</v>
      </c>
      <c r="G38" s="54">
        <f>E38/C38-1</f>
        <v>-4.9530446660637883E-2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2941744</v>
      </c>
      <c r="D40" s="74">
        <f t="shared" ref="D40:D45" si="0">C40/$C$38</f>
        <v>0.62011480078501313</v>
      </c>
      <c r="E40" s="73">
        <v>2925562</v>
      </c>
      <c r="F40" s="74">
        <f t="shared" ref="F40:F45" si="1">E40/$E$38</f>
        <v>0.64884104873379433</v>
      </c>
      <c r="G40" s="74">
        <f t="shared" ref="G40:G45" si="2">E40/C40-1</f>
        <v>-5.5008185620503136E-3</v>
      </c>
      <c r="H40" s="66"/>
      <c r="I40" s="66"/>
    </row>
    <row r="41" spans="2:14" ht="15" customHeight="1">
      <c r="B41" s="75" t="s">
        <v>68</v>
      </c>
      <c r="C41" s="76">
        <v>381573</v>
      </c>
      <c r="D41" s="60">
        <f t="shared" si="0"/>
        <v>8.0434961329041474E-2</v>
      </c>
      <c r="E41" s="76">
        <v>451399</v>
      </c>
      <c r="F41" s="60">
        <f t="shared" si="1"/>
        <v>0.10011279903054046</v>
      </c>
      <c r="G41" s="61">
        <f t="shared" si="2"/>
        <v>0.18299512806199592</v>
      </c>
      <c r="H41" s="66"/>
      <c r="I41" s="66"/>
    </row>
    <row r="42" spans="2:14" ht="15" customHeight="1">
      <c r="B42" s="75" t="s">
        <v>69</v>
      </c>
      <c r="C42" s="76">
        <v>1843059</v>
      </c>
      <c r="D42" s="60">
        <f t="shared" si="0"/>
        <v>0.38851380834635013</v>
      </c>
      <c r="E42" s="76">
        <v>1791687</v>
      </c>
      <c r="F42" s="60">
        <f t="shared" si="1"/>
        <v>0.39736641099477832</v>
      </c>
      <c r="G42" s="61">
        <f t="shared" si="2"/>
        <v>-2.7873225979200833E-2</v>
      </c>
      <c r="H42" s="66"/>
      <c r="I42" s="66"/>
    </row>
    <row r="43" spans="2:14" ht="15" customHeight="1">
      <c r="B43" s="75" t="s">
        <v>70</v>
      </c>
      <c r="C43" s="76">
        <v>572978</v>
      </c>
      <c r="D43" s="60">
        <f t="shared" si="0"/>
        <v>0.12078282077712922</v>
      </c>
      <c r="E43" s="76">
        <v>556958</v>
      </c>
      <c r="F43" s="60">
        <f t="shared" si="1"/>
        <v>0.12352403156066308</v>
      </c>
      <c r="G43" s="61">
        <f t="shared" si="2"/>
        <v>-2.7959188659948508E-2</v>
      </c>
      <c r="H43" s="66"/>
      <c r="I43" s="66"/>
    </row>
    <row r="44" spans="2:14" ht="15" customHeight="1">
      <c r="B44" s="75" t="s">
        <v>78</v>
      </c>
      <c r="C44" s="76">
        <v>109523</v>
      </c>
      <c r="D44" s="60">
        <f t="shared" si="0"/>
        <v>2.3087268411655464E-2</v>
      </c>
      <c r="E44" s="76">
        <v>92972</v>
      </c>
      <c r="F44" s="60">
        <f t="shared" si="1"/>
        <v>2.0619645040125052E-2</v>
      </c>
      <c r="G44" s="61">
        <f t="shared" si="2"/>
        <v>-0.1511189430530574</v>
      </c>
      <c r="H44" s="66"/>
      <c r="I44" s="66"/>
    </row>
    <row r="45" spans="2:14" ht="15" customHeight="1">
      <c r="B45" s="75" t="s">
        <v>79</v>
      </c>
      <c r="C45" s="76">
        <v>34611</v>
      </c>
      <c r="D45" s="60">
        <f t="shared" si="0"/>
        <v>7.2959419208367855E-3</v>
      </c>
      <c r="E45" s="76">
        <v>32546</v>
      </c>
      <c r="F45" s="60">
        <f t="shared" si="1"/>
        <v>7.218162107687367E-3</v>
      </c>
      <c r="G45" s="61">
        <f t="shared" si="2"/>
        <v>-5.9663112883187375E-2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1802126</v>
      </c>
      <c r="D47" s="74">
        <f>C47/$C$38</f>
        <v>0.37988519921498692</v>
      </c>
      <c r="E47" s="73">
        <v>1583342</v>
      </c>
      <c r="F47" s="74">
        <f>E47/$E$38</f>
        <v>0.35115895126620572</v>
      </c>
      <c r="G47" s="74">
        <f>E47/C47-1</f>
        <v>-0.12140327590856581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8"/>
  <sheetViews>
    <sheetView showGridLines="0" showRowColHeaders="0" zoomScaleNormal="100" workbookViewId="0">
      <selection activeCell="E2" sqref="E2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34</v>
      </c>
      <c r="C8" s="83">
        <v>3170372</v>
      </c>
      <c r="D8" s="84">
        <f t="shared" ref="D8:D16" si="0">C8/C21-1</f>
        <v>-8.3338995532597049E-2</v>
      </c>
      <c r="E8" s="85">
        <v>1217077</v>
      </c>
      <c r="F8" s="86">
        <f t="shared" ref="F8:F18" si="1">E8/E21-1</f>
        <v>-6.0157685832985863E-2</v>
      </c>
      <c r="G8" s="83">
        <v>982622</v>
      </c>
      <c r="H8" s="84">
        <f t="shared" ref="H8:H18" si="2">G8/G21-1</f>
        <v>-0.10635062538594953</v>
      </c>
      <c r="I8" s="85">
        <v>428725</v>
      </c>
      <c r="J8" s="86">
        <f t="shared" ref="J8:J18" si="3">I8/I21-1</f>
        <v>-0.11465087848274835</v>
      </c>
      <c r="K8" s="83">
        <v>34242</v>
      </c>
      <c r="L8" s="84">
        <f t="shared" ref="L8:L18" si="4">K8/K21-1</f>
        <v>0.13639984070091593</v>
      </c>
    </row>
    <row r="9" spans="2:16">
      <c r="B9" s="82" t="s">
        <v>35</v>
      </c>
      <c r="C9" s="83">
        <v>3196134</v>
      </c>
      <c r="D9" s="84">
        <f t="shared" si="0"/>
        <v>-4.4967134023501942E-2</v>
      </c>
      <c r="E9" s="85">
        <v>1259881</v>
      </c>
      <c r="F9" s="86">
        <f t="shared" si="1"/>
        <v>-5.9680828514364404E-2</v>
      </c>
      <c r="G9" s="83">
        <v>997520</v>
      </c>
      <c r="H9" s="84">
        <f t="shared" si="2"/>
        <v>-7.3492191019323916E-2</v>
      </c>
      <c r="I9" s="85">
        <v>386308</v>
      </c>
      <c r="J9" s="86">
        <f t="shared" si="3"/>
        <v>6.575074143044346E-2</v>
      </c>
      <c r="K9" s="83">
        <v>32572</v>
      </c>
      <c r="L9" s="84">
        <f t="shared" si="4"/>
        <v>0.18202932210770784</v>
      </c>
    </row>
    <row r="10" spans="2:16">
      <c r="B10" s="82" t="s">
        <v>36</v>
      </c>
      <c r="C10" s="83">
        <v>2946370</v>
      </c>
      <c r="D10" s="84">
        <f t="shared" si="0"/>
        <v>-7.6365512696968674E-2</v>
      </c>
      <c r="E10" s="85">
        <v>1133021</v>
      </c>
      <c r="F10" s="86">
        <f t="shared" si="1"/>
        <v>-9.6878509693829162E-2</v>
      </c>
      <c r="G10" s="83">
        <v>928873</v>
      </c>
      <c r="H10" s="84">
        <f t="shared" si="2"/>
        <v>-8.6584726670554168E-2</v>
      </c>
      <c r="I10" s="85">
        <v>397200</v>
      </c>
      <c r="J10" s="86">
        <f t="shared" si="3"/>
        <v>5.0225826448895283E-3</v>
      </c>
      <c r="K10" s="83">
        <v>26480</v>
      </c>
      <c r="L10" s="84">
        <f t="shared" si="4"/>
        <v>-1.0574300340021714E-2</v>
      </c>
    </row>
    <row r="11" spans="2:16">
      <c r="B11" s="82" t="s">
        <v>37</v>
      </c>
      <c r="C11" s="83">
        <v>3597248</v>
      </c>
      <c r="D11" s="84">
        <f t="shared" si="0"/>
        <v>-6.7789595673515057E-2</v>
      </c>
      <c r="E11" s="85">
        <v>1365527</v>
      </c>
      <c r="F11" s="86">
        <f t="shared" si="1"/>
        <v>-6.5437900928110304E-2</v>
      </c>
      <c r="G11" s="83">
        <v>1134278</v>
      </c>
      <c r="H11" s="84">
        <f t="shared" si="2"/>
        <v>-7.1274114139784017E-2</v>
      </c>
      <c r="I11" s="85">
        <v>450199</v>
      </c>
      <c r="J11" s="86">
        <f t="shared" si="3"/>
        <v>-9.2991723682195881E-2</v>
      </c>
      <c r="K11" s="83">
        <v>26231</v>
      </c>
      <c r="L11" s="84">
        <f t="shared" si="4"/>
        <v>0.39385727190605246</v>
      </c>
    </row>
    <row r="12" spans="2:16">
      <c r="B12" s="82" t="s">
        <v>38</v>
      </c>
      <c r="C12" s="83">
        <v>3399995</v>
      </c>
      <c r="D12" s="84">
        <f t="shared" si="0"/>
        <v>-4.3527173151655774E-2</v>
      </c>
      <c r="E12" s="85">
        <v>1321041</v>
      </c>
      <c r="F12" s="86">
        <f t="shared" si="1"/>
        <v>-5.424431382936834E-2</v>
      </c>
      <c r="G12" s="83">
        <v>1114407</v>
      </c>
      <c r="H12" s="84">
        <f t="shared" si="2"/>
        <v>-2.8038777032065587E-2</v>
      </c>
      <c r="I12" s="85">
        <v>314936</v>
      </c>
      <c r="J12" s="86">
        <f t="shared" si="3"/>
        <v>-0.23808510020612172</v>
      </c>
      <c r="K12" s="83">
        <v>27719</v>
      </c>
      <c r="L12" s="84">
        <f t="shared" si="4"/>
        <v>0.15433306958730686</v>
      </c>
    </row>
    <row r="13" spans="2:16">
      <c r="B13" s="82" t="s">
        <v>39</v>
      </c>
      <c r="C13" s="83">
        <v>2796843</v>
      </c>
      <c r="D13" s="84">
        <f t="shared" si="0"/>
        <v>-3.07347456913446E-2</v>
      </c>
      <c r="E13" s="85">
        <v>1076338</v>
      </c>
      <c r="F13" s="86">
        <f t="shared" si="1"/>
        <v>-4.6512225349317871E-2</v>
      </c>
      <c r="G13" s="83">
        <v>878416</v>
      </c>
      <c r="H13" s="84">
        <f t="shared" si="2"/>
        <v>-6.9282319970756623E-2</v>
      </c>
      <c r="I13" s="85">
        <v>378211</v>
      </c>
      <c r="J13" s="86">
        <f t="shared" si="3"/>
        <v>8.6971596212828128E-3</v>
      </c>
      <c r="K13" s="83">
        <v>28267</v>
      </c>
      <c r="L13" s="84">
        <f t="shared" si="4"/>
        <v>0.11948514851485159</v>
      </c>
      <c r="N13" s="87"/>
      <c r="O13" s="87"/>
      <c r="P13" s="87"/>
    </row>
    <row r="14" spans="2:16">
      <c r="B14" s="82" t="s">
        <v>40</v>
      </c>
      <c r="C14" s="83">
        <v>2562962</v>
      </c>
      <c r="D14" s="84">
        <f t="shared" si="0"/>
        <v>-2.2221052278186271E-2</v>
      </c>
      <c r="E14" s="85">
        <v>1013697</v>
      </c>
      <c r="F14" s="86">
        <f t="shared" si="1"/>
        <v>-1.6205435779482635E-2</v>
      </c>
      <c r="G14" s="83">
        <v>776116</v>
      </c>
      <c r="H14" s="84">
        <f t="shared" si="2"/>
        <v>-5.1382684210204643E-2</v>
      </c>
      <c r="I14" s="85">
        <v>352382</v>
      </c>
      <c r="J14" s="86">
        <f t="shared" si="3"/>
        <v>4.3389946939548896E-2</v>
      </c>
      <c r="K14" s="83">
        <v>31843</v>
      </c>
      <c r="L14" s="84">
        <f t="shared" si="4"/>
        <v>0.1954873104069681</v>
      </c>
    </row>
    <row r="15" spans="2:16">
      <c r="B15" s="82" t="s">
        <v>41</v>
      </c>
      <c r="C15" s="83">
        <v>2974220</v>
      </c>
      <c r="D15" s="84">
        <f t="shared" si="0"/>
        <v>-0.12201624946827461</v>
      </c>
      <c r="E15" s="85">
        <v>1148909</v>
      </c>
      <c r="F15" s="86">
        <f t="shared" si="1"/>
        <v>-0.10991313024729954</v>
      </c>
      <c r="G15" s="83">
        <v>918501</v>
      </c>
      <c r="H15" s="84">
        <f t="shared" si="2"/>
        <v>-0.13776015019948373</v>
      </c>
      <c r="I15" s="85">
        <v>400759</v>
      </c>
      <c r="J15" s="86">
        <f t="shared" si="3"/>
        <v>-7.8117308232003246E-2</v>
      </c>
      <c r="K15" s="83">
        <v>29581</v>
      </c>
      <c r="L15" s="84">
        <f t="shared" si="4"/>
        <v>0.10690764855560553</v>
      </c>
    </row>
    <row r="16" spans="2:16">
      <c r="B16" s="82" t="s">
        <v>42</v>
      </c>
      <c r="C16" s="83">
        <v>3356667</v>
      </c>
      <c r="D16" s="84">
        <f t="shared" si="0"/>
        <v>-8.2141826847485611E-2</v>
      </c>
      <c r="E16" s="85">
        <v>1236078</v>
      </c>
      <c r="F16" s="86">
        <f t="shared" si="1"/>
        <v>-8.2085761642517241E-2</v>
      </c>
      <c r="G16" s="83">
        <v>1032876</v>
      </c>
      <c r="H16" s="84">
        <f t="shared" si="2"/>
        <v>-0.10911656534849545</v>
      </c>
      <c r="I16" s="85">
        <v>525008</v>
      </c>
      <c r="J16" s="86">
        <f t="shared" si="3"/>
        <v>-5.062702868870983E-2</v>
      </c>
      <c r="K16" s="83">
        <v>29552</v>
      </c>
      <c r="L16" s="84">
        <f t="shared" si="4"/>
        <v>-0.1389026486785746</v>
      </c>
    </row>
    <row r="17" spans="2:18">
      <c r="B17" s="82" t="s">
        <v>43</v>
      </c>
      <c r="C17" s="83">
        <v>3508753</v>
      </c>
      <c r="D17" s="84">
        <f>C17/C30-1</f>
        <v>-1.9238972020767076E-2</v>
      </c>
      <c r="E17" s="85">
        <v>1293268</v>
      </c>
      <c r="F17" s="86">
        <f t="shared" si="1"/>
        <v>-1.7319852712106232E-2</v>
      </c>
      <c r="G17" s="83">
        <v>1064661</v>
      </c>
      <c r="H17" s="84">
        <f t="shared" si="2"/>
        <v>-5.2181344728583823E-2</v>
      </c>
      <c r="I17" s="85">
        <v>547845</v>
      </c>
      <c r="J17" s="86">
        <f t="shared" si="3"/>
        <v>2.6101826341192957E-2</v>
      </c>
      <c r="K17" s="83">
        <v>41796</v>
      </c>
      <c r="L17" s="84">
        <f t="shared" si="4"/>
        <v>0.31628507542594408</v>
      </c>
    </row>
    <row r="18" spans="2:18">
      <c r="B18" s="82" t="s">
        <v>44</v>
      </c>
      <c r="C18" s="83">
        <v>3606245</v>
      </c>
      <c r="D18" s="84">
        <f t="shared" ref="D18" si="5">C18/C31-1</f>
        <v>5.5713345581820617E-2</v>
      </c>
      <c r="E18" s="85">
        <v>1383431</v>
      </c>
      <c r="F18" s="86">
        <f t="shared" si="1"/>
        <v>9.1925191303627196E-2</v>
      </c>
      <c r="G18" s="83">
        <v>1085621</v>
      </c>
      <c r="H18" s="84">
        <f t="shared" si="2"/>
        <v>-2.7543735499879096E-2</v>
      </c>
      <c r="I18" s="85">
        <v>551141</v>
      </c>
      <c r="J18" s="86">
        <f t="shared" si="3"/>
        <v>5.9566630844148927E-2</v>
      </c>
      <c r="K18" s="83">
        <v>32842</v>
      </c>
      <c r="L18" s="84">
        <f t="shared" si="4"/>
        <v>0.14173474708847555</v>
      </c>
    </row>
    <row r="19" spans="2:18" ht="25.5">
      <c r="B19" s="30" t="str">
        <f>actualizaciones!$A$2</f>
        <v>acum. nov. 2012</v>
      </c>
      <c r="C19" s="31">
        <v>35115809</v>
      </c>
      <c r="D19" s="32">
        <v>-4.9733345597349432E-2</v>
      </c>
      <c r="E19" s="33">
        <v>13448268</v>
      </c>
      <c r="F19" s="34">
        <v>-4.8045020174134589E-2</v>
      </c>
      <c r="G19" s="31">
        <v>10913891</v>
      </c>
      <c r="H19" s="32">
        <v>-7.4093533266877398E-2</v>
      </c>
      <c r="I19" s="33">
        <v>4732714</v>
      </c>
      <c r="J19" s="34">
        <v>-3.5341885263360684E-2</v>
      </c>
      <c r="K19" s="31">
        <v>341125</v>
      </c>
      <c r="L19" s="32">
        <v>0.13432314700894499</v>
      </c>
      <c r="O19" s="81"/>
      <c r="P19" s="81"/>
      <c r="Q19" s="81"/>
      <c r="R19" s="81"/>
    </row>
    <row r="20" spans="2:18" outlineLevel="1">
      <c r="B20" s="82" t="s">
        <v>33</v>
      </c>
      <c r="C20" s="83">
        <v>3276850</v>
      </c>
      <c r="D20" s="84">
        <f t="shared" ref="D20:D31" si="6">C20/C33-1</f>
        <v>7.8053742633071854E-2</v>
      </c>
      <c r="E20" s="85">
        <v>1228866</v>
      </c>
      <c r="F20" s="86">
        <f t="shared" ref="F20:F31" si="7">E20/E33-1</f>
        <v>8.1070666976331696E-2</v>
      </c>
      <c r="G20" s="83">
        <v>1036319</v>
      </c>
      <c r="H20" s="84">
        <f t="shared" ref="H20:H31" si="8">G20/G33-1</f>
        <v>6.5918490564485177E-2</v>
      </c>
      <c r="I20" s="85">
        <v>491652</v>
      </c>
      <c r="J20" s="86">
        <f t="shared" ref="J20:J31" si="9">I20/I33-1</f>
        <v>0.10035540674825216</v>
      </c>
      <c r="K20" s="83">
        <v>28750</v>
      </c>
      <c r="L20" s="84">
        <f t="shared" ref="L20:L31" si="10">K20/K33-1</f>
        <v>6.229875402491869E-3</v>
      </c>
    </row>
    <row r="21" spans="2:18" outlineLevel="1">
      <c r="B21" s="82" t="s">
        <v>34</v>
      </c>
      <c r="C21" s="83">
        <v>3458609</v>
      </c>
      <c r="D21" s="84">
        <f t="shared" si="6"/>
        <v>7.3821046229201492E-2</v>
      </c>
      <c r="E21" s="85">
        <v>1294980</v>
      </c>
      <c r="F21" s="86">
        <f t="shared" si="7"/>
        <v>6.3632488355302996E-2</v>
      </c>
      <c r="G21" s="83">
        <v>1099561</v>
      </c>
      <c r="H21" s="84">
        <f t="shared" si="8"/>
        <v>6.2478379595362732E-2</v>
      </c>
      <c r="I21" s="85">
        <v>484244</v>
      </c>
      <c r="J21" s="86">
        <f t="shared" si="9"/>
        <v>8.7509376165002539E-2</v>
      </c>
      <c r="K21" s="83">
        <v>30132</v>
      </c>
      <c r="L21" s="84">
        <f t="shared" si="10"/>
        <v>-9.4348926657681353E-3</v>
      </c>
    </row>
    <row r="22" spans="2:18" outlineLevel="1">
      <c r="B22" s="82" t="s">
        <v>35</v>
      </c>
      <c r="C22" s="83">
        <v>3346622</v>
      </c>
      <c r="D22" s="84">
        <f t="shared" si="6"/>
        <v>9.3253241664349895E-2</v>
      </c>
      <c r="E22" s="85">
        <v>1339844</v>
      </c>
      <c r="F22" s="86">
        <f t="shared" si="7"/>
        <v>0.1422389466989713</v>
      </c>
      <c r="G22" s="83">
        <v>1076645</v>
      </c>
      <c r="H22" s="84">
        <f t="shared" si="8"/>
        <v>2.38414034580543E-2</v>
      </c>
      <c r="I22" s="85">
        <v>362475</v>
      </c>
      <c r="J22" s="86">
        <f t="shared" si="9"/>
        <v>5.8253192495664408E-2</v>
      </c>
      <c r="K22" s="83">
        <v>27556</v>
      </c>
      <c r="L22" s="84">
        <f t="shared" si="10"/>
        <v>-1.5786841917279859E-2</v>
      </c>
    </row>
    <row r="23" spans="2:18" outlineLevel="1">
      <c r="B23" s="82" t="s">
        <v>36</v>
      </c>
      <c r="C23" s="83">
        <v>3189974</v>
      </c>
      <c r="D23" s="84">
        <f t="shared" si="6"/>
        <v>0.15137034038610553</v>
      </c>
      <c r="E23" s="85">
        <v>1254561</v>
      </c>
      <c r="F23" s="86">
        <f t="shared" si="7"/>
        <v>0.16173382078406973</v>
      </c>
      <c r="G23" s="83">
        <v>1016923</v>
      </c>
      <c r="H23" s="84">
        <f t="shared" si="8"/>
        <v>0.13699285663972494</v>
      </c>
      <c r="I23" s="85">
        <v>395215</v>
      </c>
      <c r="J23" s="86">
        <f t="shared" si="9"/>
        <v>0.14596260684999818</v>
      </c>
      <c r="K23" s="83">
        <v>26763</v>
      </c>
      <c r="L23" s="84">
        <f t="shared" si="10"/>
        <v>0.18483265450681774</v>
      </c>
    </row>
    <row r="24" spans="2:18" outlineLevel="1">
      <c r="B24" s="82" t="s">
        <v>37</v>
      </c>
      <c r="C24" s="83">
        <v>3858837</v>
      </c>
      <c r="D24" s="84">
        <f t="shared" si="6"/>
        <v>7.0787629618920489E-2</v>
      </c>
      <c r="E24" s="85">
        <v>1461141</v>
      </c>
      <c r="F24" s="86">
        <f t="shared" si="7"/>
        <v>5.1947210449053927E-2</v>
      </c>
      <c r="G24" s="83">
        <v>1221327</v>
      </c>
      <c r="H24" s="84">
        <f t="shared" si="8"/>
        <v>4.8292667435151593E-2</v>
      </c>
      <c r="I24" s="85">
        <v>496356</v>
      </c>
      <c r="J24" s="86">
        <f t="shared" si="9"/>
        <v>0.1115102113937656</v>
      </c>
      <c r="K24" s="83">
        <v>18819</v>
      </c>
      <c r="L24" s="84">
        <f t="shared" si="10"/>
        <v>-0.16800035368495514</v>
      </c>
    </row>
    <row r="25" spans="2:18" outlineLevel="1">
      <c r="B25" s="82" t="s">
        <v>38</v>
      </c>
      <c r="C25" s="83">
        <v>3554722</v>
      </c>
      <c r="D25" s="84">
        <f t="shared" si="6"/>
        <v>9.2600105979740999E-2</v>
      </c>
      <c r="E25" s="85">
        <v>1396810</v>
      </c>
      <c r="F25" s="86">
        <f t="shared" si="7"/>
        <v>6.9248828986478994E-2</v>
      </c>
      <c r="G25" s="83">
        <v>1146555</v>
      </c>
      <c r="H25" s="84">
        <f t="shared" si="8"/>
        <v>6.3812711140224465E-2</v>
      </c>
      <c r="I25" s="85">
        <v>413348</v>
      </c>
      <c r="J25" s="86">
        <f t="shared" si="9"/>
        <v>0.11183198304337072</v>
      </c>
      <c r="K25" s="83">
        <v>24013</v>
      </c>
      <c r="L25" s="84">
        <f t="shared" si="10"/>
        <v>4.7048050928752083E-2</v>
      </c>
    </row>
    <row r="26" spans="2:18" outlineLevel="1">
      <c r="B26" s="82" t="s">
        <v>39</v>
      </c>
      <c r="C26" s="83">
        <v>2885529</v>
      </c>
      <c r="D26" s="84">
        <f t="shared" si="6"/>
        <v>8.4266846831139386E-2</v>
      </c>
      <c r="E26" s="85">
        <v>1128843</v>
      </c>
      <c r="F26" s="86">
        <f t="shared" si="7"/>
        <v>0.13264756316467019</v>
      </c>
      <c r="G26" s="83">
        <v>943805</v>
      </c>
      <c r="H26" s="84">
        <f t="shared" si="8"/>
        <v>0.1211775271502189</v>
      </c>
      <c r="I26" s="85">
        <v>374950</v>
      </c>
      <c r="J26" s="86">
        <f t="shared" si="9"/>
        <v>-8.8200962988181475E-2</v>
      </c>
      <c r="K26" s="83">
        <v>25250</v>
      </c>
      <c r="L26" s="84">
        <f t="shared" si="10"/>
        <v>-3.3566808282619487E-2</v>
      </c>
      <c r="N26" s="87"/>
      <c r="O26" s="87"/>
      <c r="P26" s="87"/>
    </row>
    <row r="27" spans="2:18" outlineLevel="1">
      <c r="B27" s="82" t="s">
        <v>40</v>
      </c>
      <c r="C27" s="83">
        <v>2621208</v>
      </c>
      <c r="D27" s="84">
        <f t="shared" si="6"/>
        <v>6.6137585505909424E-2</v>
      </c>
      <c r="E27" s="85">
        <v>1030395</v>
      </c>
      <c r="F27" s="86">
        <f t="shared" si="7"/>
        <v>8.1722744212902265E-2</v>
      </c>
      <c r="G27" s="83">
        <v>818155</v>
      </c>
      <c r="H27" s="84">
        <f t="shared" si="8"/>
        <v>7.9202122116682094E-2</v>
      </c>
      <c r="I27" s="85">
        <v>337728</v>
      </c>
      <c r="J27" s="86">
        <f t="shared" si="9"/>
        <v>-0.10121593246771221</v>
      </c>
      <c r="K27" s="83">
        <v>26636</v>
      </c>
      <c r="L27" s="84">
        <f t="shared" si="10"/>
        <v>5.2140938536893611E-2</v>
      </c>
    </row>
    <row r="28" spans="2:18" outlineLevel="1">
      <c r="B28" s="82" t="s">
        <v>41</v>
      </c>
      <c r="C28" s="83">
        <v>3387557</v>
      </c>
      <c r="D28" s="84">
        <f t="shared" si="6"/>
        <v>0.25249552067072734</v>
      </c>
      <c r="E28" s="85">
        <v>1290783</v>
      </c>
      <c r="F28" s="86">
        <f t="shared" si="7"/>
        <v>0.21625113071008584</v>
      </c>
      <c r="G28" s="83">
        <v>1065250</v>
      </c>
      <c r="H28" s="84">
        <f t="shared" si="8"/>
        <v>0.29587412655468404</v>
      </c>
      <c r="I28" s="85">
        <v>434718</v>
      </c>
      <c r="J28" s="86">
        <f t="shared" si="9"/>
        <v>0.15690026373146759</v>
      </c>
      <c r="K28" s="83">
        <v>26724</v>
      </c>
      <c r="L28" s="84">
        <f t="shared" si="10"/>
        <v>-2.9981851179673336E-2</v>
      </c>
    </row>
    <row r="29" spans="2:18" outlineLevel="1">
      <c r="B29" s="82" t="s">
        <v>42</v>
      </c>
      <c r="C29" s="83">
        <v>3657065</v>
      </c>
      <c r="D29" s="84">
        <f t="shared" si="6"/>
        <v>0.1506685054381256</v>
      </c>
      <c r="E29" s="85">
        <v>1346616</v>
      </c>
      <c r="F29" s="86">
        <f t="shared" si="7"/>
        <v>0.18307587286610039</v>
      </c>
      <c r="G29" s="83">
        <v>1159384</v>
      </c>
      <c r="H29" s="84">
        <f t="shared" si="8"/>
        <v>0.14445458987507953</v>
      </c>
      <c r="I29" s="85">
        <v>553005</v>
      </c>
      <c r="J29" s="86">
        <f t="shared" si="9"/>
        <v>0.13452748280785842</v>
      </c>
      <c r="K29" s="83">
        <v>34319</v>
      </c>
      <c r="L29" s="84">
        <f t="shared" si="10"/>
        <v>0.20565606885649035</v>
      </c>
    </row>
    <row r="30" spans="2:18" outlineLevel="1">
      <c r="B30" s="82" t="s">
        <v>43</v>
      </c>
      <c r="C30" s="83">
        <v>3577582</v>
      </c>
      <c r="D30" s="84">
        <f>C30/C43-1</f>
        <v>0.17311309370786399</v>
      </c>
      <c r="E30" s="85">
        <v>1316062</v>
      </c>
      <c r="F30" s="86">
        <f t="shared" si="7"/>
        <v>0.21722683285284727</v>
      </c>
      <c r="G30" s="83">
        <v>1123275</v>
      </c>
      <c r="H30" s="84">
        <f t="shared" si="8"/>
        <v>0.19382149351636246</v>
      </c>
      <c r="I30" s="85">
        <v>533909</v>
      </c>
      <c r="J30" s="86">
        <f t="shared" si="9"/>
        <v>2.1569505353630447E-2</v>
      </c>
      <c r="K30" s="83">
        <v>31753</v>
      </c>
      <c r="L30" s="84">
        <f t="shared" si="10"/>
        <v>-8.3104732753891075E-2</v>
      </c>
    </row>
    <row r="31" spans="2:18" outlineLevel="1">
      <c r="B31" s="82" t="s">
        <v>44</v>
      </c>
      <c r="C31" s="83">
        <v>3415932</v>
      </c>
      <c r="D31" s="84">
        <f t="shared" si="6"/>
        <v>5.8338344739510717E-2</v>
      </c>
      <c r="E31" s="85">
        <v>1266965</v>
      </c>
      <c r="F31" s="86">
        <f t="shared" si="7"/>
        <v>8.9998322371392492E-2</v>
      </c>
      <c r="G31" s="83">
        <v>1116370</v>
      </c>
      <c r="H31" s="84">
        <f t="shared" si="8"/>
        <v>9.1681620160079857E-2</v>
      </c>
      <c r="I31" s="85">
        <v>520157</v>
      </c>
      <c r="J31" s="86">
        <f t="shared" si="9"/>
        <v>-4.7212839694320885E-2</v>
      </c>
      <c r="K31" s="83">
        <v>28765</v>
      </c>
      <c r="L31" s="84">
        <f t="shared" si="10"/>
        <v>4.1892127770990495E-3</v>
      </c>
    </row>
    <row r="32" spans="2:18" ht="15" customHeight="1">
      <c r="B32" s="35">
        <v>2011</v>
      </c>
      <c r="C32" s="88">
        <v>40230487</v>
      </c>
      <c r="D32" s="89">
        <f>C32/C45-1</f>
        <v>0.11043781800147245</v>
      </c>
      <c r="E32" s="88">
        <v>15355866</v>
      </c>
      <c r="F32" s="89">
        <f>E32/E45-1</f>
        <v>0.12129901828523426</v>
      </c>
      <c r="G32" s="88">
        <v>12823569</v>
      </c>
      <c r="H32" s="89">
        <f>G32/G45-1</f>
        <v>0.10600887286283589</v>
      </c>
      <c r="I32" s="88">
        <v>5397757</v>
      </c>
      <c r="J32" s="89">
        <f>I32/I45-1</f>
        <v>5.4957801742654633E-2</v>
      </c>
      <c r="K32" s="88">
        <v>329480</v>
      </c>
      <c r="L32" s="89">
        <f>K32/K45-1</f>
        <v>1.1096653818771118E-2</v>
      </c>
      <c r="O32" s="81"/>
      <c r="P32" s="81"/>
      <c r="Q32" s="81"/>
      <c r="R32" s="81"/>
    </row>
    <row r="33" spans="2:17" hidden="1" outlineLevel="1">
      <c r="B33" s="82" t="s">
        <v>33</v>
      </c>
      <c r="C33" s="83">
        <v>3039598</v>
      </c>
      <c r="D33" s="84">
        <f>C33/C46-1</f>
        <v>6.4640757384912817E-3</v>
      </c>
      <c r="E33" s="85">
        <v>1136712</v>
      </c>
      <c r="F33" s="86">
        <f>E33/E46-1</f>
        <v>2.0222028557298932E-2</v>
      </c>
      <c r="G33" s="83">
        <v>972231</v>
      </c>
      <c r="H33" s="84">
        <f>G33/G46-1</f>
        <v>6.1057422090288416E-2</v>
      </c>
      <c r="I33" s="85">
        <v>446812</v>
      </c>
      <c r="J33" s="86">
        <f>I33/I46-1</f>
        <v>-0.11982854058568837</v>
      </c>
      <c r="K33" s="83">
        <v>28572</v>
      </c>
      <c r="L33" s="84">
        <f>K33/K46-1</f>
        <v>-0.20800532209779354</v>
      </c>
    </row>
    <row r="34" spans="2:17" hidden="1" outlineLevel="1">
      <c r="B34" s="82" t="s">
        <v>34</v>
      </c>
      <c r="C34" s="83">
        <v>3220843</v>
      </c>
      <c r="D34" s="84">
        <f t="shared" ref="D34:F84" si="11">C34/C47-1</f>
        <v>7.4448105062862036E-2</v>
      </c>
      <c r="E34" s="85">
        <v>1217507</v>
      </c>
      <c r="F34" s="86">
        <f t="shared" si="11"/>
        <v>6.7316374423827874E-2</v>
      </c>
      <c r="G34" s="83">
        <v>1034902</v>
      </c>
      <c r="H34" s="84">
        <f t="shared" ref="H34:H44" si="12">G34/G47-1</f>
        <v>0.16204480864867787</v>
      </c>
      <c r="I34" s="85">
        <v>445278</v>
      </c>
      <c r="J34" s="86">
        <f t="shared" ref="J34:J44" si="13">I34/I47-1</f>
        <v>-8.6603609868368459E-2</v>
      </c>
      <c r="K34" s="83">
        <v>30419</v>
      </c>
      <c r="L34" s="84">
        <f t="shared" ref="L34:L44" si="14">K34/K47-1</f>
        <v>9.8000288766965094E-2</v>
      </c>
    </row>
    <row r="35" spans="2:17" hidden="1" outlineLevel="1">
      <c r="B35" s="82" t="s">
        <v>35</v>
      </c>
      <c r="C35" s="83">
        <v>3061159</v>
      </c>
      <c r="D35" s="84">
        <f t="shared" si="11"/>
        <v>6.3841048647435006E-2</v>
      </c>
      <c r="E35" s="85">
        <v>1172998</v>
      </c>
      <c r="F35" s="86">
        <f t="shared" si="11"/>
        <v>6.7908343628545698E-2</v>
      </c>
      <c r="G35" s="83">
        <v>1051574</v>
      </c>
      <c r="H35" s="84">
        <f t="shared" si="12"/>
        <v>0.12665906685123351</v>
      </c>
      <c r="I35" s="85">
        <v>342522</v>
      </c>
      <c r="J35" s="86">
        <f t="shared" si="13"/>
        <v>-8.60523198104447E-2</v>
      </c>
      <c r="K35" s="83">
        <v>27998</v>
      </c>
      <c r="L35" s="84">
        <f t="shared" si="14"/>
        <v>-3.3551950293406962E-2</v>
      </c>
    </row>
    <row r="36" spans="2:17" hidden="1" outlineLevel="1">
      <c r="B36" s="82" t="s">
        <v>36</v>
      </c>
      <c r="C36" s="83">
        <v>2770589</v>
      </c>
      <c r="D36" s="84">
        <f t="shared" si="11"/>
        <v>1.9562233433795928E-2</v>
      </c>
      <c r="E36" s="85">
        <v>1079904</v>
      </c>
      <c r="F36" s="86">
        <f t="shared" si="11"/>
        <v>2.1019749033726942E-2</v>
      </c>
      <c r="G36" s="83">
        <v>894397</v>
      </c>
      <c r="H36" s="84">
        <f t="shared" si="12"/>
        <v>5.5148941190349854E-2</v>
      </c>
      <c r="I36" s="85">
        <v>344876</v>
      </c>
      <c r="J36" s="86">
        <f t="shared" si="13"/>
        <v>-0.11994488108604673</v>
      </c>
      <c r="K36" s="83">
        <v>22588</v>
      </c>
      <c r="L36" s="84">
        <f t="shared" si="14"/>
        <v>-0.12656123119755613</v>
      </c>
    </row>
    <row r="37" spans="2:17" hidden="1" outlineLevel="1">
      <c r="B37" s="82" t="s">
        <v>37</v>
      </c>
      <c r="C37" s="83">
        <v>3603737</v>
      </c>
      <c r="D37" s="84">
        <f t="shared" si="11"/>
        <v>9.482941182402671E-3</v>
      </c>
      <c r="E37" s="85">
        <v>1388987</v>
      </c>
      <c r="F37" s="86">
        <f t="shared" si="11"/>
        <v>-5.6241109416018675E-3</v>
      </c>
      <c r="G37" s="83">
        <v>1165063</v>
      </c>
      <c r="H37" s="84">
        <f t="shared" si="12"/>
        <v>6.6312834692007883E-2</v>
      </c>
      <c r="I37" s="85">
        <v>446560</v>
      </c>
      <c r="J37" s="86">
        <f t="shared" si="13"/>
        <v>-0.20802333933369399</v>
      </c>
      <c r="K37" s="83">
        <v>22619</v>
      </c>
      <c r="L37" s="84">
        <f t="shared" si="14"/>
        <v>5.7753460531238199E-2</v>
      </c>
    </row>
    <row r="38" spans="2:17" hidden="1" outlineLevel="1">
      <c r="B38" s="82" t="s">
        <v>38</v>
      </c>
      <c r="C38" s="83">
        <v>3253452</v>
      </c>
      <c r="D38" s="84">
        <f t="shared" si="11"/>
        <v>2.3377128292525029E-2</v>
      </c>
      <c r="E38" s="85">
        <v>1306347</v>
      </c>
      <c r="F38" s="86">
        <f t="shared" si="11"/>
        <v>6.2691066817865959E-2</v>
      </c>
      <c r="G38" s="83">
        <v>1077779</v>
      </c>
      <c r="H38" s="84">
        <f t="shared" si="12"/>
        <v>5.9954800081823967E-2</v>
      </c>
      <c r="I38" s="85">
        <v>371772</v>
      </c>
      <c r="J38" s="86">
        <f t="shared" si="13"/>
        <v>-0.18210977890221103</v>
      </c>
      <c r="K38" s="83">
        <v>22934</v>
      </c>
      <c r="L38" s="84">
        <f t="shared" si="14"/>
        <v>-0.15869405722670582</v>
      </c>
    </row>
    <row r="39" spans="2:17" hidden="1" outlineLevel="1">
      <c r="B39" s="82" t="s">
        <v>39</v>
      </c>
      <c r="C39" s="83">
        <v>2661272</v>
      </c>
      <c r="D39" s="84">
        <f t="shared" si="11"/>
        <v>3.607557089287261E-2</v>
      </c>
      <c r="E39" s="85">
        <v>996641</v>
      </c>
      <c r="F39" s="86">
        <f t="shared" si="11"/>
        <v>2.8320468678580957E-2</v>
      </c>
      <c r="G39" s="83">
        <v>841798</v>
      </c>
      <c r="H39" s="84">
        <f t="shared" si="12"/>
        <v>3.9864019359453051E-2</v>
      </c>
      <c r="I39" s="85">
        <v>411220</v>
      </c>
      <c r="J39" s="86">
        <f t="shared" si="13"/>
        <v>1.8269521248408971E-2</v>
      </c>
      <c r="K39" s="83">
        <v>26127</v>
      </c>
      <c r="L39" s="84">
        <f t="shared" si="14"/>
        <v>-7.0279695395345509E-2</v>
      </c>
      <c r="N39" s="87"/>
      <c r="O39" s="87"/>
      <c r="P39" s="87"/>
    </row>
    <row r="40" spans="2:17" hidden="1" outlineLevel="1">
      <c r="B40" s="82" t="s">
        <v>40</v>
      </c>
      <c r="C40" s="83">
        <v>2458602</v>
      </c>
      <c r="D40" s="84">
        <f t="shared" si="11"/>
        <v>1.4648129592242709E-2</v>
      </c>
      <c r="E40" s="85">
        <v>952550</v>
      </c>
      <c r="F40" s="86">
        <f t="shared" si="11"/>
        <v>5.6023396480771925E-2</v>
      </c>
      <c r="G40" s="83">
        <v>758111</v>
      </c>
      <c r="H40" s="84">
        <f t="shared" si="12"/>
        <v>1.3876573919904711E-2</v>
      </c>
      <c r="I40" s="85">
        <v>375761</v>
      </c>
      <c r="J40" s="86">
        <f t="shared" si="13"/>
        <v>-6.123107523355098E-3</v>
      </c>
      <c r="K40" s="83">
        <v>25316</v>
      </c>
      <c r="L40" s="84">
        <f t="shared" si="14"/>
        <v>-0.16008095285491519</v>
      </c>
    </row>
    <row r="41" spans="2:17" hidden="1" outlineLevel="1">
      <c r="B41" s="82" t="s">
        <v>41</v>
      </c>
      <c r="C41" s="83">
        <v>2704646</v>
      </c>
      <c r="D41" s="84">
        <f t="shared" si="11"/>
        <v>-7.3257212835748375E-2</v>
      </c>
      <c r="E41" s="85">
        <v>1061280</v>
      </c>
      <c r="F41" s="86">
        <f t="shared" si="11"/>
        <v>-3.62592387094548E-2</v>
      </c>
      <c r="G41" s="83">
        <v>822032</v>
      </c>
      <c r="H41" s="84">
        <f t="shared" si="12"/>
        <v>-8.4832298150475771E-2</v>
      </c>
      <c r="I41" s="85">
        <v>375761</v>
      </c>
      <c r="J41" s="86">
        <f t="shared" si="13"/>
        <v>-0.16679749170702285</v>
      </c>
      <c r="K41" s="83">
        <v>27550</v>
      </c>
      <c r="L41" s="84">
        <f t="shared" si="14"/>
        <v>-7.6649797231625127E-2</v>
      </c>
    </row>
    <row r="42" spans="2:17" hidden="1" outlineLevel="1">
      <c r="B42" s="82" t="s">
        <v>42</v>
      </c>
      <c r="C42" s="83">
        <v>3178209</v>
      </c>
      <c r="D42" s="84">
        <f t="shared" si="11"/>
        <v>-3.2647373846854788E-2</v>
      </c>
      <c r="E42" s="85">
        <v>1138233</v>
      </c>
      <c r="F42" s="86">
        <f t="shared" si="11"/>
        <v>-1.7154822554183546E-2</v>
      </c>
      <c r="G42" s="83">
        <v>1013045</v>
      </c>
      <c r="H42" s="84">
        <f t="shared" si="12"/>
        <v>-2.182026045654728E-2</v>
      </c>
      <c r="I42" s="85">
        <v>487432</v>
      </c>
      <c r="J42" s="86">
        <f t="shared" si="13"/>
        <v>-0.10964006174023433</v>
      </c>
      <c r="K42" s="83">
        <v>28465</v>
      </c>
      <c r="L42" s="84">
        <f t="shared" si="14"/>
        <v>-0.22362535457124155</v>
      </c>
    </row>
    <row r="43" spans="2:17" hidden="1" outlineLevel="1">
      <c r="B43" s="82" t="s">
        <v>43</v>
      </c>
      <c r="C43" s="83">
        <v>3049648</v>
      </c>
      <c r="D43" s="84">
        <f t="shared" si="11"/>
        <v>-3.0898829095330149E-2</v>
      </c>
      <c r="E43" s="85">
        <v>1081197</v>
      </c>
      <c r="F43" s="86">
        <f t="shared" si="11"/>
        <v>-2.5021980350693696E-2</v>
      </c>
      <c r="G43" s="83">
        <v>940907</v>
      </c>
      <c r="H43" s="84">
        <f t="shared" si="12"/>
        <v>-6.0253586820276928E-2</v>
      </c>
      <c r="I43" s="85">
        <v>522636</v>
      </c>
      <c r="J43" s="86">
        <f t="shared" si="13"/>
        <v>-1.6238661453931491E-2</v>
      </c>
      <c r="K43" s="83">
        <v>34631</v>
      </c>
      <c r="L43" s="84">
        <f t="shared" si="14"/>
        <v>-0.11819825325287092</v>
      </c>
    </row>
    <row r="44" spans="2:17" hidden="1" outlineLevel="1">
      <c r="B44" s="82" t="s">
        <v>44</v>
      </c>
      <c r="C44" s="83">
        <v>3227637</v>
      </c>
      <c r="D44" s="84">
        <f t="shared" si="11"/>
        <v>-5.6395205550938021E-2</v>
      </c>
      <c r="E44" s="85">
        <v>1162355</v>
      </c>
      <c r="F44" s="86">
        <f t="shared" si="11"/>
        <v>-6.4817630768884138E-2</v>
      </c>
      <c r="G44" s="83">
        <v>1022615</v>
      </c>
      <c r="H44" s="84">
        <f t="shared" si="12"/>
        <v>-5.5476328141885189E-2</v>
      </c>
      <c r="I44" s="85">
        <v>545932</v>
      </c>
      <c r="J44" s="86">
        <f t="shared" si="13"/>
        <v>-8.1423600594961676E-2</v>
      </c>
      <c r="K44" s="83">
        <v>28645</v>
      </c>
      <c r="L44" s="84">
        <f t="shared" si="14"/>
        <v>-0.13141696230934841</v>
      </c>
    </row>
    <row r="45" spans="2:17" collapsed="1">
      <c r="B45" s="38">
        <v>2010</v>
      </c>
      <c r="C45" s="90">
        <v>36229392</v>
      </c>
      <c r="D45" s="91">
        <f>C45/C58-1</f>
        <v>2.8979059372828964E-3</v>
      </c>
      <c r="E45" s="90">
        <v>13694711</v>
      </c>
      <c r="F45" s="91">
        <f>E45/E58-1</f>
        <v>1.2961071591193862E-2</v>
      </c>
      <c r="G45" s="90">
        <v>11594454</v>
      </c>
      <c r="H45" s="91">
        <f>G45/G58-1</f>
        <v>2.8574515770976694E-2</v>
      </c>
      <c r="I45" s="90">
        <v>5116562</v>
      </c>
      <c r="J45" s="91">
        <f>I45/I58-1</f>
        <v>-0.10016953504486348</v>
      </c>
      <c r="K45" s="90">
        <v>325864</v>
      </c>
      <c r="L45" s="91">
        <f>K45/K58-1</f>
        <v>-0.10538612110879586</v>
      </c>
    </row>
    <row r="46" spans="2:17" ht="15" hidden="1" customHeight="1" outlineLevel="1">
      <c r="B46" s="82" t="s">
        <v>33</v>
      </c>
      <c r="C46" s="83">
        <v>3020076</v>
      </c>
      <c r="D46" s="84">
        <f t="shared" si="11"/>
        <v>-0.10062421660235699</v>
      </c>
      <c r="E46" s="85">
        <v>1114181</v>
      </c>
      <c r="F46" s="86">
        <f t="shared" si="11"/>
        <v>-9.2075037504899426E-2</v>
      </c>
      <c r="G46" s="83">
        <v>916285</v>
      </c>
      <c r="H46" s="84">
        <f t="shared" ref="H46:H84" si="15">G46/G59-1</f>
        <v>-0.12024590887968012</v>
      </c>
      <c r="I46" s="85">
        <v>507642</v>
      </c>
      <c r="J46" s="86">
        <f t="shared" ref="J46:J84" si="16">I46/I59-1</f>
        <v>-0.12698887673607528</v>
      </c>
      <c r="K46" s="83">
        <v>36076</v>
      </c>
      <c r="L46" s="84">
        <f t="shared" ref="L46:L84" si="17">K46/K59-1</f>
        <v>-5.4810312303500308E-2</v>
      </c>
      <c r="N46" s="87"/>
      <c r="O46" s="87"/>
      <c r="P46" s="87"/>
    </row>
    <row r="47" spans="2:17" ht="15" hidden="1" customHeight="1" outlineLevel="1">
      <c r="B47" s="82" t="s">
        <v>34</v>
      </c>
      <c r="C47" s="83">
        <v>2997672</v>
      </c>
      <c r="D47" s="84">
        <f t="shared" si="11"/>
        <v>-0.11885319628502189</v>
      </c>
      <c r="E47" s="85">
        <v>1140718</v>
      </c>
      <c r="F47" s="86">
        <f t="shared" si="11"/>
        <v>-9.1916617178084081E-2</v>
      </c>
      <c r="G47" s="83">
        <v>890587</v>
      </c>
      <c r="H47" s="84">
        <f t="shared" si="15"/>
        <v>-0.16278385482275881</v>
      </c>
      <c r="I47" s="85">
        <v>487497</v>
      </c>
      <c r="J47" s="86">
        <f t="shared" si="16"/>
        <v>-0.11267867121220665</v>
      </c>
      <c r="K47" s="83">
        <v>27704</v>
      </c>
      <c r="L47" s="84">
        <f t="shared" si="17"/>
        <v>-0.34725036520427877</v>
      </c>
      <c r="O47" s="87"/>
      <c r="P47" s="87"/>
      <c r="Q47" s="87"/>
    </row>
    <row r="48" spans="2:17" ht="15" hidden="1" customHeight="1" outlineLevel="1">
      <c r="B48" s="82" t="s">
        <v>35</v>
      </c>
      <c r="C48" s="83">
        <v>2877459</v>
      </c>
      <c r="D48" s="84">
        <f t="shared" si="11"/>
        <v>-0.12571846305344481</v>
      </c>
      <c r="E48" s="85">
        <v>1098407</v>
      </c>
      <c r="F48" s="86">
        <f t="shared" si="11"/>
        <v>-0.14627355913207107</v>
      </c>
      <c r="G48" s="83">
        <v>933356</v>
      </c>
      <c r="H48" s="84">
        <f t="shared" si="15"/>
        <v>-9.4199361231962486E-2</v>
      </c>
      <c r="I48" s="85">
        <v>374772</v>
      </c>
      <c r="J48" s="86">
        <f t="shared" si="16"/>
        <v>-0.21729922998043105</v>
      </c>
      <c r="K48" s="83">
        <v>28970</v>
      </c>
      <c r="L48" s="84">
        <f t="shared" si="17"/>
        <v>-0.32806049079185418</v>
      </c>
    </row>
    <row r="49" spans="2:17" ht="15" hidden="1" customHeight="1" outlineLevel="1">
      <c r="B49" s="82" t="s">
        <v>36</v>
      </c>
      <c r="C49" s="83">
        <v>2717430</v>
      </c>
      <c r="D49" s="84">
        <f t="shared" si="11"/>
        <v>-0.11981197986997827</v>
      </c>
      <c r="E49" s="85">
        <v>1057672</v>
      </c>
      <c r="F49" s="86">
        <f t="shared" si="11"/>
        <v>-0.1130276103356781</v>
      </c>
      <c r="G49" s="83">
        <v>847650</v>
      </c>
      <c r="H49" s="84">
        <f t="shared" si="15"/>
        <v>-9.9423095311454213E-2</v>
      </c>
      <c r="I49" s="85">
        <v>391880</v>
      </c>
      <c r="J49" s="86">
        <f t="shared" si="16"/>
        <v>-0.22710382858540357</v>
      </c>
      <c r="K49" s="83">
        <v>25861</v>
      </c>
      <c r="L49" s="84">
        <f t="shared" si="17"/>
        <v>-0.24259020618556704</v>
      </c>
    </row>
    <row r="50" spans="2:17" ht="15" hidden="1" customHeight="1" outlineLevel="1">
      <c r="B50" s="82" t="s">
        <v>37</v>
      </c>
      <c r="C50" s="83">
        <v>3569884</v>
      </c>
      <c r="D50" s="84">
        <f t="shared" si="11"/>
        <v>-0.14115038584531348</v>
      </c>
      <c r="E50" s="85">
        <v>1396843</v>
      </c>
      <c r="F50" s="86">
        <f t="shared" si="11"/>
        <v>-0.12639381489850454</v>
      </c>
      <c r="G50" s="83">
        <v>1092609</v>
      </c>
      <c r="H50" s="84">
        <f t="shared" si="15"/>
        <v>-0.11538875696384754</v>
      </c>
      <c r="I50" s="85">
        <v>563855</v>
      </c>
      <c r="J50" s="86">
        <f t="shared" si="16"/>
        <v>-0.24445590856101518</v>
      </c>
      <c r="K50" s="83">
        <v>21384</v>
      </c>
      <c r="L50" s="84">
        <f t="shared" si="17"/>
        <v>-0.32942393928941016</v>
      </c>
    </row>
    <row r="51" spans="2:17" ht="15" hidden="1" customHeight="1" outlineLevel="1">
      <c r="B51" s="82" t="s">
        <v>38</v>
      </c>
      <c r="C51" s="83">
        <v>3179133</v>
      </c>
      <c r="D51" s="84">
        <f t="shared" si="11"/>
        <v>-0.16385121540279957</v>
      </c>
      <c r="E51" s="85">
        <v>1229282</v>
      </c>
      <c r="F51" s="86">
        <f t="shared" si="11"/>
        <v>-0.17766683546607032</v>
      </c>
      <c r="G51" s="83">
        <v>1016816</v>
      </c>
      <c r="H51" s="84">
        <f t="shared" si="15"/>
        <v>-0.13327628003395919</v>
      </c>
      <c r="I51" s="85">
        <v>454550</v>
      </c>
      <c r="J51" s="86">
        <f t="shared" si="16"/>
        <v>-0.24326043128578301</v>
      </c>
      <c r="K51" s="83">
        <v>27260</v>
      </c>
      <c r="L51" s="84">
        <f t="shared" si="17"/>
        <v>-0.35486924624304816</v>
      </c>
      <c r="O51" s="81"/>
      <c r="P51" s="81"/>
      <c r="Q51" s="81"/>
    </row>
    <row r="52" spans="2:17" ht="15" hidden="1" customHeight="1" outlineLevel="1">
      <c r="B52" s="82" t="s">
        <v>39</v>
      </c>
      <c r="C52" s="83">
        <v>2568608</v>
      </c>
      <c r="D52" s="84">
        <f t="shared" si="11"/>
        <v>-0.16802419155012427</v>
      </c>
      <c r="E52" s="85">
        <v>969193</v>
      </c>
      <c r="F52" s="86">
        <f t="shared" si="11"/>
        <v>-0.20338817271116283</v>
      </c>
      <c r="G52" s="83">
        <v>809527</v>
      </c>
      <c r="H52" s="84">
        <f t="shared" si="15"/>
        <v>-0.18128786859779866</v>
      </c>
      <c r="I52" s="85">
        <v>403842</v>
      </c>
      <c r="J52" s="86">
        <f t="shared" si="16"/>
        <v>-0.20322858134983268</v>
      </c>
      <c r="K52" s="83">
        <v>28102</v>
      </c>
      <c r="L52" s="84">
        <f t="shared" si="17"/>
        <v>-0.28193990188062146</v>
      </c>
    </row>
    <row r="53" spans="2:17" ht="15" hidden="1" customHeight="1" outlineLevel="1">
      <c r="B53" s="82" t="s">
        <v>40</v>
      </c>
      <c r="C53" s="83">
        <v>2423108</v>
      </c>
      <c r="D53" s="84">
        <f t="shared" si="11"/>
        <v>-0.18381636922596034</v>
      </c>
      <c r="E53" s="85">
        <v>902016</v>
      </c>
      <c r="F53" s="86">
        <f t="shared" si="11"/>
        <v>-0.24811887179820602</v>
      </c>
      <c r="G53" s="83">
        <v>747735</v>
      </c>
      <c r="H53" s="84">
        <f t="shared" si="15"/>
        <v>-0.15025961495845819</v>
      </c>
      <c r="I53" s="85">
        <v>378076</v>
      </c>
      <c r="J53" s="86">
        <f t="shared" si="16"/>
        <v>-0.25850731047196918</v>
      </c>
      <c r="K53" s="83">
        <v>30141</v>
      </c>
      <c r="L53" s="84">
        <f t="shared" si="17"/>
        <v>-0.36440892412804182</v>
      </c>
    </row>
    <row r="54" spans="2:17" ht="15" hidden="1" customHeight="1" outlineLevel="1">
      <c r="B54" s="82" t="s">
        <v>41</v>
      </c>
      <c r="C54" s="83">
        <v>2918443</v>
      </c>
      <c r="D54" s="84">
        <f t="shared" si="11"/>
        <v>-0.13583689398582843</v>
      </c>
      <c r="E54" s="85">
        <v>1101209</v>
      </c>
      <c r="F54" s="86">
        <f t="shared" si="11"/>
        <v>-0.16406812804258264</v>
      </c>
      <c r="G54" s="83">
        <v>898231</v>
      </c>
      <c r="H54" s="84">
        <f t="shared" si="15"/>
        <v>-8.3659359930302601E-2</v>
      </c>
      <c r="I54" s="85">
        <v>450984</v>
      </c>
      <c r="J54" s="86">
        <f t="shared" si="16"/>
        <v>-0.26445855052419376</v>
      </c>
      <c r="K54" s="83">
        <v>29837</v>
      </c>
      <c r="L54" s="84">
        <f t="shared" si="17"/>
        <v>-0.29333049121311161</v>
      </c>
    </row>
    <row r="55" spans="2:17" ht="15" hidden="1" customHeight="1" outlineLevel="1">
      <c r="B55" s="82" t="s">
        <v>42</v>
      </c>
      <c r="C55" s="83">
        <v>3285471</v>
      </c>
      <c r="D55" s="84">
        <f t="shared" si="11"/>
        <v>-0.17517913745897196</v>
      </c>
      <c r="E55" s="85">
        <v>1158100</v>
      </c>
      <c r="F55" s="86">
        <f t="shared" si="11"/>
        <v>-0.23331495125217727</v>
      </c>
      <c r="G55" s="83">
        <v>1035643</v>
      </c>
      <c r="H55" s="84">
        <f t="shared" si="15"/>
        <v>-0.16210452223089711</v>
      </c>
      <c r="I55" s="85">
        <v>547455</v>
      </c>
      <c r="J55" s="86">
        <f t="shared" si="16"/>
        <v>-0.17383614503649758</v>
      </c>
      <c r="K55" s="83">
        <v>36664</v>
      </c>
      <c r="L55" s="84">
        <f t="shared" si="17"/>
        <v>-0.23743760399334446</v>
      </c>
    </row>
    <row r="56" spans="2:17" ht="15" hidden="1" customHeight="1" outlineLevel="1">
      <c r="B56" s="82" t="s">
        <v>43</v>
      </c>
      <c r="C56" s="83">
        <v>3146883</v>
      </c>
      <c r="D56" s="84">
        <f t="shared" si="11"/>
        <v>-0.16047434562851515</v>
      </c>
      <c r="E56" s="85">
        <v>1108945</v>
      </c>
      <c r="F56" s="86">
        <f t="shared" si="11"/>
        <v>-0.20602548433773582</v>
      </c>
      <c r="G56" s="83">
        <v>1001235</v>
      </c>
      <c r="H56" s="84">
        <f t="shared" si="15"/>
        <v>-0.16602043561664603</v>
      </c>
      <c r="I56" s="85">
        <v>531263</v>
      </c>
      <c r="J56" s="86">
        <f t="shared" si="16"/>
        <v>-0.16080813186639598</v>
      </c>
      <c r="K56" s="83">
        <v>39273</v>
      </c>
      <c r="L56" s="84">
        <f t="shared" si="17"/>
        <v>-0.1910646975220911</v>
      </c>
    </row>
    <row r="57" spans="2:17" ht="15" hidden="1" customHeight="1" outlineLevel="1">
      <c r="B57" s="82" t="s">
        <v>44</v>
      </c>
      <c r="C57" s="83">
        <v>3420539</v>
      </c>
      <c r="D57" s="84">
        <f t="shared" si="11"/>
        <v>-9.9811253323199511E-2</v>
      </c>
      <c r="E57" s="85">
        <v>1242918</v>
      </c>
      <c r="F57" s="86">
        <f t="shared" si="11"/>
        <v>-0.14317681089085155</v>
      </c>
      <c r="G57" s="83">
        <v>1082678</v>
      </c>
      <c r="H57" s="84">
        <f t="shared" si="15"/>
        <v>-0.10436098286529238</v>
      </c>
      <c r="I57" s="85">
        <v>594324</v>
      </c>
      <c r="J57" s="86">
        <f t="shared" si="16"/>
        <v>-6.7863041156349002E-2</v>
      </c>
      <c r="K57" s="83">
        <v>32979</v>
      </c>
      <c r="L57" s="84">
        <f t="shared" si="17"/>
        <v>-0.23347433990330979</v>
      </c>
    </row>
    <row r="58" spans="2:17" collapsed="1">
      <c r="B58" s="38">
        <v>2009</v>
      </c>
      <c r="C58" s="90">
        <v>36124706</v>
      </c>
      <c r="D58" s="91">
        <f t="shared" si="11"/>
        <v>-0.1411573422777006</v>
      </c>
      <c r="E58" s="90">
        <v>13519484</v>
      </c>
      <c r="F58" s="91">
        <f t="shared" si="11"/>
        <v>-0.16276246416833373</v>
      </c>
      <c r="G58" s="90">
        <v>11272352</v>
      </c>
      <c r="H58" s="91">
        <f t="shared" si="15"/>
        <v>-0.13153237221397163</v>
      </c>
      <c r="I58" s="90">
        <v>5686140</v>
      </c>
      <c r="J58" s="91">
        <f t="shared" si="16"/>
        <v>-0.1907996498579807</v>
      </c>
      <c r="K58" s="90">
        <v>364251</v>
      </c>
      <c r="L58" s="91">
        <f t="shared" si="17"/>
        <v>-0.27214579024668051</v>
      </c>
    </row>
    <row r="59" spans="2:17" ht="15" hidden="1" customHeight="1" outlineLevel="1">
      <c r="B59" s="82" t="s">
        <v>33</v>
      </c>
      <c r="C59" s="83">
        <v>3357969</v>
      </c>
      <c r="D59" s="84">
        <f t="shared" si="11"/>
        <v>-7.3087376260990933E-2</v>
      </c>
      <c r="E59" s="85">
        <v>1227173</v>
      </c>
      <c r="F59" s="86">
        <f t="shared" si="11"/>
        <v>-9.7680844634016717E-2</v>
      </c>
      <c r="G59" s="83">
        <v>1041524</v>
      </c>
      <c r="H59" s="84">
        <f t="shared" si="15"/>
        <v>-7.734611347096787E-2</v>
      </c>
      <c r="I59" s="85">
        <v>581484</v>
      </c>
      <c r="J59" s="86">
        <f t="shared" si="16"/>
        <v>-7.5771350825550421E-2</v>
      </c>
      <c r="K59" s="83">
        <v>38168</v>
      </c>
      <c r="L59" s="84">
        <f t="shared" si="17"/>
        <v>-8.4261036468330164E-2</v>
      </c>
    </row>
    <row r="60" spans="2:17" ht="15" hidden="1" customHeight="1" outlineLevel="1">
      <c r="B60" s="82" t="s">
        <v>34</v>
      </c>
      <c r="C60" s="83">
        <v>3402012</v>
      </c>
      <c r="D60" s="84">
        <f t="shared" si="11"/>
        <v>-6.7762877199155191E-2</v>
      </c>
      <c r="E60" s="85">
        <v>1256182</v>
      </c>
      <c r="F60" s="86">
        <f t="shared" si="11"/>
        <v>-9.2129046432750328E-2</v>
      </c>
      <c r="G60" s="83">
        <v>1063748</v>
      </c>
      <c r="H60" s="84">
        <f t="shared" si="15"/>
        <v>-5.7954817169829753E-2</v>
      </c>
      <c r="I60" s="85">
        <v>549403</v>
      </c>
      <c r="J60" s="86">
        <f t="shared" si="16"/>
        <v>-9.6544556686010696E-2</v>
      </c>
      <c r="K60" s="83">
        <v>42442</v>
      </c>
      <c r="L60" s="84">
        <f t="shared" si="17"/>
        <v>-1.911299082483997E-2</v>
      </c>
    </row>
    <row r="61" spans="2:17" ht="15" hidden="1" customHeight="1" outlineLevel="1">
      <c r="B61" s="82" t="s">
        <v>35</v>
      </c>
      <c r="C61" s="83">
        <v>3291227</v>
      </c>
      <c r="D61" s="84">
        <f t="shared" si="11"/>
        <v>-4.4851448513034131E-2</v>
      </c>
      <c r="E61" s="85">
        <v>1286603</v>
      </c>
      <c r="F61" s="86">
        <f t="shared" si="11"/>
        <v>-6.4076357689890395E-2</v>
      </c>
      <c r="G61" s="83">
        <v>1030421</v>
      </c>
      <c r="H61" s="84">
        <f t="shared" si="15"/>
        <v>-6.7350550603041404E-3</v>
      </c>
      <c r="I61" s="85">
        <v>478819</v>
      </c>
      <c r="J61" s="86">
        <f t="shared" si="16"/>
        <v>-7.7478695959601773E-2</v>
      </c>
      <c r="K61" s="83">
        <v>43114</v>
      </c>
      <c r="L61" s="84">
        <f t="shared" si="17"/>
        <v>-1.1894666880572058E-2</v>
      </c>
    </row>
    <row r="62" spans="2:17" ht="15" hidden="1" customHeight="1" outlineLevel="1">
      <c r="B62" s="82" t="s">
        <v>36</v>
      </c>
      <c r="C62" s="83">
        <v>3087329</v>
      </c>
      <c r="D62" s="84">
        <f t="shared" si="11"/>
        <v>-4.1075012121172594E-2</v>
      </c>
      <c r="E62" s="85">
        <v>1192452</v>
      </c>
      <c r="F62" s="86">
        <f t="shared" si="11"/>
        <v>-4.1001741144490844E-2</v>
      </c>
      <c r="G62" s="83">
        <v>941230</v>
      </c>
      <c r="H62" s="84">
        <f t="shared" si="15"/>
        <v>-6.6907985689711458E-3</v>
      </c>
      <c r="I62" s="85">
        <v>507028</v>
      </c>
      <c r="J62" s="86">
        <f t="shared" si="16"/>
        <v>-9.5819958627576862E-2</v>
      </c>
      <c r="K62" s="83">
        <v>34144</v>
      </c>
      <c r="L62" s="84">
        <f t="shared" si="17"/>
        <v>-7.4562948909066229E-2</v>
      </c>
    </row>
    <row r="63" spans="2:17" ht="13.5" hidden="1" customHeight="1" outlineLevel="1">
      <c r="B63" s="82" t="s">
        <v>37</v>
      </c>
      <c r="C63" s="83">
        <v>4156588</v>
      </c>
      <c r="D63" s="84">
        <f t="shared" si="11"/>
        <v>-1.7439634036220064E-2</v>
      </c>
      <c r="E63" s="85">
        <v>1598939</v>
      </c>
      <c r="F63" s="86">
        <f t="shared" si="11"/>
        <v>-2.3279694132551931E-2</v>
      </c>
      <c r="G63" s="83">
        <v>1235129</v>
      </c>
      <c r="H63" s="84">
        <f t="shared" si="15"/>
        <v>1.4205606862704112E-2</v>
      </c>
      <c r="I63" s="85">
        <v>746290</v>
      </c>
      <c r="J63" s="86">
        <f t="shared" si="16"/>
        <v>-3.5677690040457399E-2</v>
      </c>
      <c r="K63" s="83">
        <v>31889</v>
      </c>
      <c r="L63" s="84">
        <f t="shared" si="17"/>
        <v>0.17706333973128596</v>
      </c>
    </row>
    <row r="64" spans="2:17" ht="13.5" hidden="1" customHeight="1" outlineLevel="1">
      <c r="B64" s="82" t="s">
        <v>38</v>
      </c>
      <c r="C64" s="83">
        <v>3802114</v>
      </c>
      <c r="D64" s="84">
        <f t="shared" si="11"/>
        <v>3.2414452282811146E-2</v>
      </c>
      <c r="E64" s="85">
        <v>1494871</v>
      </c>
      <c r="F64" s="86">
        <f t="shared" si="11"/>
        <v>5.8478364463779631E-2</v>
      </c>
      <c r="G64" s="83">
        <v>1173172</v>
      </c>
      <c r="H64" s="84">
        <f t="shared" si="15"/>
        <v>5.9619947559663711E-2</v>
      </c>
      <c r="I64" s="85">
        <v>600669</v>
      </c>
      <c r="J64" s="86">
        <f t="shared" si="16"/>
        <v>-8.5029474934881E-2</v>
      </c>
      <c r="K64" s="83">
        <v>42255</v>
      </c>
      <c r="L64" s="84">
        <f t="shared" si="17"/>
        <v>7.318584914656201E-3</v>
      </c>
    </row>
    <row r="65" spans="2:14" ht="15" hidden="1" customHeight="1" outlineLevel="1">
      <c r="B65" s="82" t="s">
        <v>39</v>
      </c>
      <c r="C65" s="83">
        <v>3087359</v>
      </c>
      <c r="D65" s="84">
        <f t="shared" si="11"/>
        <v>5.3191050247438643E-2</v>
      </c>
      <c r="E65" s="85">
        <v>1216644</v>
      </c>
      <c r="F65" s="86">
        <f t="shared" si="11"/>
        <v>0.10804253505426176</v>
      </c>
      <c r="G65" s="83">
        <v>988781</v>
      </c>
      <c r="H65" s="84">
        <f t="shared" si="15"/>
        <v>0.1353905793382042</v>
      </c>
      <c r="I65" s="85">
        <v>506848</v>
      </c>
      <c r="J65" s="86">
        <f t="shared" si="16"/>
        <v>-2.2996349112722636E-2</v>
      </c>
      <c r="K65" s="83">
        <v>39136</v>
      </c>
      <c r="L65" s="84">
        <f t="shared" si="17"/>
        <v>-7.4230023182097704E-2</v>
      </c>
    </row>
    <row r="66" spans="2:14" ht="15" hidden="1" customHeight="1" outlineLevel="1">
      <c r="B66" s="82" t="s">
        <v>40</v>
      </c>
      <c r="C66" s="83">
        <v>2968827</v>
      </c>
      <c r="D66" s="84">
        <f t="shared" si="11"/>
        <v>9.5694103058083568E-2</v>
      </c>
      <c r="E66" s="85">
        <v>1199679</v>
      </c>
      <c r="F66" s="86">
        <f t="shared" si="11"/>
        <v>0.19350856074096923</v>
      </c>
      <c r="G66" s="83">
        <v>879957</v>
      </c>
      <c r="H66" s="84">
        <f t="shared" si="15"/>
        <v>4.3191420753884824E-2</v>
      </c>
      <c r="I66" s="85">
        <v>509885</v>
      </c>
      <c r="J66" s="86">
        <f t="shared" si="16"/>
        <v>0.18899488616887061</v>
      </c>
      <c r="K66" s="83">
        <v>47422</v>
      </c>
      <c r="L66" s="84">
        <f t="shared" si="17"/>
        <v>8.0227790432801926E-2</v>
      </c>
    </row>
    <row r="67" spans="2:14" ht="15" hidden="1" customHeight="1" outlineLevel="1">
      <c r="B67" s="82" t="s">
        <v>41</v>
      </c>
      <c r="C67" s="83">
        <v>3377190</v>
      </c>
      <c r="D67" s="84">
        <f t="shared" si="11"/>
        <v>2.2995041009888029E-2</v>
      </c>
      <c r="E67" s="85">
        <v>1317343</v>
      </c>
      <c r="F67" s="86">
        <f t="shared" si="11"/>
        <v>1.5665862775091188E-2</v>
      </c>
      <c r="G67" s="83">
        <v>980237</v>
      </c>
      <c r="H67" s="84">
        <f t="shared" si="15"/>
        <v>6.3934607720127046E-2</v>
      </c>
      <c r="I67" s="85">
        <v>613132</v>
      </c>
      <c r="J67" s="86">
        <f t="shared" si="16"/>
        <v>0.10866361563512017</v>
      </c>
      <c r="K67" s="83">
        <v>42222</v>
      </c>
      <c r="L67" s="84">
        <f t="shared" si="17"/>
        <v>-4.9760313280669766E-2</v>
      </c>
    </row>
    <row r="68" spans="2:14" ht="15" hidden="1" customHeight="1" outlineLevel="1">
      <c r="B68" s="82" t="s">
        <v>42</v>
      </c>
      <c r="C68" s="83">
        <v>3983254</v>
      </c>
      <c r="D68" s="84">
        <f t="shared" si="11"/>
        <v>3.0876709520935686E-2</v>
      </c>
      <c r="E68" s="85">
        <v>1510529</v>
      </c>
      <c r="F68" s="86">
        <f t="shared" si="11"/>
        <v>6.5267447166076353E-2</v>
      </c>
      <c r="G68" s="83">
        <v>1236005</v>
      </c>
      <c r="H68" s="84">
        <f t="shared" si="15"/>
        <v>6.4159244415554317E-2</v>
      </c>
      <c r="I68" s="85">
        <v>662647</v>
      </c>
      <c r="J68" s="86">
        <f t="shared" si="16"/>
        <v>-2.3091211982721793E-2</v>
      </c>
      <c r="K68" s="83">
        <v>48080</v>
      </c>
      <c r="L68" s="84">
        <f t="shared" si="17"/>
        <v>-2.9294785084088781E-2</v>
      </c>
    </row>
    <row r="69" spans="2:14" ht="15" hidden="1" customHeight="1" outlineLevel="1">
      <c r="B69" s="82" t="s">
        <v>43</v>
      </c>
      <c r="C69" s="83">
        <v>3748406</v>
      </c>
      <c r="D69" s="84">
        <f t="shared" si="11"/>
        <v>5.9235601833850238E-2</v>
      </c>
      <c r="E69" s="85">
        <v>1396701</v>
      </c>
      <c r="F69" s="86">
        <f t="shared" si="11"/>
        <v>8.3445489163613606E-2</v>
      </c>
      <c r="G69" s="83">
        <v>1200551</v>
      </c>
      <c r="H69" s="84">
        <f t="shared" si="15"/>
        <v>0.1040351437023932</v>
      </c>
      <c r="I69" s="85">
        <v>633065</v>
      </c>
      <c r="J69" s="86">
        <f t="shared" si="16"/>
        <v>1.6640356638718545E-2</v>
      </c>
      <c r="K69" s="83">
        <v>48549</v>
      </c>
      <c r="L69" s="84">
        <f t="shared" si="17"/>
        <v>0.20675598419129537</v>
      </c>
    </row>
    <row r="70" spans="2:14" ht="15" hidden="1" customHeight="1" outlineLevel="1">
      <c r="B70" s="82" t="s">
        <v>44</v>
      </c>
      <c r="C70" s="83">
        <v>3799802</v>
      </c>
      <c r="D70" s="84">
        <f t="shared" si="11"/>
        <v>1.5006585866151667E-2</v>
      </c>
      <c r="E70" s="85">
        <v>1450612</v>
      </c>
      <c r="F70" s="86">
        <f t="shared" si="11"/>
        <v>3.2811757979732681E-2</v>
      </c>
      <c r="G70" s="83">
        <v>1208833</v>
      </c>
      <c r="H70" s="84">
        <f t="shared" si="15"/>
        <v>6.4048926605690282E-2</v>
      </c>
      <c r="I70" s="85">
        <v>637593</v>
      </c>
      <c r="J70" s="86">
        <f t="shared" si="16"/>
        <v>-8.9654175494007227E-3</v>
      </c>
      <c r="K70" s="83">
        <v>43024</v>
      </c>
      <c r="L70" s="84">
        <f t="shared" si="17"/>
        <v>0.10741036266762771</v>
      </c>
    </row>
    <row r="71" spans="2:14" collapsed="1">
      <c r="B71" s="38">
        <v>2008</v>
      </c>
      <c r="C71" s="90">
        <v>42062077</v>
      </c>
      <c r="D71" s="91">
        <f t="shared" si="11"/>
        <v>2.9322277811290043E-3</v>
      </c>
      <c r="E71" s="90">
        <v>16147728</v>
      </c>
      <c r="F71" s="91">
        <f t="shared" si="11"/>
        <v>1.411494936624913E-2</v>
      </c>
      <c r="G71" s="90">
        <v>12979588</v>
      </c>
      <c r="H71" s="91">
        <f t="shared" si="15"/>
        <v>3.1050786105855765E-2</v>
      </c>
      <c r="I71" s="90">
        <v>7026863</v>
      </c>
      <c r="J71" s="91">
        <f t="shared" si="16"/>
        <v>-2.3026275085405223E-2</v>
      </c>
      <c r="K71" s="90">
        <v>500445</v>
      </c>
      <c r="L71" s="91">
        <f t="shared" si="17"/>
        <v>1.3586180496904188E-2</v>
      </c>
    </row>
    <row r="72" spans="2:14" ht="15" hidden="1" customHeight="1" outlineLevel="1">
      <c r="B72" s="82" t="s">
        <v>33</v>
      </c>
      <c r="C72" s="83">
        <v>3622746</v>
      </c>
      <c r="D72" s="84">
        <f t="shared" si="11"/>
        <v>1.0631483921937912E-2</v>
      </c>
      <c r="E72" s="85">
        <v>1360021</v>
      </c>
      <c r="F72" s="86">
        <f t="shared" si="11"/>
        <v>3.7176087664429813E-2</v>
      </c>
      <c r="G72" s="83">
        <v>1128835</v>
      </c>
      <c r="H72" s="84">
        <f t="shared" si="15"/>
        <v>8.9468862422630302E-3</v>
      </c>
      <c r="I72" s="85">
        <v>629156</v>
      </c>
      <c r="J72" s="86">
        <f t="shared" si="16"/>
        <v>3.0739212277991479E-2</v>
      </c>
      <c r="K72" s="83">
        <v>41680</v>
      </c>
      <c r="L72" s="84">
        <f t="shared" si="17"/>
        <v>-8.9280251715247116E-2</v>
      </c>
    </row>
    <row r="73" spans="2:14" ht="15" hidden="1" customHeight="1" outlineLevel="1">
      <c r="B73" s="82" t="s">
        <v>34</v>
      </c>
      <c r="C73" s="83">
        <v>3649299</v>
      </c>
      <c r="D73" s="84">
        <f t="shared" si="11"/>
        <v>1.7668444628620383E-2</v>
      </c>
      <c r="E73" s="85">
        <v>1383657</v>
      </c>
      <c r="F73" s="86">
        <f t="shared" si="11"/>
        <v>4.4559545594549999E-2</v>
      </c>
      <c r="G73" s="83">
        <v>1129190</v>
      </c>
      <c r="H73" s="84">
        <f t="shared" si="15"/>
        <v>3.1531790772221457E-2</v>
      </c>
      <c r="I73" s="85">
        <v>608113</v>
      </c>
      <c r="J73" s="86">
        <f t="shared" si="16"/>
        <v>8.5244281253058496E-3</v>
      </c>
      <c r="K73" s="83">
        <v>43269</v>
      </c>
      <c r="L73" s="84">
        <f t="shared" si="17"/>
        <v>-5.5096960167714926E-2</v>
      </c>
    </row>
    <row r="74" spans="2:14" ht="15" hidden="1" customHeight="1" outlineLevel="1">
      <c r="B74" s="82" t="s">
        <v>35</v>
      </c>
      <c r="C74" s="83">
        <v>3445775</v>
      </c>
      <c r="D74" s="84">
        <f t="shared" si="11"/>
        <v>-6.5837034579028564E-2</v>
      </c>
      <c r="E74" s="85">
        <v>1374688</v>
      </c>
      <c r="F74" s="86">
        <f t="shared" si="11"/>
        <v>-2.2951285732561888E-2</v>
      </c>
      <c r="G74" s="83">
        <v>1037408</v>
      </c>
      <c r="H74" s="84">
        <f t="shared" si="15"/>
        <v>-0.10735339291722135</v>
      </c>
      <c r="I74" s="85">
        <v>519033</v>
      </c>
      <c r="J74" s="86">
        <f t="shared" si="16"/>
        <v>-7.8429701440860811E-2</v>
      </c>
      <c r="K74" s="83">
        <v>43633</v>
      </c>
      <c r="L74" s="84">
        <f t="shared" si="17"/>
        <v>7.5684737322190276E-2</v>
      </c>
    </row>
    <row r="75" spans="2:14" ht="15" hidden="1" customHeight="1" outlineLevel="1">
      <c r="B75" s="82" t="s">
        <v>36</v>
      </c>
      <c r="C75" s="83">
        <v>3219573</v>
      </c>
      <c r="D75" s="84">
        <f t="shared" si="11"/>
        <v>-7.6750556819058402E-2</v>
      </c>
      <c r="E75" s="85">
        <v>1243435</v>
      </c>
      <c r="F75" s="86">
        <f t="shared" si="11"/>
        <v>-5.5843672644990794E-2</v>
      </c>
      <c r="G75" s="83">
        <v>947570</v>
      </c>
      <c r="H75" s="84">
        <f t="shared" si="15"/>
        <v>-9.0699720848643195E-2</v>
      </c>
      <c r="I75" s="85">
        <v>560760</v>
      </c>
      <c r="J75" s="86">
        <f t="shared" si="16"/>
        <v>-9.3703635464445378E-2</v>
      </c>
      <c r="K75" s="83">
        <v>36895</v>
      </c>
      <c r="L75" s="84">
        <f t="shared" si="17"/>
        <v>-3.1576460706598808E-2</v>
      </c>
    </row>
    <row r="76" spans="2:14" ht="15" hidden="1" customHeight="1" outlineLevel="1">
      <c r="B76" s="82" t="s">
        <v>37</v>
      </c>
      <c r="C76" s="83">
        <v>4230364</v>
      </c>
      <c r="D76" s="84">
        <f t="shared" si="11"/>
        <v>-6.9784562610975764E-2</v>
      </c>
      <c r="E76" s="85">
        <v>1637049</v>
      </c>
      <c r="F76" s="86">
        <f t="shared" si="11"/>
        <v>-5.6503218570596148E-2</v>
      </c>
      <c r="G76" s="83">
        <v>1217829</v>
      </c>
      <c r="H76" s="84">
        <f t="shared" si="15"/>
        <v>-9.9613178545604586E-2</v>
      </c>
      <c r="I76" s="85">
        <v>773901</v>
      </c>
      <c r="J76" s="86">
        <f t="shared" si="16"/>
        <v>-1.3515546128509248E-2</v>
      </c>
      <c r="K76" s="83">
        <v>27092</v>
      </c>
      <c r="L76" s="84">
        <f t="shared" si="17"/>
        <v>-0.1774350255040078</v>
      </c>
    </row>
    <row r="77" spans="2:14" ht="15" hidden="1" customHeight="1" outlineLevel="1">
      <c r="B77" s="82" t="s">
        <v>38</v>
      </c>
      <c r="C77" s="83">
        <v>3682740</v>
      </c>
      <c r="D77" s="84">
        <f t="shared" si="11"/>
        <v>-8.5730656550322304E-2</v>
      </c>
      <c r="E77" s="85">
        <v>1412283</v>
      </c>
      <c r="F77" s="86">
        <f t="shared" si="11"/>
        <v>-7.5245645947676687E-2</v>
      </c>
      <c r="G77" s="83">
        <v>1107163</v>
      </c>
      <c r="H77" s="84">
        <f t="shared" si="15"/>
        <v>-8.1355676253345832E-2</v>
      </c>
      <c r="I77" s="85">
        <v>656490</v>
      </c>
      <c r="J77" s="86">
        <f t="shared" si="16"/>
        <v>-7.6680951490201932E-2</v>
      </c>
      <c r="K77" s="83">
        <v>41948</v>
      </c>
      <c r="L77" s="84">
        <f t="shared" si="17"/>
        <v>0.15267091668498578</v>
      </c>
    </row>
    <row r="78" spans="2:14" ht="15" hidden="1" customHeight="1" outlineLevel="1" thickBot="1">
      <c r="B78" s="82" t="s">
        <v>39</v>
      </c>
      <c r="C78" s="83">
        <v>2931433</v>
      </c>
      <c r="D78" s="84">
        <f t="shared" si="11"/>
        <v>-7.9909843855735074E-2</v>
      </c>
      <c r="E78" s="85">
        <v>1098012</v>
      </c>
      <c r="F78" s="86">
        <f t="shared" si="11"/>
        <v>-8.5760246991909317E-2</v>
      </c>
      <c r="G78" s="83">
        <v>870873</v>
      </c>
      <c r="H78" s="84">
        <f t="shared" si="15"/>
        <v>-9.5817833155619869E-2</v>
      </c>
      <c r="I78" s="85">
        <v>518778</v>
      </c>
      <c r="J78" s="86">
        <f t="shared" si="16"/>
        <v>-5.9211612011700554E-2</v>
      </c>
      <c r="K78" s="83">
        <v>42274</v>
      </c>
      <c r="L78" s="84">
        <f t="shared" si="17"/>
        <v>0.20168282213820743</v>
      </c>
    </row>
    <row r="79" spans="2:14" ht="16.5" hidden="1" customHeight="1" outlineLevel="1" thickBot="1">
      <c r="B79" s="82" t="s">
        <v>40</v>
      </c>
      <c r="C79" s="83">
        <v>2709540</v>
      </c>
      <c r="D79" s="84">
        <f t="shared" si="11"/>
        <v>-9.3656559277397911E-2</v>
      </c>
      <c r="E79" s="85">
        <v>1005170</v>
      </c>
      <c r="F79" s="86">
        <f t="shared" si="11"/>
        <v>-0.11041549402972928</v>
      </c>
      <c r="G79" s="83">
        <v>843524</v>
      </c>
      <c r="H79" s="84">
        <f t="shared" si="15"/>
        <v>-5.591699916618631E-2</v>
      </c>
      <c r="I79" s="85">
        <v>428837</v>
      </c>
      <c r="J79" s="86">
        <f t="shared" si="16"/>
        <v>-0.16024305419568097</v>
      </c>
      <c r="K79" s="83">
        <v>43900</v>
      </c>
      <c r="L79" s="84">
        <f t="shared" si="17"/>
        <v>0.27010762643212582</v>
      </c>
      <c r="N79" s="41" t="s">
        <v>45</v>
      </c>
    </row>
    <row r="80" spans="2:14" ht="15" hidden="1" customHeight="1" outlineLevel="1">
      <c r="B80" s="82" t="s">
        <v>41</v>
      </c>
      <c r="C80" s="83">
        <v>3301277</v>
      </c>
      <c r="D80" s="84">
        <f t="shared" si="11"/>
        <v>-7.8833618272889594E-2</v>
      </c>
      <c r="E80" s="85">
        <v>1297024</v>
      </c>
      <c r="F80" s="86">
        <f t="shared" si="11"/>
        <v>-7.7182934247832624E-2</v>
      </c>
      <c r="G80" s="83">
        <v>921332</v>
      </c>
      <c r="H80" s="84">
        <f t="shared" si="15"/>
        <v>-0.1249494249161831</v>
      </c>
      <c r="I80" s="85">
        <v>553037</v>
      </c>
      <c r="J80" s="86">
        <f t="shared" si="16"/>
        <v>-6.5807988243143933E-2</v>
      </c>
      <c r="K80" s="83">
        <v>44433</v>
      </c>
      <c r="L80" s="84">
        <f t="shared" si="17"/>
        <v>0.19408239499072866</v>
      </c>
    </row>
    <row r="81" spans="2:12" ht="15" hidden="1" customHeight="1" outlineLevel="1">
      <c r="B81" s="82" t="s">
        <v>42</v>
      </c>
      <c r="C81" s="83">
        <v>3863948</v>
      </c>
      <c r="D81" s="84">
        <f t="shared" si="11"/>
        <v>-1.5442163722078073E-3</v>
      </c>
      <c r="E81" s="85">
        <v>1417981</v>
      </c>
      <c r="F81" s="86">
        <f t="shared" si="11"/>
        <v>-1.4362830554327521E-2</v>
      </c>
      <c r="G81" s="83">
        <v>1161485</v>
      </c>
      <c r="H81" s="84">
        <f t="shared" si="15"/>
        <v>-1.0291735509725508E-2</v>
      </c>
      <c r="I81" s="85">
        <v>678310</v>
      </c>
      <c r="J81" s="86">
        <f t="shared" si="16"/>
        <v>-1.4293478418823891E-2</v>
      </c>
      <c r="K81" s="83">
        <v>49531</v>
      </c>
      <c r="L81" s="84">
        <f t="shared" si="17"/>
        <v>0.12983872807317676</v>
      </c>
    </row>
    <row r="82" spans="2:12" ht="15" hidden="1" customHeight="1" outlineLevel="1">
      <c r="B82" s="82" t="s">
        <v>43</v>
      </c>
      <c r="C82" s="83">
        <v>3538784</v>
      </c>
      <c r="D82" s="84">
        <f t="shared" si="11"/>
        <v>-1.0038137818151993E-2</v>
      </c>
      <c r="E82" s="85">
        <v>1289129</v>
      </c>
      <c r="F82" s="86">
        <f t="shared" si="11"/>
        <v>-2.6236118266103281E-2</v>
      </c>
      <c r="G82" s="83">
        <v>1087421</v>
      </c>
      <c r="H82" s="84">
        <f t="shared" si="15"/>
        <v>-1.5865597819949562E-3</v>
      </c>
      <c r="I82" s="85">
        <v>622703</v>
      </c>
      <c r="J82" s="86">
        <f t="shared" si="16"/>
        <v>-1.4874111104958843E-2</v>
      </c>
      <c r="K82" s="83">
        <v>40231</v>
      </c>
      <c r="L82" s="84">
        <f t="shared" si="17"/>
        <v>-6.8575926654782071E-2</v>
      </c>
    </row>
    <row r="83" spans="2:12" ht="15" hidden="1" customHeight="1" outlineLevel="1">
      <c r="B83" s="82" t="s">
        <v>44</v>
      </c>
      <c r="C83" s="83">
        <v>3743623</v>
      </c>
      <c r="D83" s="84">
        <f t="shared" si="11"/>
        <v>-4.9914908105271882E-3</v>
      </c>
      <c r="E83" s="85">
        <v>1404527</v>
      </c>
      <c r="F83" s="86">
        <f t="shared" si="11"/>
        <v>-4.0809051255802364E-2</v>
      </c>
      <c r="G83" s="83">
        <v>1136069</v>
      </c>
      <c r="H83" s="84">
        <f t="shared" si="15"/>
        <v>-1.7869199534207847E-2</v>
      </c>
      <c r="I83" s="85">
        <v>643361</v>
      </c>
      <c r="J83" s="86">
        <f t="shared" si="16"/>
        <v>2.5186637027830194E-2</v>
      </c>
      <c r="K83" s="83">
        <v>38851</v>
      </c>
      <c r="L83" s="84">
        <f t="shared" si="17"/>
        <v>0.14889401466761298</v>
      </c>
    </row>
    <row r="84" spans="2:12" collapsed="1">
      <c r="B84" s="38">
        <v>2007</v>
      </c>
      <c r="C84" s="90">
        <v>41939102</v>
      </c>
      <c r="D84" s="91">
        <f t="shared" si="11"/>
        <v>-4.4418472100876349E-2</v>
      </c>
      <c r="E84" s="90">
        <v>15922976</v>
      </c>
      <c r="F84" s="91">
        <f t="shared" si="11"/>
        <v>-3.9939435841925164E-2</v>
      </c>
      <c r="G84" s="90">
        <v>12588699</v>
      </c>
      <c r="H84" s="91">
        <f t="shared" si="15"/>
        <v>-5.3802771825121942E-2</v>
      </c>
      <c r="I84" s="90">
        <v>7192479</v>
      </c>
      <c r="J84" s="91">
        <f t="shared" si="16"/>
        <v>-4.0071285175133919E-2</v>
      </c>
      <c r="K84" s="90">
        <v>493737</v>
      </c>
      <c r="L84" s="91">
        <f t="shared" si="17"/>
        <v>5.6463157083892268E-2</v>
      </c>
    </row>
    <row r="85" spans="2:12" ht="15" hidden="1" customHeight="1" outlineLevel="1">
      <c r="B85" s="82" t="s">
        <v>33</v>
      </c>
      <c r="C85" s="83">
        <v>3584636</v>
      </c>
      <c r="D85" s="83"/>
      <c r="E85" s="85">
        <v>1311273</v>
      </c>
      <c r="F85" s="86"/>
      <c r="G85" s="83">
        <v>1118825</v>
      </c>
      <c r="H85" s="83"/>
      <c r="I85" s="85">
        <v>610393</v>
      </c>
      <c r="J85" s="86"/>
      <c r="K85" s="83">
        <v>45766</v>
      </c>
      <c r="L85" s="83"/>
    </row>
    <row r="86" spans="2:12" ht="15" hidden="1" customHeight="1" outlineLevel="1">
      <c r="B86" s="82" t="s">
        <v>34</v>
      </c>
      <c r="C86" s="83">
        <v>3585941</v>
      </c>
      <c r="D86" s="83"/>
      <c r="E86" s="85">
        <v>1324632</v>
      </c>
      <c r="F86" s="86"/>
      <c r="G86" s="83">
        <v>1094673</v>
      </c>
      <c r="H86" s="83"/>
      <c r="I86" s="85">
        <v>602973</v>
      </c>
      <c r="J86" s="86"/>
      <c r="K86" s="83">
        <v>45792</v>
      </c>
      <c r="L86" s="83"/>
    </row>
    <row r="87" spans="2:12" ht="15" hidden="1" customHeight="1" outlineLevel="1">
      <c r="B87" s="82" t="s">
        <v>35</v>
      </c>
      <c r="C87" s="83">
        <v>3688623</v>
      </c>
      <c r="D87" s="83"/>
      <c r="E87" s="85">
        <v>1406980</v>
      </c>
      <c r="F87" s="86"/>
      <c r="G87" s="83">
        <v>1162171</v>
      </c>
      <c r="H87" s="83"/>
      <c r="I87" s="85">
        <v>563205</v>
      </c>
      <c r="J87" s="86"/>
      <c r="K87" s="83">
        <v>40563</v>
      </c>
      <c r="L87" s="83"/>
    </row>
    <row r="88" spans="2:12" ht="15" hidden="1" customHeight="1" outlineLevel="1">
      <c r="B88" s="82" t="s">
        <v>36</v>
      </c>
      <c r="C88" s="83">
        <v>3487219</v>
      </c>
      <c r="D88" s="83"/>
      <c r="E88" s="85">
        <v>1316980</v>
      </c>
      <c r="F88" s="86"/>
      <c r="G88" s="83">
        <v>1042087</v>
      </c>
      <c r="H88" s="83"/>
      <c r="I88" s="85">
        <v>618738</v>
      </c>
      <c r="J88" s="86"/>
      <c r="K88" s="83">
        <v>38098</v>
      </c>
      <c r="L88" s="83"/>
    </row>
    <row r="89" spans="2:12" ht="15" hidden="1" customHeight="1" outlineLevel="1">
      <c r="B89" s="82" t="s">
        <v>37</v>
      </c>
      <c r="C89" s="83">
        <v>4547725</v>
      </c>
      <c r="D89" s="83"/>
      <c r="E89" s="85">
        <v>1735087</v>
      </c>
      <c r="F89" s="86"/>
      <c r="G89" s="83">
        <v>1352562</v>
      </c>
      <c r="H89" s="83"/>
      <c r="I89" s="85">
        <v>784504</v>
      </c>
      <c r="J89" s="86"/>
      <c r="K89" s="83">
        <v>32936</v>
      </c>
      <c r="L89" s="83"/>
    </row>
    <row r="90" spans="2:12" ht="15" hidden="1" customHeight="1" outlineLevel="1">
      <c r="B90" s="82" t="s">
        <v>38</v>
      </c>
      <c r="C90" s="83">
        <v>4028069</v>
      </c>
      <c r="D90" s="83"/>
      <c r="E90" s="85">
        <v>1527198</v>
      </c>
      <c r="F90" s="86"/>
      <c r="G90" s="83">
        <v>1205214</v>
      </c>
      <c r="H90" s="83"/>
      <c r="I90" s="85">
        <v>711011</v>
      </c>
      <c r="J90" s="86"/>
      <c r="K90" s="83">
        <v>36392</v>
      </c>
      <c r="L90" s="83"/>
    </row>
    <row r="91" spans="2:12" ht="15" hidden="1" customHeight="1" outlineLevel="1">
      <c r="B91" s="82" t="s">
        <v>39</v>
      </c>
      <c r="C91" s="83">
        <v>3186028</v>
      </c>
      <c r="D91" s="83"/>
      <c r="E91" s="85">
        <v>1201011</v>
      </c>
      <c r="F91" s="86"/>
      <c r="G91" s="83">
        <v>963161</v>
      </c>
      <c r="H91" s="83"/>
      <c r="I91" s="85">
        <v>551429</v>
      </c>
      <c r="J91" s="86"/>
      <c r="K91" s="83">
        <v>35179</v>
      </c>
      <c r="L91" s="83"/>
    </row>
    <row r="92" spans="2:12" ht="15" hidden="1" customHeight="1" outlineLevel="1">
      <c r="B92" s="82" t="s">
        <v>40</v>
      </c>
      <c r="C92" s="83">
        <v>2989529</v>
      </c>
      <c r="D92" s="83"/>
      <c r="E92" s="85">
        <v>1129932</v>
      </c>
      <c r="F92" s="86"/>
      <c r="G92" s="83">
        <v>893485</v>
      </c>
      <c r="H92" s="83"/>
      <c r="I92" s="85">
        <v>510668</v>
      </c>
      <c r="J92" s="86"/>
      <c r="K92" s="83">
        <v>34564</v>
      </c>
      <c r="L92" s="83"/>
    </row>
    <row r="93" spans="2:12" ht="15" hidden="1" customHeight="1" outlineLevel="1">
      <c r="B93" s="82" t="s">
        <v>41</v>
      </c>
      <c r="C93" s="83">
        <v>3583801</v>
      </c>
      <c r="D93" s="83"/>
      <c r="E93" s="85">
        <v>1405505</v>
      </c>
      <c r="F93" s="86"/>
      <c r="G93" s="83">
        <v>1052890</v>
      </c>
      <c r="H93" s="83"/>
      <c r="I93" s="85">
        <v>591995</v>
      </c>
      <c r="J93" s="86"/>
      <c r="K93" s="83">
        <v>37211</v>
      </c>
      <c r="L93" s="83"/>
    </row>
    <row r="94" spans="2:12" ht="15" hidden="1" customHeight="1" outlineLevel="1">
      <c r="B94" s="82" t="s">
        <v>42</v>
      </c>
      <c r="C94" s="83">
        <v>3869924</v>
      </c>
      <c r="D94" s="83"/>
      <c r="E94" s="85">
        <v>1438644</v>
      </c>
      <c r="F94" s="86"/>
      <c r="G94" s="83">
        <v>1173563</v>
      </c>
      <c r="H94" s="83"/>
      <c r="I94" s="85">
        <v>688146</v>
      </c>
      <c r="J94" s="86"/>
      <c r="K94" s="83">
        <v>43839</v>
      </c>
      <c r="L94" s="83"/>
    </row>
    <row r="95" spans="2:12" ht="15" hidden="1" customHeight="1" outlineLevel="1">
      <c r="B95" s="82" t="s">
        <v>43</v>
      </c>
      <c r="C95" s="83">
        <v>3574667</v>
      </c>
      <c r="D95" s="83"/>
      <c r="E95" s="85">
        <v>1323862</v>
      </c>
      <c r="F95" s="86"/>
      <c r="G95" s="83">
        <v>1089149</v>
      </c>
      <c r="H95" s="83"/>
      <c r="I95" s="85">
        <v>632105</v>
      </c>
      <c r="J95" s="86"/>
      <c r="K95" s="83">
        <v>43193</v>
      </c>
      <c r="L95" s="83"/>
    </row>
    <row r="96" spans="2:12" ht="15" hidden="1" customHeight="1" outlineLevel="1">
      <c r="B96" s="82" t="s">
        <v>44</v>
      </c>
      <c r="C96" s="83">
        <v>3762403</v>
      </c>
      <c r="D96" s="83"/>
      <c r="E96" s="85">
        <v>1464283</v>
      </c>
      <c r="F96" s="86"/>
      <c r="G96" s="83">
        <v>1156739</v>
      </c>
      <c r="H96" s="83"/>
      <c r="I96" s="85">
        <v>627555</v>
      </c>
      <c r="J96" s="86"/>
      <c r="K96" s="83">
        <v>33816</v>
      </c>
      <c r="L96" s="83"/>
    </row>
    <row r="97" spans="2:12" collapsed="1">
      <c r="B97" s="38">
        <v>2006</v>
      </c>
      <c r="C97" s="90">
        <v>43888565</v>
      </c>
      <c r="D97" s="90"/>
      <c r="E97" s="90">
        <v>16585387</v>
      </c>
      <c r="F97" s="91"/>
      <c r="G97" s="90">
        <v>13304519</v>
      </c>
      <c r="H97" s="90"/>
      <c r="I97" s="90">
        <v>7492722</v>
      </c>
      <c r="J97" s="91"/>
      <c r="K97" s="90">
        <v>467349</v>
      </c>
      <c r="L97" s="90"/>
    </row>
    <row r="98" spans="2:12" ht="15" customHeight="1">
      <c r="B98" s="42" t="s">
        <v>46</v>
      </c>
      <c r="C98" s="42"/>
      <c r="D98" s="42"/>
      <c r="E98" s="42"/>
      <c r="F98" s="42"/>
      <c r="G98" s="42"/>
      <c r="H98" s="42"/>
      <c r="I98" s="43"/>
      <c r="J98" s="43"/>
      <c r="K98" s="43"/>
      <c r="L98" s="43"/>
    </row>
  </sheetData>
  <mergeCells count="7">
    <mergeCell ref="B98:H98"/>
    <mergeCell ref="B5:L5"/>
    <mergeCell ref="C6:D6"/>
    <mergeCell ref="E6:F6"/>
    <mergeCell ref="G6:H6"/>
    <mergeCell ref="I6:J6"/>
    <mergeCell ref="K6:L6"/>
  </mergeCells>
  <hyperlinks>
    <hyperlink ref="N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nov. 2011</v>
      </c>
      <c r="D6" s="48" t="s">
        <v>49</v>
      </c>
      <c r="E6" s="47" t="str">
        <f>actualizaciones!A2</f>
        <v>acum. nov.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36953637</v>
      </c>
      <c r="D8" s="54">
        <f>C8/C8</f>
        <v>1</v>
      </c>
      <c r="E8" s="53">
        <v>35115809</v>
      </c>
      <c r="F8" s="54">
        <f>E8/E8</f>
        <v>1</v>
      </c>
      <c r="G8" s="54">
        <f>(E8-C8)/C8</f>
        <v>-4.973334559734946E-2</v>
      </c>
    </row>
    <row r="9" spans="2:7" ht="15" customHeight="1">
      <c r="B9" s="52" t="s">
        <v>84</v>
      </c>
      <c r="C9" s="53">
        <v>21695916</v>
      </c>
      <c r="D9" s="54">
        <f>C9/C8</f>
        <v>0.58711179091790067</v>
      </c>
      <c r="E9" s="53">
        <v>21553031</v>
      </c>
      <c r="F9" s="54">
        <f>E9/E8</f>
        <v>0.61377002591624763</v>
      </c>
      <c r="G9" s="54">
        <f>(E9-C9)/C9</f>
        <v>-6.5858016780669685E-3</v>
      </c>
    </row>
    <row r="10" spans="2:7" ht="15" customHeight="1">
      <c r="B10" s="55" t="s">
        <v>85</v>
      </c>
      <c r="C10" s="53">
        <v>15257721</v>
      </c>
      <c r="D10" s="54">
        <f>C10/C8</f>
        <v>0.41288820908209928</v>
      </c>
      <c r="E10" s="53">
        <v>13562778</v>
      </c>
      <c r="F10" s="54">
        <f>E10/E8</f>
        <v>0.38622997408375243</v>
      </c>
      <c r="G10" s="54">
        <f>(E10-C10)/C10</f>
        <v>-0.11108756019329492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14127000</v>
      </c>
      <c r="D12" s="60">
        <f>C12/C12</f>
        <v>1</v>
      </c>
      <c r="E12" s="59">
        <v>13448268</v>
      </c>
      <c r="F12" s="60">
        <f>E12/E12</f>
        <v>1</v>
      </c>
      <c r="G12" s="61">
        <f>(E12-C12)/C12</f>
        <v>-4.8045020174134638E-2</v>
      </c>
    </row>
    <row r="13" spans="2:7" ht="15" customHeight="1">
      <c r="B13" s="58" t="s">
        <v>84</v>
      </c>
      <c r="C13" s="59">
        <v>9152693</v>
      </c>
      <c r="D13" s="60">
        <f>C13/C12</f>
        <v>0.64788652934097823</v>
      </c>
      <c r="E13" s="59">
        <v>8977228</v>
      </c>
      <c r="F13" s="60">
        <f>E13/E12</f>
        <v>0.66753785691956768</v>
      </c>
      <c r="G13" s="61">
        <f>(E13-C13)/C13</f>
        <v>-1.9170860423265591E-2</v>
      </c>
    </row>
    <row r="14" spans="2:7" ht="15" customHeight="1">
      <c r="B14" s="58" t="s">
        <v>85</v>
      </c>
      <c r="C14" s="59">
        <v>4974307</v>
      </c>
      <c r="D14" s="60">
        <f>C14/C12</f>
        <v>0.35211347065902171</v>
      </c>
      <c r="E14" s="59">
        <v>4471040</v>
      </c>
      <c r="F14" s="60">
        <f>E14/E13</f>
        <v>0.49804238012001034</v>
      </c>
      <c r="G14" s="61">
        <f>(E14-C14)/C14</f>
        <v>-0.10117328906318006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11787250</v>
      </c>
      <c r="D16" s="60">
        <f>C16/C16</f>
        <v>1</v>
      </c>
      <c r="E16" s="59">
        <v>10913891</v>
      </c>
      <c r="F16" s="60">
        <f>E16/E16</f>
        <v>1</v>
      </c>
      <c r="G16" s="61">
        <f>(E16-C16)/C16</f>
        <v>-7.4093533266877343E-2</v>
      </c>
    </row>
    <row r="17" spans="2:12" ht="15" customHeight="1">
      <c r="B17" s="58" t="s">
        <v>84</v>
      </c>
      <c r="C17" s="59">
        <v>5465816</v>
      </c>
      <c r="D17" s="60">
        <f>C17/C16</f>
        <v>0.46370578379180893</v>
      </c>
      <c r="E17" s="59">
        <v>5325190</v>
      </c>
      <c r="F17" s="60">
        <f>E17/E16</f>
        <v>0.48792772440186549</v>
      </c>
      <c r="G17" s="61">
        <f>(E17-C17)/C17</f>
        <v>-2.5728271862792307E-2</v>
      </c>
    </row>
    <row r="18" spans="2:12" ht="15" customHeight="1">
      <c r="B18" s="58" t="s">
        <v>85</v>
      </c>
      <c r="C18" s="59">
        <v>6321434</v>
      </c>
      <c r="D18" s="60">
        <f>C18/C16</f>
        <v>0.53629421620819107</v>
      </c>
      <c r="E18" s="59">
        <v>5588701</v>
      </c>
      <c r="F18" s="60">
        <f>E18/E16</f>
        <v>0.51207227559813451</v>
      </c>
      <c r="G18" s="61">
        <f>(E18-C18)/C18</f>
        <v>-0.11591246543110313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4906105</v>
      </c>
      <c r="D20" s="60">
        <f>C20/C20</f>
        <v>1</v>
      </c>
      <c r="E20" s="59">
        <v>4732714</v>
      </c>
      <c r="F20" s="60">
        <f>E20/E20</f>
        <v>1</v>
      </c>
      <c r="G20" s="61">
        <f>(E20-C20)/C20</f>
        <v>-3.5341885263360649E-2</v>
      </c>
    </row>
    <row r="21" spans="2:12" ht="15" customHeight="1">
      <c r="B21" s="58" t="s">
        <v>84</v>
      </c>
      <c r="C21" s="59">
        <v>3560442</v>
      </c>
      <c r="D21" s="60">
        <f>C21/C20</f>
        <v>0.72571663264442976</v>
      </c>
      <c r="E21" s="59">
        <v>3529621</v>
      </c>
      <c r="F21" s="60">
        <f>E21/E20</f>
        <v>0.74579216069257515</v>
      </c>
      <c r="G21" s="61">
        <f>(E21-C21)/C21</f>
        <v>-8.6565095007867E-3</v>
      </c>
    </row>
    <row r="22" spans="2:12" ht="15" customHeight="1">
      <c r="B22" s="62" t="s">
        <v>85</v>
      </c>
      <c r="C22" s="59">
        <v>1345663</v>
      </c>
      <c r="D22" s="60">
        <f>C22/C20</f>
        <v>0.27428336735557024</v>
      </c>
      <c r="E22" s="59">
        <v>1203093</v>
      </c>
      <c r="F22" s="60">
        <f>E22/E20</f>
        <v>0.25420783930742485</v>
      </c>
      <c r="G22" s="61">
        <f>(E22-C22)/C22</f>
        <v>-0.10594777444278397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300730</v>
      </c>
      <c r="D24" s="60">
        <f>C24/C24</f>
        <v>1</v>
      </c>
      <c r="E24" s="59">
        <v>341125</v>
      </c>
      <c r="F24" s="60">
        <f>E24/E24</f>
        <v>1</v>
      </c>
      <c r="G24" s="61">
        <f>(E24-C24)/C24</f>
        <v>0.1343231470089449</v>
      </c>
    </row>
    <row r="25" spans="2:12" ht="15" customHeight="1">
      <c r="B25" s="58" t="s">
        <v>84</v>
      </c>
      <c r="C25" s="59">
        <v>300730</v>
      </c>
      <c r="D25" s="60">
        <f>C25/C24</f>
        <v>1</v>
      </c>
      <c r="E25" s="59">
        <v>341125</v>
      </c>
      <c r="F25" s="60">
        <f>E25/E24</f>
        <v>1</v>
      </c>
      <c r="G25" s="61">
        <f>(E25-C25)/C25</f>
        <v>0.1343231470089449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nov. 2011</v>
      </c>
      <c r="D6" s="68" t="s">
        <v>49</v>
      </c>
      <c r="E6" s="47" t="str">
        <f>actualizaciones!$A$2</f>
        <v>acum. nov.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nov. 2011</v>
      </c>
      <c r="K6" s="68" t="s">
        <v>49</v>
      </c>
      <c r="L6" s="47" t="str">
        <f>actualizaciones!$A$2</f>
        <v>acum. nov.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14127000</v>
      </c>
      <c r="D8" s="54">
        <f>C8/$C$8</f>
        <v>1</v>
      </c>
      <c r="E8" s="71">
        <v>13448268</v>
      </c>
      <c r="F8" s="54">
        <f>E8/$E$8</f>
        <v>1</v>
      </c>
      <c r="G8" s="54">
        <f>(E8-C8)/C8</f>
        <v>-4.8045020174134638E-2</v>
      </c>
      <c r="H8" s="66"/>
      <c r="I8" s="70" t="s">
        <v>89</v>
      </c>
      <c r="J8" s="71">
        <v>11787250</v>
      </c>
      <c r="K8" s="54">
        <f>J8/$C$8</f>
        <v>0.83437743328378278</v>
      </c>
      <c r="L8" s="71">
        <v>10913891</v>
      </c>
      <c r="M8" s="54">
        <f>L8/$E$8</f>
        <v>0.81154621546804395</v>
      </c>
      <c r="N8" s="54">
        <f>(L8-J8)/J8</f>
        <v>-7.4093533266877343E-2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9152693</v>
      </c>
      <c r="D10" s="74">
        <f>C10/$C$8</f>
        <v>0.64788652934097823</v>
      </c>
      <c r="E10" s="73">
        <v>8977228</v>
      </c>
      <c r="F10" s="74">
        <f>E10/$E$8</f>
        <v>0.66753785691956768</v>
      </c>
      <c r="G10" s="74">
        <f>(E10-C10)/C10</f>
        <v>-1.9170860423265591E-2</v>
      </c>
      <c r="H10" s="66"/>
      <c r="I10" s="72" t="s">
        <v>67</v>
      </c>
      <c r="J10" s="73">
        <v>5465816</v>
      </c>
      <c r="K10" s="74">
        <f>J10/$C$8</f>
        <v>0.38690564167905428</v>
      </c>
      <c r="L10" s="73">
        <v>5325190</v>
      </c>
      <c r="M10" s="74">
        <f>L10/$E$8</f>
        <v>0.39597589816026868</v>
      </c>
      <c r="N10" s="74">
        <f>(L10-J10)/J10</f>
        <v>-2.5728271862792307E-2</v>
      </c>
    </row>
    <row r="11" spans="2:14" ht="15" customHeight="1">
      <c r="B11" s="75" t="s">
        <v>68</v>
      </c>
      <c r="C11" s="76">
        <v>1235283</v>
      </c>
      <c r="D11" s="60">
        <f>C11/$C$8</f>
        <v>8.7441282650244215E-2</v>
      </c>
      <c r="E11" s="76">
        <v>1503061</v>
      </c>
      <c r="F11" s="60">
        <f>E11/$E$8</f>
        <v>0.1117661396991791</v>
      </c>
      <c r="G11" s="61">
        <f>(E11-C11)/C11</f>
        <v>0.21677461763822542</v>
      </c>
      <c r="H11" s="66"/>
      <c r="I11" s="75" t="s">
        <v>68</v>
      </c>
      <c r="J11" s="76">
        <v>634697</v>
      </c>
      <c r="K11" s="60">
        <f>J11/$C$8</f>
        <v>4.4927939406809655E-2</v>
      </c>
      <c r="L11" s="76">
        <v>624332</v>
      </c>
      <c r="M11" s="60">
        <f>L11/$E$8</f>
        <v>4.6424714320089398E-2</v>
      </c>
      <c r="N11" s="61">
        <f>(L11-J11)/J11</f>
        <v>-1.6330627055114486E-2</v>
      </c>
    </row>
    <row r="12" spans="2:14" ht="15" customHeight="1">
      <c r="B12" s="75" t="s">
        <v>69</v>
      </c>
      <c r="C12" s="76">
        <v>6259681</v>
      </c>
      <c r="D12" s="60">
        <f>C12/$C$8</f>
        <v>0.44310051674099243</v>
      </c>
      <c r="E12" s="76">
        <v>5922484</v>
      </c>
      <c r="F12" s="60">
        <f>E12/$E$8</f>
        <v>0.44039009335625973</v>
      </c>
      <c r="G12" s="61">
        <f>(E12-C12)/C12</f>
        <v>-5.3868080498031767E-2</v>
      </c>
      <c r="H12" s="66"/>
      <c r="I12" s="75" t="s">
        <v>69</v>
      </c>
      <c r="J12" s="76">
        <v>3239216</v>
      </c>
      <c r="K12" s="60">
        <f>J12/$C$8</f>
        <v>0.22929256034543782</v>
      </c>
      <c r="L12" s="76">
        <v>3154701</v>
      </c>
      <c r="M12" s="60">
        <f>L12/$E$8</f>
        <v>0.23458046790858122</v>
      </c>
      <c r="N12" s="61">
        <f>(L12-J12)/J12</f>
        <v>-2.6091189966954968E-2</v>
      </c>
    </row>
    <row r="13" spans="2:14" ht="15" customHeight="1">
      <c r="B13" s="75" t="s">
        <v>70</v>
      </c>
      <c r="C13" s="76">
        <v>1540672</v>
      </c>
      <c r="D13" s="60">
        <f>C13/$C$8</f>
        <v>0.10905868195653713</v>
      </c>
      <c r="E13" s="76">
        <v>1408658</v>
      </c>
      <c r="F13" s="60">
        <f>E13/$E$8</f>
        <v>0.10474642533893584</v>
      </c>
      <c r="G13" s="61">
        <f>(E13-C13)/C13</f>
        <v>-8.5685986374776715E-2</v>
      </c>
      <c r="H13" s="66"/>
      <c r="I13" s="75" t="s">
        <v>70</v>
      </c>
      <c r="J13" s="76">
        <v>1495231</v>
      </c>
      <c r="K13" s="60">
        <f>J13/$C$8</f>
        <v>0.10584207545834218</v>
      </c>
      <c r="L13" s="76">
        <v>1453902</v>
      </c>
      <c r="M13" s="60">
        <f>L13/$E$8</f>
        <v>0.10811072474165447</v>
      </c>
      <c r="N13" s="61">
        <f>(L13-J13)/J13</f>
        <v>-2.7640545173287605E-2</v>
      </c>
    </row>
    <row r="14" spans="2:14" ht="15" customHeight="1">
      <c r="B14" s="75" t="s">
        <v>71</v>
      </c>
      <c r="C14" s="76">
        <v>117057</v>
      </c>
      <c r="D14" s="60">
        <f>C14/$C$8</f>
        <v>8.2860479932045025E-3</v>
      </c>
      <c r="E14" s="76">
        <v>143025</v>
      </c>
      <c r="F14" s="60">
        <f>E14/$E$8</f>
        <v>1.0635198525192985E-2</v>
      </c>
      <c r="G14" s="61">
        <f>(E14-C14)/C14</f>
        <v>0.22184064173864015</v>
      </c>
      <c r="H14" s="66"/>
      <c r="I14" s="75" t="s">
        <v>71</v>
      </c>
      <c r="J14" s="76">
        <v>96672</v>
      </c>
      <c r="K14" s="60">
        <f>J14/$C$8</f>
        <v>6.8430664684646422E-3</v>
      </c>
      <c r="L14" s="76">
        <v>92255</v>
      </c>
      <c r="M14" s="60">
        <f>L14/$E$8</f>
        <v>6.8599911899435671E-3</v>
      </c>
      <c r="N14" s="61">
        <f>(L14-J14)/J14</f>
        <v>-4.5690582588546837E-2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4974307</v>
      </c>
      <c r="D16" s="74">
        <f>C16/$C$8</f>
        <v>0.35211347065902171</v>
      </c>
      <c r="E16" s="73">
        <v>4471040</v>
      </c>
      <c r="F16" s="74">
        <f>E16/$E$8</f>
        <v>0.33246214308043237</v>
      </c>
      <c r="G16" s="74">
        <f>(E16-C16)/C16</f>
        <v>-0.10117328906318006</v>
      </c>
      <c r="H16" s="66"/>
      <c r="I16" s="72" t="s">
        <v>73</v>
      </c>
      <c r="J16" s="73">
        <v>6321434</v>
      </c>
      <c r="K16" s="74">
        <f>J16/$C$8</f>
        <v>0.44747179160472855</v>
      </c>
      <c r="L16" s="73">
        <v>5588701</v>
      </c>
      <c r="M16" s="74">
        <f>L16/$E$8</f>
        <v>0.41557031730777527</v>
      </c>
      <c r="N16" s="74">
        <f>(L16-J16)/J16</f>
        <v>-0.11591246543110313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nov. 2011</v>
      </c>
      <c r="D20" s="68" t="s">
        <v>49</v>
      </c>
      <c r="E20" s="47" t="str">
        <f>actualizaciones!$A$2</f>
        <v>acum. nov.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nov. 2011</v>
      </c>
      <c r="K20" s="68" t="s">
        <v>49</v>
      </c>
      <c r="L20" s="47" t="str">
        <f>actualizaciones!$A$2</f>
        <v>acum. nov.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4906105</v>
      </c>
      <c r="D22" s="54">
        <f>C22/$C$8</f>
        <v>0.34728569406101789</v>
      </c>
      <c r="E22" s="71">
        <v>4732714</v>
      </c>
      <c r="F22" s="54">
        <f>E22/$E$8</f>
        <v>0.35191996471218451</v>
      </c>
      <c r="G22" s="54">
        <f>(E22-C22)/C22</f>
        <v>-3.5341885263360649E-2</v>
      </c>
      <c r="H22" s="66"/>
      <c r="I22" s="70" t="s">
        <v>89</v>
      </c>
      <c r="J22" s="71">
        <v>300730</v>
      </c>
      <c r="K22" s="54">
        <f>J22/$C$8</f>
        <v>2.1287605294825512E-2</v>
      </c>
      <c r="L22" s="71">
        <v>341125</v>
      </c>
      <c r="M22" s="54">
        <f>L22/$E$8</f>
        <v>2.5365719957395259E-2</v>
      </c>
      <c r="N22" s="54">
        <f>(L22-J22)/J22</f>
        <v>0.1343231470089449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3560442</v>
      </c>
      <c r="D24" s="74">
        <f>C24/$C$8</f>
        <v>0.25203100445954557</v>
      </c>
      <c r="E24" s="73">
        <v>3529621</v>
      </c>
      <c r="F24" s="74">
        <f>E24/$E$8</f>
        <v>0.26245915087355487</v>
      </c>
      <c r="G24" s="74">
        <f>(E24-C24)/C24</f>
        <v>-8.6565095007867E-3</v>
      </c>
      <c r="H24" s="66"/>
      <c r="I24" s="72" t="s">
        <v>67</v>
      </c>
      <c r="J24" s="73">
        <v>300730</v>
      </c>
      <c r="K24" s="74">
        <f>J24/$C$8</f>
        <v>2.1287605294825512E-2</v>
      </c>
      <c r="L24" s="73">
        <v>341125</v>
      </c>
      <c r="M24" s="74">
        <f>L24/$E$8</f>
        <v>2.5365719957395259E-2</v>
      </c>
      <c r="N24" s="74">
        <f>(L24-J24)/J24</f>
        <v>0.1343231470089449</v>
      </c>
    </row>
    <row r="25" spans="2:16" ht="15" customHeight="1">
      <c r="B25" s="75" t="s">
        <v>77</v>
      </c>
      <c r="C25" s="76">
        <v>3034817</v>
      </c>
      <c r="D25" s="60">
        <f>C25/$C$8</f>
        <v>0.21482388334395131</v>
      </c>
      <c r="E25" s="76">
        <v>3051527</v>
      </c>
      <c r="F25" s="60">
        <f>E25/$E$8</f>
        <v>0.22690855060294754</v>
      </c>
      <c r="G25" s="61">
        <f>(E25-C25)/C25</f>
        <v>5.506098061266956E-3</v>
      </c>
      <c r="H25" s="66"/>
      <c r="I25" s="75" t="s">
        <v>77</v>
      </c>
      <c r="J25" s="76">
        <v>76098</v>
      </c>
      <c r="K25" s="60">
        <f>J25/$C$8</f>
        <v>5.386706307071565E-3</v>
      </c>
      <c r="L25" s="76">
        <v>115804</v>
      </c>
      <c r="M25" s="60">
        <f>L25/$E$8</f>
        <v>8.6110717008316615E-3</v>
      </c>
      <c r="N25" s="61">
        <f>(L25-J25)/J25</f>
        <v>0.52177455386475335</v>
      </c>
    </row>
    <row r="26" spans="2:16" ht="15" customHeight="1">
      <c r="B26" s="75" t="s">
        <v>70</v>
      </c>
      <c r="C26" s="76">
        <v>499315</v>
      </c>
      <c r="D26" s="60">
        <f>C26/$C$8</f>
        <v>3.5344729949741631E-2</v>
      </c>
      <c r="E26" s="76">
        <v>448319</v>
      </c>
      <c r="F26" s="60">
        <f>E26/$E$8</f>
        <v>3.3336560514707174E-2</v>
      </c>
      <c r="G26" s="61">
        <f>(E26-C26)/C26</f>
        <v>-0.10213192073140202</v>
      </c>
      <c r="H26" s="66"/>
      <c r="I26" s="75" t="s">
        <v>70</v>
      </c>
      <c r="J26" s="76">
        <v>94589</v>
      </c>
      <c r="K26" s="60">
        <f>J26/$C$8</f>
        <v>6.6956183195299784E-3</v>
      </c>
      <c r="L26" s="76">
        <v>120403</v>
      </c>
      <c r="M26" s="60">
        <f>L26/$E$8</f>
        <v>8.9530488238336713E-3</v>
      </c>
      <c r="N26" s="61">
        <f>(L26-J26)/J26</f>
        <v>0.27290699764243198</v>
      </c>
    </row>
    <row r="27" spans="2:16" ht="15" customHeight="1">
      <c r="B27" s="75" t="s">
        <v>71</v>
      </c>
      <c r="C27" s="76">
        <v>26310</v>
      </c>
      <c r="D27" s="60">
        <f>C27/$C$8</f>
        <v>1.8623911658526226E-3</v>
      </c>
      <c r="E27" s="76">
        <v>29775</v>
      </c>
      <c r="F27" s="60">
        <f>E27/$E$8</f>
        <v>2.2140397559001651E-3</v>
      </c>
      <c r="G27" s="61">
        <f>(E27-C27)/C27</f>
        <v>0.13169897377423034</v>
      </c>
      <c r="H27" s="66"/>
      <c r="I27" s="75" t="s">
        <v>78</v>
      </c>
      <c r="J27" s="76">
        <v>105276</v>
      </c>
      <c r="K27" s="60">
        <f>J27/$C$8</f>
        <v>7.4521129751539605E-3</v>
      </c>
      <c r="L27" s="76">
        <v>79979</v>
      </c>
      <c r="M27" s="60">
        <f>L27/$E$8</f>
        <v>5.9471598870575746E-3</v>
      </c>
      <c r="N27" s="61">
        <f>(L27-J27)/J27</f>
        <v>-0.24029218435350888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24767</v>
      </c>
      <c r="K28" s="60">
        <f>J28/$C$8</f>
        <v>1.7531676930700078E-3</v>
      </c>
      <c r="L28" s="76">
        <v>24939</v>
      </c>
      <c r="M28" s="60">
        <f>L28/$E$8</f>
        <v>1.8544395456723498E-3</v>
      </c>
      <c r="N28" s="61">
        <f>(L28-J28)/J28</f>
        <v>6.9447248354665486E-3</v>
      </c>
    </row>
    <row r="29" spans="2:16" ht="15" customHeight="1">
      <c r="B29" s="72" t="s">
        <v>73</v>
      </c>
      <c r="C29" s="73">
        <v>1345663</v>
      </c>
      <c r="D29" s="74">
        <f>C29/$C$8</f>
        <v>9.5254689601472362E-2</v>
      </c>
      <c r="E29" s="73">
        <v>1203093</v>
      </c>
      <c r="F29" s="74">
        <f>E29/$E$8</f>
        <v>8.9460813838629624E-2</v>
      </c>
      <c r="G29" s="74">
        <f>(E29-C29)/C29</f>
        <v>-0.10594777444278397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nov. 2011</v>
      </c>
      <c r="D36" s="68" t="s">
        <v>49</v>
      </c>
      <c r="E36" s="47" t="str">
        <f>actualizaciones!$A$2</f>
        <v>acum. nov.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36953637</v>
      </c>
      <c r="D38" s="54">
        <f>C38/$C$38</f>
        <v>1</v>
      </c>
      <c r="E38" s="71">
        <v>35115809</v>
      </c>
      <c r="F38" s="54">
        <f>E38/$E$38</f>
        <v>1</v>
      </c>
      <c r="G38" s="54">
        <f>E38/C38-1</f>
        <v>-4.9733345597349432E-2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21695916</v>
      </c>
      <c r="D40" s="74">
        <f t="shared" ref="D40:D45" si="0">C40/$C$38</f>
        <v>0.58711179091790067</v>
      </c>
      <c r="E40" s="73">
        <v>21553031</v>
      </c>
      <c r="F40" s="74">
        <f t="shared" ref="F40:F45" si="1">E40/$E$38</f>
        <v>0.61377002591624763</v>
      </c>
      <c r="G40" s="74">
        <f t="shared" ref="G40:G45" si="2">E40/C40-1</f>
        <v>-6.5858016780669937E-3</v>
      </c>
      <c r="H40" s="66"/>
      <c r="I40" s="66"/>
    </row>
    <row r="41" spans="2:14" ht="15" customHeight="1">
      <c r="B41" s="75" t="s">
        <v>68</v>
      </c>
      <c r="C41" s="76">
        <v>2764669</v>
      </c>
      <c r="D41" s="60">
        <f t="shared" si="0"/>
        <v>7.4814530434446816E-2</v>
      </c>
      <c r="E41" s="76">
        <v>3125480</v>
      </c>
      <c r="F41" s="60">
        <f t="shared" si="1"/>
        <v>8.900492652753636E-2</v>
      </c>
      <c r="G41" s="61">
        <f t="shared" si="2"/>
        <v>0.13050784741319843</v>
      </c>
      <c r="H41" s="66"/>
      <c r="I41" s="66"/>
    </row>
    <row r="42" spans="2:14" ht="15" customHeight="1">
      <c r="B42" s="75" t="s">
        <v>69</v>
      </c>
      <c r="C42" s="76">
        <v>14203875</v>
      </c>
      <c r="D42" s="60">
        <f t="shared" si="0"/>
        <v>0.38437015008833908</v>
      </c>
      <c r="E42" s="76">
        <v>13931980</v>
      </c>
      <c r="F42" s="60">
        <f t="shared" si="1"/>
        <v>0.39674381416073884</v>
      </c>
      <c r="G42" s="61">
        <f t="shared" si="2"/>
        <v>-1.9142311517103661E-2</v>
      </c>
      <c r="H42" s="66"/>
      <c r="I42" s="66"/>
    </row>
    <row r="43" spans="2:14" ht="15" customHeight="1">
      <c r="B43" s="75" t="s">
        <v>70</v>
      </c>
      <c r="C43" s="76">
        <v>4194015</v>
      </c>
      <c r="D43" s="60">
        <f t="shared" si="0"/>
        <v>0.11349397083702478</v>
      </c>
      <c r="E43" s="76">
        <v>3976793</v>
      </c>
      <c r="F43" s="60">
        <f t="shared" si="1"/>
        <v>0.1132479391262209</v>
      </c>
      <c r="G43" s="61">
        <f t="shared" si="2"/>
        <v>-5.1793329303781666E-2</v>
      </c>
      <c r="H43" s="66"/>
      <c r="I43" s="66"/>
    </row>
    <row r="44" spans="2:14" ht="15" customHeight="1">
      <c r="B44" s="75" t="s">
        <v>78</v>
      </c>
      <c r="C44" s="76">
        <v>351560</v>
      </c>
      <c r="D44" s="60">
        <f t="shared" si="0"/>
        <v>9.513542604750921E-3</v>
      </c>
      <c r="E44" s="76">
        <v>326434</v>
      </c>
      <c r="F44" s="60">
        <f t="shared" si="1"/>
        <v>9.2959270851484584E-3</v>
      </c>
      <c r="G44" s="61">
        <f t="shared" si="2"/>
        <v>-7.1470019342359747E-2</v>
      </c>
      <c r="H44" s="66"/>
      <c r="I44" s="66"/>
    </row>
    <row r="45" spans="2:14" ht="15" customHeight="1">
      <c r="B45" s="75" t="s">
        <v>79</v>
      </c>
      <c r="C45" s="76">
        <v>181797</v>
      </c>
      <c r="D45" s="60">
        <f t="shared" si="0"/>
        <v>4.9195969533391264E-3</v>
      </c>
      <c r="E45" s="76">
        <v>192344</v>
      </c>
      <c r="F45" s="60">
        <f t="shared" si="1"/>
        <v>5.4774190166030348E-3</v>
      </c>
      <c r="G45" s="61">
        <f t="shared" si="2"/>
        <v>5.8015258777647682E-2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15257721</v>
      </c>
      <c r="D47" s="74">
        <f>C47/$C$38</f>
        <v>0.41288820908209928</v>
      </c>
      <c r="E47" s="73">
        <v>13562778</v>
      </c>
      <c r="F47" s="74">
        <f>E47/$E$38</f>
        <v>0.38622997408375243</v>
      </c>
      <c r="G47" s="74">
        <f>E47/C47-1</f>
        <v>-0.11108756019329491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8"/>
  <sheetViews>
    <sheetView showGridLines="0" showRowColHeaders="0" zoomScaleNormal="100" workbookViewId="0">
      <selection activeCell="E2" sqref="E2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95">
        <v>64.125647249190934</v>
      </c>
      <c r="D8" s="26">
        <f t="shared" ref="D8:D16" si="0">C8/C21-1</f>
        <v>-4.1115854240655003E-2</v>
      </c>
      <c r="E8" s="96">
        <v>67.425473804340001</v>
      </c>
      <c r="F8" s="28">
        <f t="shared" ref="F8:F18" si="1">E8/E21-1</f>
        <v>-3.4018999937822314E-2</v>
      </c>
      <c r="G8" s="95">
        <v>69.476638950166858</v>
      </c>
      <c r="H8" s="26">
        <f t="shared" ref="H8:H18" si="2">G8/G21-1</f>
        <v>-2.1455789434269623E-2</v>
      </c>
      <c r="I8" s="96">
        <v>57.883402864973604</v>
      </c>
      <c r="J8" s="28">
        <f t="shared" ref="J8:J18" si="3">I8/I21-1</f>
        <v>-0.11776554084783408</v>
      </c>
      <c r="K8" s="95">
        <v>44.760784313725487</v>
      </c>
      <c r="L8" s="26">
        <f t="shared" ref="L8:L18" si="4">K8/K21-1</f>
        <v>-0.14741363211951453</v>
      </c>
    </row>
    <row r="9" spans="2:16">
      <c r="B9" s="24" t="s">
        <v>35</v>
      </c>
      <c r="C9" s="95">
        <v>62.561345129971812</v>
      </c>
      <c r="D9" s="26">
        <f t="shared" si="0"/>
        <v>-9.3667949581899279E-4</v>
      </c>
      <c r="E9" s="96">
        <v>67.545285081429242</v>
      </c>
      <c r="F9" s="28">
        <f t="shared" si="1"/>
        <v>-3.3548646710126806E-2</v>
      </c>
      <c r="G9" s="95">
        <v>68.254845825829449</v>
      </c>
      <c r="H9" s="26">
        <f t="shared" si="2"/>
        <v>1.4489385045027392E-2</v>
      </c>
      <c r="I9" s="96">
        <v>50.474091243455689</v>
      </c>
      <c r="J9" s="28">
        <f t="shared" si="3"/>
        <v>6.1941747179795614E-2</v>
      </c>
      <c r="K9" s="95">
        <v>41.204301075268816</v>
      </c>
      <c r="L9" s="26">
        <f t="shared" si="4"/>
        <v>-0.11331394286058061</v>
      </c>
    </row>
    <row r="10" spans="2:16">
      <c r="B10" s="24" t="s">
        <v>36</v>
      </c>
      <c r="C10" s="95">
        <v>59.594862459546924</v>
      </c>
      <c r="D10" s="26">
        <f t="shared" si="0"/>
        <v>-3.3821159583392824E-2</v>
      </c>
      <c r="E10" s="96">
        <v>62.768812289828098</v>
      </c>
      <c r="F10" s="28">
        <f t="shared" si="1"/>
        <v>-7.1737182826790535E-2</v>
      </c>
      <c r="G10" s="95">
        <v>65.676296736240744</v>
      </c>
      <c r="H10" s="26">
        <f t="shared" si="2"/>
        <v>1.9592429759840435E-4</v>
      </c>
      <c r="I10" s="96">
        <v>53.627121390092753</v>
      </c>
      <c r="J10" s="28">
        <f t="shared" si="3"/>
        <v>1.481047358320442E-3</v>
      </c>
      <c r="K10" s="95">
        <v>34.614379084967318</v>
      </c>
      <c r="L10" s="26">
        <f t="shared" si="4"/>
        <v>-0.25773672021586735</v>
      </c>
    </row>
    <row r="11" spans="2:16">
      <c r="B11" s="24" t="s">
        <v>37</v>
      </c>
      <c r="C11" s="95">
        <v>70.41</v>
      </c>
      <c r="D11" s="26">
        <f t="shared" si="0"/>
        <v>-2.48886915669152E-2</v>
      </c>
      <c r="E11" s="96">
        <v>73.209224126237984</v>
      </c>
      <c r="F11" s="28">
        <f t="shared" si="1"/>
        <v>-3.9375093475423339E-2</v>
      </c>
      <c r="G11" s="95">
        <v>77.612448886869601</v>
      </c>
      <c r="H11" s="26">
        <f t="shared" si="2"/>
        <v>1.6934602815377398E-2</v>
      </c>
      <c r="I11" s="96">
        <v>58.821938462865141</v>
      </c>
      <c r="J11" s="28">
        <f t="shared" si="3"/>
        <v>-9.6159519624075873E-2</v>
      </c>
      <c r="K11" s="95">
        <v>33.182795698924728</v>
      </c>
      <c r="L11" s="26">
        <f t="shared" si="4"/>
        <v>4.578618654033173E-2</v>
      </c>
    </row>
    <row r="12" spans="2:16">
      <c r="B12" s="24" t="s">
        <v>38</v>
      </c>
      <c r="C12" s="95">
        <v>66.551734262449102</v>
      </c>
      <c r="D12" s="26">
        <f t="shared" si="0"/>
        <v>5.2977605104920222E-4</v>
      </c>
      <c r="E12" s="96">
        <v>70.824221453658211</v>
      </c>
      <c r="F12" s="28">
        <f t="shared" si="1"/>
        <v>-2.7940962755171439E-2</v>
      </c>
      <c r="G12" s="95">
        <v>76.252784878724341</v>
      </c>
      <c r="H12" s="26">
        <f t="shared" si="2"/>
        <v>6.423984478331235E-2</v>
      </c>
      <c r="I12" s="96">
        <v>41.14879422597761</v>
      </c>
      <c r="J12" s="28">
        <f t="shared" si="3"/>
        <v>-0.24079715450225814</v>
      </c>
      <c r="K12" s="95">
        <v>35.065148640101199</v>
      </c>
      <c r="L12" s="26">
        <f t="shared" si="4"/>
        <v>-0.23451873699131931</v>
      </c>
    </row>
    <row r="13" spans="2:16">
      <c r="B13" s="24" t="s">
        <v>39</v>
      </c>
      <c r="C13" s="95">
        <v>56.022798973625541</v>
      </c>
      <c r="D13" s="26">
        <f t="shared" si="0"/>
        <v>1.601013735265755E-2</v>
      </c>
      <c r="E13" s="96">
        <v>59.458632328488648</v>
      </c>
      <c r="F13" s="28">
        <f t="shared" si="1"/>
        <v>-7.5340956686922311E-3</v>
      </c>
      <c r="G13" s="95">
        <v>60.130471985487901</v>
      </c>
      <c r="H13" s="26">
        <f t="shared" si="2"/>
        <v>1.008688032064331E-2</v>
      </c>
      <c r="I13" s="96">
        <v>51.923531026908293</v>
      </c>
      <c r="J13" s="28">
        <f t="shared" si="3"/>
        <v>5.6859984264365782E-2</v>
      </c>
      <c r="K13" s="95">
        <v>37.674263627882183</v>
      </c>
      <c r="L13" s="26">
        <f t="shared" si="4"/>
        <v>-0.12851576155720135</v>
      </c>
      <c r="N13" s="29"/>
      <c r="O13" s="29"/>
      <c r="P13" s="29"/>
    </row>
    <row r="14" spans="2:16">
      <c r="B14" s="24" t="s">
        <v>40</v>
      </c>
      <c r="C14" s="95">
        <v>49.681928206901645</v>
      </c>
      <c r="D14" s="26">
        <f t="shared" si="0"/>
        <v>2.494308719193894E-2</v>
      </c>
      <c r="E14" s="96">
        <v>54.19184837143311</v>
      </c>
      <c r="F14" s="28">
        <f t="shared" si="1"/>
        <v>2.406523546601691E-2</v>
      </c>
      <c r="G14" s="95">
        <v>51.413902864770513</v>
      </c>
      <c r="H14" s="26">
        <f t="shared" si="2"/>
        <v>2.9598980883504877E-2</v>
      </c>
      <c r="I14" s="96">
        <v>46.816974012860712</v>
      </c>
      <c r="J14" s="28">
        <f t="shared" si="3"/>
        <v>9.3152943585183223E-2</v>
      </c>
      <c r="K14" s="95">
        <v>41.071313410119821</v>
      </c>
      <c r="L14" s="26">
        <f t="shared" si="4"/>
        <v>-6.9326751954271626E-2</v>
      </c>
    </row>
    <row r="15" spans="2:16">
      <c r="B15" s="24" t="s">
        <v>41</v>
      </c>
      <c r="C15" s="95">
        <v>59.575789260725955</v>
      </c>
      <c r="D15" s="26">
        <f t="shared" si="0"/>
        <v>-7.9665830532518078E-2</v>
      </c>
      <c r="E15" s="96">
        <v>63.467570419228494</v>
      </c>
      <c r="F15" s="28">
        <f t="shared" si="1"/>
        <v>-7.3478292105916831E-2</v>
      </c>
      <c r="G15" s="95">
        <v>62.874422425300338</v>
      </c>
      <c r="H15" s="26">
        <f t="shared" si="2"/>
        <v>-6.4152365917303888E-2</v>
      </c>
      <c r="I15" s="96">
        <v>55.019082921471721</v>
      </c>
      <c r="J15" s="28">
        <f t="shared" si="3"/>
        <v>-3.4149426968933194E-2</v>
      </c>
      <c r="K15" s="95">
        <v>39.425563108090095</v>
      </c>
      <c r="L15" s="26">
        <f t="shared" si="4"/>
        <v>-0.13828500930117404</v>
      </c>
    </row>
    <row r="16" spans="2:16">
      <c r="B16" s="24" t="s">
        <v>42</v>
      </c>
      <c r="C16" s="95">
        <v>65.067562027246566</v>
      </c>
      <c r="D16" s="26">
        <f t="shared" si="0"/>
        <v>-3.7868025500848446E-2</v>
      </c>
      <c r="E16" s="96">
        <v>66.080250362055224</v>
      </c>
      <c r="F16" s="28">
        <f t="shared" si="1"/>
        <v>-4.4511837300146628E-2</v>
      </c>
      <c r="G16" s="95">
        <v>68.423001632942373</v>
      </c>
      <c r="H16" s="26">
        <f t="shared" si="2"/>
        <v>-3.3063532432460963E-2</v>
      </c>
      <c r="I16" s="96">
        <v>69.751820162618912</v>
      </c>
      <c r="J16" s="28">
        <f t="shared" si="3"/>
        <v>-5.3925543616295535E-3</v>
      </c>
      <c r="K16" s="95">
        <v>38.11636635668313</v>
      </c>
      <c r="L16" s="26">
        <f t="shared" si="4"/>
        <v>-0.32964552458104146</v>
      </c>
    </row>
    <row r="17" spans="2:18">
      <c r="B17" s="24" t="s">
        <v>43</v>
      </c>
      <c r="C17" s="95">
        <v>72.706421305454981</v>
      </c>
      <c r="D17" s="26">
        <f>C17/C30-1</f>
        <v>-7.4208695501026822E-3</v>
      </c>
      <c r="E17" s="96">
        <v>73.905716305434197</v>
      </c>
      <c r="F17" s="28">
        <f t="shared" si="1"/>
        <v>-1.2351779962124887E-2</v>
      </c>
      <c r="G17" s="95">
        <v>75.392644575135193</v>
      </c>
      <c r="H17" s="26">
        <f t="shared" si="2"/>
        <v>-6.6845247017761622E-3</v>
      </c>
      <c r="I17" s="96">
        <v>77.805629722206405</v>
      </c>
      <c r="J17" s="28">
        <f t="shared" si="3"/>
        <v>3.7961976016627652E-2</v>
      </c>
      <c r="K17" s="95">
        <v>57.626604530601597</v>
      </c>
      <c r="L17" s="26">
        <f t="shared" si="4"/>
        <v>-1.0702068144178623E-2</v>
      </c>
    </row>
    <row r="18" spans="2:18">
      <c r="B18" s="24" t="s">
        <v>44</v>
      </c>
      <c r="C18" s="95">
        <v>69.905525398542011</v>
      </c>
      <c r="D18" s="26">
        <f t="shared" ref="D18" si="5">C18/C31-1</f>
        <v>0.10663672820066972</v>
      </c>
      <c r="E18" s="96">
        <v>73.95768457866609</v>
      </c>
      <c r="F18" s="28">
        <f t="shared" si="1"/>
        <v>0.13658651573176739</v>
      </c>
      <c r="G18" s="95">
        <v>71.917100848268845</v>
      </c>
      <c r="H18" s="26">
        <f t="shared" si="2"/>
        <v>5.5431477080552405E-2</v>
      </c>
      <c r="I18" s="96">
        <v>73.22381357283308</v>
      </c>
      <c r="J18" s="28">
        <f t="shared" si="3"/>
        <v>0.11012452354204205</v>
      </c>
      <c r="K18" s="95">
        <v>42.359830261443811</v>
      </c>
      <c r="L18" s="26">
        <f t="shared" si="4"/>
        <v>-0.1112079256935834</v>
      </c>
    </row>
    <row r="19" spans="2:18" ht="25.5">
      <c r="B19" s="30" t="str">
        <f>actualizaciones!$A$2</f>
        <v>acum. nov. 2012</v>
      </c>
      <c r="C19" s="97">
        <v>63.270357640182276</v>
      </c>
      <c r="D19" s="32">
        <v>-7.8215182995263755E-3</v>
      </c>
      <c r="E19" s="98">
        <v>66.615424799356489</v>
      </c>
      <c r="F19" s="34">
        <v>-1.7724368508752364E-2</v>
      </c>
      <c r="G19" s="98">
        <v>67.891363030077656</v>
      </c>
      <c r="H19" s="34">
        <v>5.9096178252306952E-3</v>
      </c>
      <c r="I19" s="98">
        <v>57.741536290973436</v>
      </c>
      <c r="J19" s="34">
        <v>-1.5097825193709835E-2</v>
      </c>
      <c r="K19" s="98">
        <v>40.35396743527987</v>
      </c>
      <c r="L19" s="34">
        <v>-0.13436694122204951</v>
      </c>
      <c r="O19" s="21"/>
      <c r="P19" s="21"/>
      <c r="Q19" s="21"/>
      <c r="R19" s="21"/>
    </row>
    <row r="20" spans="2:18" outlineLevel="1">
      <c r="B20" s="24" t="s">
        <v>33</v>
      </c>
      <c r="C20" s="95">
        <v>61.316912547451679</v>
      </c>
      <c r="D20" s="26">
        <f t="shared" ref="D20:D31" si="6">C20/C33-1</f>
        <v>9.5419818839440174E-2</v>
      </c>
      <c r="E20" s="96">
        <v>64.098115758484923</v>
      </c>
      <c r="F20" s="28">
        <f t="shared" ref="F20:F31" si="7">E20/E33-1</f>
        <v>9.7382567342662707E-2</v>
      </c>
      <c r="G20" s="95">
        <v>64.757269359181606</v>
      </c>
      <c r="H20" s="26">
        <f t="shared" ref="H20:H31" si="8">G20/G33-1</f>
        <v>9.5167755102005813E-2</v>
      </c>
      <c r="I20" s="96">
        <v>64.465254595089306</v>
      </c>
      <c r="J20" s="28">
        <f t="shared" ref="J20:J31" si="9">I20/I33-1</f>
        <v>0.14839140816470708</v>
      </c>
      <c r="K20" s="95">
        <v>48.479840817496587</v>
      </c>
      <c r="L20" s="26">
        <f t="shared" ref="L20:L31" si="10">K20/K33-1</f>
        <v>2.4077752798829399E-2</v>
      </c>
    </row>
    <row r="21" spans="2:18" outlineLevel="1">
      <c r="B21" s="24" t="s">
        <v>34</v>
      </c>
      <c r="C21" s="95">
        <v>66.875281578891389</v>
      </c>
      <c r="D21" s="26">
        <f t="shared" si="6"/>
        <v>9.1118939073830729E-2</v>
      </c>
      <c r="E21" s="96">
        <v>69.8</v>
      </c>
      <c r="F21" s="28">
        <f t="shared" si="7"/>
        <v>7.9826732673267342E-2</v>
      </c>
      <c r="G21" s="95">
        <v>71</v>
      </c>
      <c r="H21" s="26">
        <f t="shared" si="8"/>
        <v>9.1803782869444905E-2</v>
      </c>
      <c r="I21" s="96">
        <v>65.61</v>
      </c>
      <c r="J21" s="28">
        <f t="shared" si="9"/>
        <v>0.13492475350285416</v>
      </c>
      <c r="K21" s="95">
        <v>52.5</v>
      </c>
      <c r="L21" s="26">
        <f t="shared" si="10"/>
        <v>8.0645161290322509E-3</v>
      </c>
    </row>
    <row r="22" spans="2:18" outlineLevel="1">
      <c r="B22" s="24" t="s">
        <v>35</v>
      </c>
      <c r="C22" s="95">
        <v>62.62</v>
      </c>
      <c r="D22" s="26">
        <f t="shared" si="6"/>
        <v>0.11081987234246893</v>
      </c>
      <c r="E22" s="96">
        <v>69.89</v>
      </c>
      <c r="F22" s="28">
        <f t="shared" si="7"/>
        <v>0.15961506553841054</v>
      </c>
      <c r="G22" s="95">
        <v>67.28</v>
      </c>
      <c r="H22" s="26">
        <f t="shared" si="8"/>
        <v>5.2071931196246979E-2</v>
      </c>
      <c r="I22" s="96">
        <v>47.53</v>
      </c>
      <c r="J22" s="28">
        <f t="shared" si="9"/>
        <v>0.10457820125493833</v>
      </c>
      <c r="K22" s="95">
        <v>46.47</v>
      </c>
      <c r="L22" s="26">
        <f t="shared" si="10"/>
        <v>1.7245095925846332E-3</v>
      </c>
    </row>
    <row r="23" spans="2:18" outlineLevel="1">
      <c r="B23" s="24" t="s">
        <v>36</v>
      </c>
      <c r="C23" s="95">
        <v>61.680984892869503</v>
      </c>
      <c r="D23" s="26">
        <f t="shared" si="6"/>
        <v>0.16991745383896695</v>
      </c>
      <c r="E23" s="96">
        <v>67.619655908414714</v>
      </c>
      <c r="F23" s="28">
        <f t="shared" si="7"/>
        <v>0.17931649422456308</v>
      </c>
      <c r="G23" s="95">
        <v>65.663431674512012</v>
      </c>
      <c r="H23" s="26">
        <f t="shared" si="8"/>
        <v>0.16829027928631768</v>
      </c>
      <c r="I23" s="96">
        <v>53.547814540823239</v>
      </c>
      <c r="J23" s="28">
        <f t="shared" si="9"/>
        <v>0.19598959001221661</v>
      </c>
      <c r="K23" s="95">
        <v>46.633559853633038</v>
      </c>
      <c r="L23" s="26">
        <f t="shared" si="10"/>
        <v>0.2058908407343305</v>
      </c>
    </row>
    <row r="24" spans="2:18" outlineLevel="1">
      <c r="B24" s="24" t="s">
        <v>37</v>
      </c>
      <c r="C24" s="95">
        <v>72.207141267946596</v>
      </c>
      <c r="D24" s="26">
        <f t="shared" si="6"/>
        <v>8.8036657975689714E-2</v>
      </c>
      <c r="E24" s="96">
        <v>76.209999999999994</v>
      </c>
      <c r="F24" s="28">
        <f t="shared" si="7"/>
        <v>6.7816889574920269E-2</v>
      </c>
      <c r="G24" s="95">
        <v>76.319999999999993</v>
      </c>
      <c r="H24" s="26">
        <f t="shared" si="8"/>
        <v>7.7176603153649159E-2</v>
      </c>
      <c r="I24" s="96">
        <v>65.08</v>
      </c>
      <c r="J24" s="28">
        <f t="shared" si="9"/>
        <v>0.15999678609817281</v>
      </c>
      <c r="K24" s="95">
        <v>31.73</v>
      </c>
      <c r="L24" s="26">
        <f t="shared" si="10"/>
        <v>-0.15341515474919953</v>
      </c>
    </row>
    <row r="25" spans="2:18" outlineLevel="1">
      <c r="B25" s="24" t="s">
        <v>38</v>
      </c>
      <c r="C25" s="95">
        <v>66.516495416177889</v>
      </c>
      <c r="D25" s="26">
        <f t="shared" si="6"/>
        <v>0.11020050561954653</v>
      </c>
      <c r="E25" s="96">
        <v>72.86</v>
      </c>
      <c r="F25" s="28">
        <f t="shared" si="7"/>
        <v>8.5459489706793068E-2</v>
      </c>
      <c r="G25" s="95">
        <v>71.650000000000006</v>
      </c>
      <c r="H25" s="26">
        <f t="shared" si="8"/>
        <v>9.3161776208295022E-2</v>
      </c>
      <c r="I25" s="96">
        <v>54.2</v>
      </c>
      <c r="J25" s="28">
        <f t="shared" si="9"/>
        <v>0.16041055270434579</v>
      </c>
      <c r="K25" s="95">
        <v>45.807977718853131</v>
      </c>
      <c r="L25" s="26">
        <f t="shared" si="10"/>
        <v>0.20547309786455603</v>
      </c>
    </row>
    <row r="26" spans="2:18" outlineLevel="1">
      <c r="B26" s="24" t="s">
        <v>39</v>
      </c>
      <c r="C26" s="95">
        <v>55.14</v>
      </c>
      <c r="D26" s="26">
        <f t="shared" si="6"/>
        <v>0.11074921090365808</v>
      </c>
      <c r="E26" s="96">
        <v>59.91</v>
      </c>
      <c r="F26" s="28">
        <f t="shared" si="7"/>
        <v>0.14386964814812964</v>
      </c>
      <c r="G26" s="95">
        <v>59.53</v>
      </c>
      <c r="H26" s="26">
        <f t="shared" si="8"/>
        <v>0.13919814848692913</v>
      </c>
      <c r="I26" s="96">
        <v>49.13</v>
      </c>
      <c r="J26" s="28">
        <f t="shared" si="9"/>
        <v>-2.4198057001118545E-2</v>
      </c>
      <c r="K26" s="95">
        <v>43.23</v>
      </c>
      <c r="L26" s="26">
        <f t="shared" si="10"/>
        <v>0.24295572167912582</v>
      </c>
      <c r="N26" s="29"/>
      <c r="O26" s="29"/>
      <c r="P26" s="29"/>
    </row>
    <row r="27" spans="2:18" outlineLevel="1">
      <c r="B27" s="24" t="s">
        <v>40</v>
      </c>
      <c r="C27" s="95">
        <v>48.47286530124947</v>
      </c>
      <c r="D27" s="26">
        <f t="shared" si="6"/>
        <v>9.2167922798642055E-2</v>
      </c>
      <c r="E27" s="96">
        <v>52.918355681483774</v>
      </c>
      <c r="F27" s="28">
        <f t="shared" si="7"/>
        <v>9.2383080438528165E-2</v>
      </c>
      <c r="G27" s="95">
        <v>49.935852520611419</v>
      </c>
      <c r="H27" s="26">
        <f t="shared" si="8"/>
        <v>9.6456451057660653E-2</v>
      </c>
      <c r="I27" s="96">
        <v>42.827469191379926</v>
      </c>
      <c r="J27" s="28">
        <f t="shared" si="9"/>
        <v>-3.8077040704200926E-2</v>
      </c>
      <c r="K27" s="95">
        <v>44.130755339065892</v>
      </c>
      <c r="L27" s="26">
        <f t="shared" si="10"/>
        <v>0.35313862870897883</v>
      </c>
    </row>
    <row r="28" spans="2:18" outlineLevel="1">
      <c r="B28" s="24" t="s">
        <v>41</v>
      </c>
      <c r="C28" s="95">
        <v>64.732779937093213</v>
      </c>
      <c r="D28" s="26">
        <f t="shared" si="6"/>
        <v>0.28307588975622822</v>
      </c>
      <c r="E28" s="96">
        <v>68.500899523968727</v>
      </c>
      <c r="F28" s="28">
        <f t="shared" si="7"/>
        <v>0.2282372390336207</v>
      </c>
      <c r="G28" s="95">
        <v>67.184464794772822</v>
      </c>
      <c r="H28" s="26">
        <f t="shared" si="8"/>
        <v>0.31659261662012539</v>
      </c>
      <c r="I28" s="96">
        <v>56.964383992452234</v>
      </c>
      <c r="J28" s="28">
        <f t="shared" si="9"/>
        <v>0.23817162041391637</v>
      </c>
      <c r="K28" s="95">
        <v>45.752439650744734</v>
      </c>
      <c r="L28" s="26">
        <f t="shared" si="10"/>
        <v>0.24752205682901796</v>
      </c>
    </row>
    <row r="29" spans="2:18" outlineLevel="1">
      <c r="B29" s="24" t="s">
        <v>42</v>
      </c>
      <c r="C29" s="95">
        <v>67.628520568727808</v>
      </c>
      <c r="D29" s="26">
        <f t="shared" si="6"/>
        <v>0.1787627117731041</v>
      </c>
      <c r="E29" s="96">
        <v>69.158627957605532</v>
      </c>
      <c r="F29" s="28">
        <f t="shared" si="7"/>
        <v>0.1947350402938457</v>
      </c>
      <c r="G29" s="95">
        <v>70.762665312509924</v>
      </c>
      <c r="H29" s="26">
        <f t="shared" si="8"/>
        <v>0.1627521780163883</v>
      </c>
      <c r="I29" s="96">
        <v>70.13</v>
      </c>
      <c r="J29" s="28">
        <f t="shared" si="9"/>
        <v>0.21428151516519223</v>
      </c>
      <c r="K29" s="95">
        <v>56.860016236724817</v>
      </c>
      <c r="L29" s="26">
        <f t="shared" si="10"/>
        <v>0.55057154412771014</v>
      </c>
    </row>
    <row r="30" spans="2:18" outlineLevel="1">
      <c r="B30" s="24" t="s">
        <v>43</v>
      </c>
      <c r="C30" s="95">
        <v>73.25</v>
      </c>
      <c r="D30" s="26">
        <f>C30/C43-1</f>
        <v>0.20180278838738097</v>
      </c>
      <c r="E30" s="96">
        <v>74.83</v>
      </c>
      <c r="F30" s="28">
        <f t="shared" si="7"/>
        <v>0.22913929040735859</v>
      </c>
      <c r="G30" s="95">
        <v>75.900000000000006</v>
      </c>
      <c r="H30" s="26">
        <f t="shared" si="8"/>
        <v>0.21284755512943443</v>
      </c>
      <c r="I30" s="96">
        <v>74.959999999999994</v>
      </c>
      <c r="J30" s="28">
        <f t="shared" si="9"/>
        <v>9.334889148191361E-2</v>
      </c>
      <c r="K30" s="95">
        <v>58.25</v>
      </c>
      <c r="L30" s="26">
        <f t="shared" si="10"/>
        <v>0.17938854019032191</v>
      </c>
    </row>
    <row r="31" spans="2:18" outlineLevel="1">
      <c r="B31" s="24" t="s">
        <v>44</v>
      </c>
      <c r="C31" s="95">
        <v>63.169352342213095</v>
      </c>
      <c r="D31" s="26">
        <f t="shared" si="6"/>
        <v>8.4178259266423305E-2</v>
      </c>
      <c r="E31" s="96">
        <v>65.069999999999993</v>
      </c>
      <c r="F31" s="28">
        <f t="shared" si="7"/>
        <v>0.10082896295043131</v>
      </c>
      <c r="G31" s="95">
        <v>68.14</v>
      </c>
      <c r="H31" s="26">
        <f t="shared" si="8"/>
        <v>0.10923001790656039</v>
      </c>
      <c r="I31" s="96">
        <v>65.959999999999994</v>
      </c>
      <c r="J31" s="28">
        <f t="shared" si="9"/>
        <v>1.9632091513371419E-2</v>
      </c>
      <c r="K31" s="95">
        <v>47.66</v>
      </c>
      <c r="L31" s="26">
        <f t="shared" si="10"/>
        <v>0.29159891598915988</v>
      </c>
    </row>
    <row r="32" spans="2:18" ht="15" customHeight="1">
      <c r="B32" s="35">
        <v>2011</v>
      </c>
      <c r="C32" s="99">
        <v>63.562077784569098</v>
      </c>
      <c r="D32" s="37">
        <f>C32/C45-1</f>
        <v>0.13292697783112573</v>
      </c>
      <c r="E32" s="99">
        <v>67.503988357350664</v>
      </c>
      <c r="F32" s="37">
        <f>E32/E45-1</f>
        <v>0.13531091400353445</v>
      </c>
      <c r="G32" s="99">
        <v>67.262910727200278</v>
      </c>
      <c r="H32" s="37">
        <f>G32/G45-1</f>
        <v>0.13004998387293454</v>
      </c>
      <c r="I32" s="99">
        <v>59.114333669986991</v>
      </c>
      <c r="J32" s="37">
        <f>I32/I45-1</f>
        <v>0.11515895252531783</v>
      </c>
      <c r="K32" s="99">
        <v>46.774626312643825</v>
      </c>
      <c r="L32" s="37">
        <f>K32/K45-1</f>
        <v>0.16478959207441468</v>
      </c>
      <c r="O32" s="21"/>
      <c r="P32" s="21"/>
      <c r="Q32" s="21"/>
      <c r="R32" s="21"/>
    </row>
    <row r="33" spans="2:17" hidden="1" outlineLevel="1">
      <c r="B33" s="24" t="s">
        <v>33</v>
      </c>
      <c r="C33" s="95">
        <v>55.975719530448927</v>
      </c>
      <c r="D33" s="26">
        <f>C33/C46-1</f>
        <v>4.5511903302423162E-2</v>
      </c>
      <c r="E33" s="96">
        <v>58.41</v>
      </c>
      <c r="F33" s="28">
        <f>E33/E46-1</f>
        <v>5.2397657741426018E-2</v>
      </c>
      <c r="G33" s="95">
        <v>59.13</v>
      </c>
      <c r="H33" s="26">
        <f>G33/G46-1</f>
        <v>8.7612937132006019E-2</v>
      </c>
      <c r="I33" s="96">
        <v>56.135263758298194</v>
      </c>
      <c r="J33" s="28">
        <f>I33/I46-1</f>
        <v>-2.387901905193468E-2</v>
      </c>
      <c r="K33" s="95">
        <v>47.34</v>
      </c>
      <c r="L33" s="26">
        <f>K33/K46-1</f>
        <v>1.8605211220756424E-2</v>
      </c>
    </row>
    <row r="34" spans="2:17" hidden="1" outlineLevel="1">
      <c r="B34" s="24" t="s">
        <v>34</v>
      </c>
      <c r="C34" s="95">
        <v>61.290551546705636</v>
      </c>
      <c r="D34" s="26">
        <f t="shared" ref="D34:F84" si="11">C34/C47-1</f>
        <v>0.11613351176960762</v>
      </c>
      <c r="E34" s="96">
        <v>64.64</v>
      </c>
      <c r="F34" s="28">
        <f t="shared" si="11"/>
        <v>0.10085730566187268</v>
      </c>
      <c r="G34" s="95">
        <v>65.03</v>
      </c>
      <c r="H34" s="26">
        <f t="shared" ref="H34:H44" si="12">G34/G47-1</f>
        <v>0.19095136466173446</v>
      </c>
      <c r="I34" s="96">
        <v>57.81</v>
      </c>
      <c r="J34" s="28">
        <f t="shared" ref="J34:J44" si="13">I34/I47-1</f>
        <v>1.3015310863451646E-2</v>
      </c>
      <c r="K34" s="95">
        <v>52.08</v>
      </c>
      <c r="L34" s="26">
        <f t="shared" ref="L34:L44" si="14">K34/K47-1</f>
        <v>0.41216055443257282</v>
      </c>
    </row>
    <row r="35" spans="2:17" hidden="1" outlineLevel="1">
      <c r="B35" s="24" t="s">
        <v>35</v>
      </c>
      <c r="C35" s="95">
        <v>56.372776144118234</v>
      </c>
      <c r="D35" s="26">
        <f t="shared" si="11"/>
        <v>0.1051149329562584</v>
      </c>
      <c r="E35" s="96">
        <v>60.27</v>
      </c>
      <c r="F35" s="28">
        <f t="shared" si="11"/>
        <v>0.10150459793136801</v>
      </c>
      <c r="G35" s="95">
        <v>63.95</v>
      </c>
      <c r="H35" s="26">
        <f t="shared" si="12"/>
        <v>0.15475616110037338</v>
      </c>
      <c r="I35" s="96">
        <v>43.03</v>
      </c>
      <c r="J35" s="28">
        <f t="shared" si="13"/>
        <v>1.3513729680979303E-2</v>
      </c>
      <c r="K35" s="95">
        <v>46.39</v>
      </c>
      <c r="L35" s="26">
        <f t="shared" si="14"/>
        <v>0.24300219537452539</v>
      </c>
    </row>
    <row r="36" spans="2:17" hidden="1" outlineLevel="1">
      <c r="B36" s="24" t="s">
        <v>36</v>
      </c>
      <c r="C36" s="95">
        <v>52.722510199732064</v>
      </c>
      <c r="D36" s="26">
        <f t="shared" si="11"/>
        <v>5.9118230753032686E-2</v>
      </c>
      <c r="E36" s="96">
        <v>57.338005734310293</v>
      </c>
      <c r="F36" s="28">
        <f t="shared" si="11"/>
        <v>5.3233022305479327E-2</v>
      </c>
      <c r="G36" s="95">
        <v>56.204723122941957</v>
      </c>
      <c r="H36" s="26">
        <f t="shared" si="12"/>
        <v>8.148399312953547E-2</v>
      </c>
      <c r="I36" s="96">
        <v>44.772809887313706</v>
      </c>
      <c r="J36" s="28">
        <f t="shared" si="13"/>
        <v>-2.3919557721523654E-2</v>
      </c>
      <c r="K36" s="95">
        <v>38.671460366375619</v>
      </c>
      <c r="L36" s="26">
        <f t="shared" si="14"/>
        <v>0.12319083259876917</v>
      </c>
    </row>
    <row r="37" spans="2:17" hidden="1" outlineLevel="1">
      <c r="B37" s="24" t="s">
        <v>37</v>
      </c>
      <c r="C37" s="95">
        <v>66.364621760345088</v>
      </c>
      <c r="D37" s="26">
        <f t="shared" si="11"/>
        <v>4.8647891791392839E-2</v>
      </c>
      <c r="E37" s="96">
        <v>71.369914396407324</v>
      </c>
      <c r="F37" s="28">
        <f t="shared" si="11"/>
        <v>2.5724552980846971E-2</v>
      </c>
      <c r="G37" s="95">
        <v>70.851891673619704</v>
      </c>
      <c r="H37" s="26">
        <f t="shared" si="12"/>
        <v>9.2887423625169108E-2</v>
      </c>
      <c r="I37" s="96">
        <v>56.103603716788363</v>
      </c>
      <c r="J37" s="28">
        <f t="shared" si="13"/>
        <v>-0.12173444400769629</v>
      </c>
      <c r="K37" s="95">
        <v>37.479999999999997</v>
      </c>
      <c r="L37" s="26">
        <f t="shared" si="14"/>
        <v>0.36043557168784024</v>
      </c>
    </row>
    <row r="38" spans="2:17" hidden="1" outlineLevel="1">
      <c r="B38" s="24" t="s">
        <v>38</v>
      </c>
      <c r="C38" s="95">
        <v>59.913948047662259</v>
      </c>
      <c r="D38" s="26">
        <f t="shared" si="11"/>
        <v>6.3081132242310378E-2</v>
      </c>
      <c r="E38" s="96">
        <v>67.123647350193707</v>
      </c>
      <c r="F38" s="28">
        <f t="shared" si="11"/>
        <v>9.6075234327134273E-2</v>
      </c>
      <c r="G38" s="95">
        <v>65.543821197739675</v>
      </c>
      <c r="H38" s="26">
        <f t="shared" si="12"/>
        <v>8.6421700608978469E-2</v>
      </c>
      <c r="I38" s="96">
        <v>46.707606953148165</v>
      </c>
      <c r="J38" s="28">
        <f t="shared" si="13"/>
        <v>-9.28800358681654E-2</v>
      </c>
      <c r="K38" s="95">
        <v>38</v>
      </c>
      <c r="L38" s="26">
        <f t="shared" si="14"/>
        <v>8.2004555808656177E-2</v>
      </c>
    </row>
    <row r="39" spans="2:17" hidden="1" outlineLevel="1">
      <c r="B39" s="24" t="s">
        <v>39</v>
      </c>
      <c r="C39" s="95">
        <v>49.642168960120578</v>
      </c>
      <c r="D39" s="26">
        <f t="shared" si="11"/>
        <v>7.3443333386952414E-2</v>
      </c>
      <c r="E39" s="96">
        <v>52.37484891481423</v>
      </c>
      <c r="F39" s="28">
        <f t="shared" si="11"/>
        <v>6.2154692517966126E-2</v>
      </c>
      <c r="G39" s="95">
        <v>52.256054031572219</v>
      </c>
      <c r="H39" s="26">
        <f t="shared" si="12"/>
        <v>7.410205102281453E-2</v>
      </c>
      <c r="I39" s="96">
        <v>50.348331802877254</v>
      </c>
      <c r="J39" s="28">
        <f t="shared" si="13"/>
        <v>7.8898167490600635E-2</v>
      </c>
      <c r="K39" s="95">
        <v>34.78</v>
      </c>
      <c r="L39" s="26">
        <f t="shared" si="14"/>
        <v>-6.0264251654686407E-2</v>
      </c>
      <c r="N39" s="29"/>
      <c r="O39" s="29"/>
      <c r="P39" s="29"/>
    </row>
    <row r="40" spans="2:17" hidden="1" outlineLevel="1">
      <c r="B40" s="24" t="s">
        <v>40</v>
      </c>
      <c r="C40" s="95">
        <v>44.382245888562132</v>
      </c>
      <c r="D40" s="26">
        <f t="shared" si="11"/>
        <v>5.1243076318947756E-2</v>
      </c>
      <c r="E40" s="96">
        <v>48.443038554057559</v>
      </c>
      <c r="F40" s="28">
        <f t="shared" si="11"/>
        <v>9.0813748121088889E-2</v>
      </c>
      <c r="G40" s="95">
        <v>45.54294196768366</v>
      </c>
      <c r="H40" s="26">
        <f t="shared" si="12"/>
        <v>4.7204919928343525E-2</v>
      </c>
      <c r="I40" s="96">
        <v>44.522764299890397</v>
      </c>
      <c r="J40" s="28">
        <f t="shared" si="13"/>
        <v>5.3045513242440778E-2</v>
      </c>
      <c r="K40" s="95">
        <v>32.613624652169435</v>
      </c>
      <c r="L40" s="26">
        <f t="shared" si="14"/>
        <v>-0.15112897834020211</v>
      </c>
    </row>
    <row r="41" spans="2:17" hidden="1" outlineLevel="1">
      <c r="B41" s="24" t="s">
        <v>41</v>
      </c>
      <c r="C41" s="95">
        <v>50.451248015728673</v>
      </c>
      <c r="D41" s="26">
        <f t="shared" si="11"/>
        <v>-3.9832716267403034E-2</v>
      </c>
      <c r="E41" s="96">
        <v>55.771716853224028</v>
      </c>
      <c r="F41" s="28">
        <f t="shared" si="11"/>
        <v>-4.5498430163541936E-3</v>
      </c>
      <c r="G41" s="95">
        <v>51.02904569466947</v>
      </c>
      <c r="H41" s="26">
        <f t="shared" si="12"/>
        <v>-5.466754919100647E-2</v>
      </c>
      <c r="I41" s="96">
        <v>46.00685644322008</v>
      </c>
      <c r="J41" s="28">
        <f t="shared" si="13"/>
        <v>-0.11712039065016155</v>
      </c>
      <c r="K41" s="95">
        <v>36.674653887113948</v>
      </c>
      <c r="L41" s="26">
        <f t="shared" si="14"/>
        <v>-6.6802700073436361E-2</v>
      </c>
    </row>
    <row r="42" spans="2:17" hidden="1" outlineLevel="1">
      <c r="B42" s="24" t="s">
        <v>42</v>
      </c>
      <c r="C42" s="95">
        <v>57.372463425654566</v>
      </c>
      <c r="D42" s="26">
        <f t="shared" si="11"/>
        <v>2.2417830811127804E-3</v>
      </c>
      <c r="E42" s="96">
        <v>57.886163563593087</v>
      </c>
      <c r="F42" s="28">
        <f t="shared" si="11"/>
        <v>1.5190521985146921E-2</v>
      </c>
      <c r="G42" s="95">
        <v>60.857908202957212</v>
      </c>
      <c r="H42" s="26">
        <f t="shared" si="12"/>
        <v>1.0425173550675959E-2</v>
      </c>
      <c r="I42" s="96">
        <v>57.754317367220594</v>
      </c>
      <c r="J42" s="28">
        <f t="shared" si="13"/>
        <v>-5.6610301090810222E-2</v>
      </c>
      <c r="K42" s="95">
        <v>36.670359682572403</v>
      </c>
      <c r="L42" s="26">
        <f t="shared" si="14"/>
        <v>-0.21527156681848048</v>
      </c>
    </row>
    <row r="43" spans="2:17" hidden="1" outlineLevel="1">
      <c r="B43" s="24" t="s">
        <v>43</v>
      </c>
      <c r="C43" s="95">
        <v>60.950099889757524</v>
      </c>
      <c r="D43" s="26">
        <f t="shared" si="11"/>
        <v>4.05339196311294E-3</v>
      </c>
      <c r="E43" s="96">
        <v>60.88</v>
      </c>
      <c r="F43" s="28">
        <f t="shared" si="11"/>
        <v>7.1133167907362349E-3</v>
      </c>
      <c r="G43" s="95">
        <v>62.58</v>
      </c>
      <c r="H43" s="26">
        <f t="shared" si="12"/>
        <v>-2.931596091205213E-2</v>
      </c>
      <c r="I43" s="96">
        <v>68.56</v>
      </c>
      <c r="J43" s="28">
        <f t="shared" si="13"/>
        <v>4.2262085740346622E-2</v>
      </c>
      <c r="K43" s="95">
        <v>49.39</v>
      </c>
      <c r="L43" s="26">
        <f t="shared" si="14"/>
        <v>-0.10880548538433776</v>
      </c>
    </row>
    <row r="44" spans="2:17" hidden="1" outlineLevel="1">
      <c r="B44" s="24" t="s">
        <v>44</v>
      </c>
      <c r="C44" s="95">
        <v>58.264728887807387</v>
      </c>
      <c r="D44" s="26">
        <f t="shared" si="11"/>
        <v>-2.2362553070906399E-2</v>
      </c>
      <c r="E44" s="96">
        <v>59.11</v>
      </c>
      <c r="F44" s="28">
        <f t="shared" si="11"/>
        <v>-3.4150326797385722E-2</v>
      </c>
      <c r="G44" s="95">
        <v>61.43</v>
      </c>
      <c r="H44" s="26">
        <f t="shared" si="12"/>
        <v>-2.4456090201683378E-2</v>
      </c>
      <c r="I44" s="96">
        <v>64.69</v>
      </c>
      <c r="J44" s="28">
        <f t="shared" si="13"/>
        <v>-2.6632560938910532E-2</v>
      </c>
      <c r="K44" s="95">
        <v>36.9</v>
      </c>
      <c r="L44" s="26">
        <f t="shared" si="14"/>
        <v>-0.12205567451820132</v>
      </c>
    </row>
    <row r="45" spans="2:17" collapsed="1">
      <c r="B45" s="38">
        <v>2010</v>
      </c>
      <c r="C45" s="100">
        <v>56.104302420489866</v>
      </c>
      <c r="D45" s="40">
        <f>C45/C58-1</f>
        <v>4.0435818049023187E-2</v>
      </c>
      <c r="E45" s="100">
        <v>59.458591936992967</v>
      </c>
      <c r="F45" s="40">
        <f>E45/E58-1</f>
        <v>4.5572847159077501E-2</v>
      </c>
      <c r="G45" s="100">
        <v>59.522066888293921</v>
      </c>
      <c r="H45" s="40">
        <f>G45/G58-1</f>
        <v>5.8326171297294671E-2</v>
      </c>
      <c r="I45" s="100">
        <v>53.009782628853443</v>
      </c>
      <c r="J45" s="40">
        <f>I45/I58-1</f>
        <v>-2.4803804613551916E-2</v>
      </c>
      <c r="K45" s="100">
        <v>40.157146518918708</v>
      </c>
      <c r="L45" s="40">
        <f>K45/K58-1</f>
        <v>1.2990317321541989E-2</v>
      </c>
    </row>
    <row r="46" spans="2:17" ht="15" hidden="1" customHeight="1" outlineLevel="1">
      <c r="B46" s="24" t="s">
        <v>33</v>
      </c>
      <c r="C46" s="95">
        <v>53.539055226095769</v>
      </c>
      <c r="D46" s="26">
        <f t="shared" si="11"/>
        <v>-7.6514199942942507E-2</v>
      </c>
      <c r="E46" s="96">
        <v>55.501833903122694</v>
      </c>
      <c r="F46" s="28">
        <f t="shared" si="11"/>
        <v>-6.8292195683688162E-2</v>
      </c>
      <c r="G46" s="95">
        <v>54.36676779141996</v>
      </c>
      <c r="H46" s="26">
        <f t="shared" ref="H46:H83" si="15">G46/G59-1</f>
        <v>-0.10285861730330104</v>
      </c>
      <c r="I46" s="96">
        <v>57.508510578039591</v>
      </c>
      <c r="J46" s="28">
        <f t="shared" ref="J46:J83" si="16">I46/I59-1</f>
        <v>-9.0055212372791349E-2</v>
      </c>
      <c r="K46" s="95">
        <v>46.475316912295163</v>
      </c>
      <c r="L46" s="26">
        <f t="shared" ref="L46:L83" si="17">K46/K59-1</f>
        <v>5.2430183702336208E-2</v>
      </c>
      <c r="N46" s="29"/>
      <c r="O46" s="29"/>
      <c r="P46" s="29"/>
    </row>
    <row r="47" spans="2:17" ht="15" hidden="1" customHeight="1" outlineLevel="1">
      <c r="B47" s="24" t="s">
        <v>34</v>
      </c>
      <c r="C47" s="95">
        <v>54.913279549801061</v>
      </c>
      <c r="D47" s="26">
        <f t="shared" si="11"/>
        <v>-9.5231853005462996E-2</v>
      </c>
      <c r="E47" s="96">
        <v>58.71787348600666</v>
      </c>
      <c r="F47" s="28">
        <f t="shared" si="11"/>
        <v>-6.8118179876104357E-2</v>
      </c>
      <c r="G47" s="95">
        <v>54.603405251960439</v>
      </c>
      <c r="H47" s="26">
        <f t="shared" si="15"/>
        <v>-0.14628822307754163</v>
      </c>
      <c r="I47" s="96">
        <v>57.06725197541703</v>
      </c>
      <c r="J47" s="28">
        <f t="shared" si="16"/>
        <v>-7.5085057124521404E-2</v>
      </c>
      <c r="K47" s="95">
        <v>36.879659211927581</v>
      </c>
      <c r="L47" s="26">
        <f t="shared" si="17"/>
        <v>-0.27316398872826997</v>
      </c>
      <c r="O47" s="29"/>
      <c r="P47" s="29"/>
      <c r="Q47" s="29"/>
    </row>
    <row r="48" spans="2:17" ht="15" hidden="1" customHeight="1" outlineLevel="1">
      <c r="B48" s="24" t="s">
        <v>35</v>
      </c>
      <c r="C48" s="95">
        <v>51.010781288890179</v>
      </c>
      <c r="D48" s="26">
        <f t="shared" si="11"/>
        <v>-0.10228116041542146</v>
      </c>
      <c r="E48" s="96">
        <v>54.716067561758173</v>
      </c>
      <c r="F48" s="28">
        <f t="shared" si="11"/>
        <v>-0.12384199260595408</v>
      </c>
      <c r="G48" s="95">
        <v>55.379656895756852</v>
      </c>
      <c r="H48" s="26">
        <f t="shared" si="15"/>
        <v>-7.6389978389645563E-2</v>
      </c>
      <c r="I48" s="96">
        <v>42.456257611373871</v>
      </c>
      <c r="J48" s="28">
        <f t="shared" si="16"/>
        <v>-0.18416107587675112</v>
      </c>
      <c r="K48" s="95">
        <v>37.320931670617334</v>
      </c>
      <c r="L48" s="26">
        <f t="shared" si="17"/>
        <v>-0.25178565215282012</v>
      </c>
    </row>
    <row r="49" spans="2:17" ht="15" hidden="1" customHeight="1" outlineLevel="1">
      <c r="B49" s="24" t="s">
        <v>36</v>
      </c>
      <c r="C49" s="95">
        <v>49.779626739355038</v>
      </c>
      <c r="D49" s="26">
        <f t="shared" si="11"/>
        <v>-9.6216339181741883E-2</v>
      </c>
      <c r="E49" s="96">
        <v>54.44</v>
      </c>
      <c r="F49" s="28">
        <f t="shared" si="11"/>
        <v>-8.9784317003845593E-2</v>
      </c>
      <c r="G49" s="95">
        <v>51.97</v>
      </c>
      <c r="H49" s="26">
        <f t="shared" si="15"/>
        <v>-8.1639865700653846E-2</v>
      </c>
      <c r="I49" s="96">
        <v>45.87</v>
      </c>
      <c r="J49" s="28">
        <f t="shared" si="16"/>
        <v>-0.19441517386722873</v>
      </c>
      <c r="K49" s="95">
        <v>34.43</v>
      </c>
      <c r="L49" s="26">
        <f t="shared" si="17"/>
        <v>-0.15654091131798142</v>
      </c>
    </row>
    <row r="50" spans="2:17" ht="15" hidden="1" customHeight="1" outlineLevel="1">
      <c r="B50" s="24" t="s">
        <v>37</v>
      </c>
      <c r="C50" s="95">
        <v>63.285896324051336</v>
      </c>
      <c r="D50" s="26">
        <f t="shared" si="11"/>
        <v>-0.11812677448346953</v>
      </c>
      <c r="E50" s="96">
        <v>69.58</v>
      </c>
      <c r="F50" s="28">
        <f t="shared" si="11"/>
        <v>-0.10346604818966632</v>
      </c>
      <c r="G50" s="95">
        <v>64.83</v>
      </c>
      <c r="H50" s="26">
        <f t="shared" si="15"/>
        <v>-9.7954640322805098E-2</v>
      </c>
      <c r="I50" s="96">
        <v>63.88</v>
      </c>
      <c r="J50" s="28">
        <f t="shared" si="16"/>
        <v>-0.21242756750092462</v>
      </c>
      <c r="K50" s="95">
        <v>27.55</v>
      </c>
      <c r="L50" s="26">
        <f t="shared" si="17"/>
        <v>-0.25338753387533874</v>
      </c>
    </row>
    <row r="51" spans="2:17" ht="15" hidden="1" customHeight="1" outlineLevel="1">
      <c r="B51" s="24" t="s">
        <v>38</v>
      </c>
      <c r="C51" s="95">
        <v>56.358772844823612</v>
      </c>
      <c r="D51" s="26">
        <f t="shared" si="11"/>
        <v>-0.14143615653805086</v>
      </c>
      <c r="E51" s="96">
        <v>61.24</v>
      </c>
      <c r="F51" s="28">
        <f t="shared" si="11"/>
        <v>-0.1560088202866593</v>
      </c>
      <c r="G51" s="95">
        <v>60.33</v>
      </c>
      <c r="H51" s="26">
        <f t="shared" si="15"/>
        <v>-0.11617345443891014</v>
      </c>
      <c r="I51" s="96">
        <v>51.49</v>
      </c>
      <c r="J51" s="28">
        <f t="shared" si="16"/>
        <v>-0.21124387254901955</v>
      </c>
      <c r="K51" s="95">
        <v>35.119999999999997</v>
      </c>
      <c r="L51" s="26">
        <f t="shared" si="17"/>
        <v>-0.28165268971159751</v>
      </c>
      <c r="O51" s="21"/>
      <c r="P51" s="21"/>
      <c r="Q51" s="21"/>
    </row>
    <row r="52" spans="2:17" ht="15" hidden="1" customHeight="1" outlineLevel="1">
      <c r="B52" s="24" t="s">
        <v>39</v>
      </c>
      <c r="C52" s="95">
        <v>46.245728503887108</v>
      </c>
      <c r="D52" s="26">
        <f t="shared" si="11"/>
        <v>-0.16609189311090755</v>
      </c>
      <c r="E52" s="96">
        <v>49.310000966670231</v>
      </c>
      <c r="F52" s="28">
        <f t="shared" si="11"/>
        <v>-0.17789261476041629</v>
      </c>
      <c r="G52" s="95">
        <v>48.650921001232007</v>
      </c>
      <c r="H52" s="26">
        <f t="shared" si="15"/>
        <v>-0.18027091826062336</v>
      </c>
      <c r="I52" s="96">
        <v>46.666435554322959</v>
      </c>
      <c r="J52" s="28">
        <f t="shared" si="16"/>
        <v>-0.18013992350100216</v>
      </c>
      <c r="K52" s="95">
        <v>37.010404319768206</v>
      </c>
      <c r="L52" s="26">
        <f t="shared" si="17"/>
        <v>-0.20901038000067951</v>
      </c>
    </row>
    <row r="53" spans="2:17" ht="15" hidden="1" customHeight="1" outlineLevel="1">
      <c r="B53" s="24" t="s">
        <v>40</v>
      </c>
      <c r="C53" s="95">
        <v>42.218823494154968</v>
      </c>
      <c r="D53" s="26">
        <f t="shared" si="11"/>
        <v>-0.18192074877661413</v>
      </c>
      <c r="E53" s="96">
        <v>44.41</v>
      </c>
      <c r="F53" s="28">
        <f t="shared" si="11"/>
        <v>-0.22400838720950556</v>
      </c>
      <c r="G53" s="95">
        <v>43.49</v>
      </c>
      <c r="H53" s="26">
        <f t="shared" si="15"/>
        <v>-0.14909019761299158</v>
      </c>
      <c r="I53" s="96">
        <v>42.28</v>
      </c>
      <c r="J53" s="28">
        <f t="shared" si="16"/>
        <v>-0.23709852038975099</v>
      </c>
      <c r="K53" s="95">
        <v>38.42</v>
      </c>
      <c r="L53" s="26">
        <f t="shared" si="17"/>
        <v>-0.29979952615272454</v>
      </c>
    </row>
    <row r="54" spans="2:17" ht="15" hidden="1" customHeight="1" outlineLevel="1">
      <c r="B54" s="24" t="s">
        <v>41</v>
      </c>
      <c r="C54" s="95">
        <v>52.544227313809579</v>
      </c>
      <c r="D54" s="26">
        <f t="shared" si="11"/>
        <v>-0.13382983920848956</v>
      </c>
      <c r="E54" s="96">
        <v>56.026629220914671</v>
      </c>
      <c r="F54" s="28">
        <f t="shared" si="11"/>
        <v>-0.13725547858154186</v>
      </c>
      <c r="G54" s="95">
        <v>53.98</v>
      </c>
      <c r="H54" s="26">
        <f t="shared" si="15"/>
        <v>-8.2440931497535286E-2</v>
      </c>
      <c r="I54" s="96">
        <v>52.11</v>
      </c>
      <c r="J54" s="28">
        <f t="shared" si="16"/>
        <v>-0.24324716816729597</v>
      </c>
      <c r="K54" s="95">
        <v>39.299999999999997</v>
      </c>
      <c r="L54" s="26">
        <f t="shared" si="17"/>
        <v>-0.22147385103011097</v>
      </c>
    </row>
    <row r="55" spans="2:17" ht="15" hidden="1" customHeight="1" outlineLevel="1">
      <c r="B55" s="24" t="s">
        <v>42</v>
      </c>
      <c r="C55" s="95">
        <v>57.244134493454197</v>
      </c>
      <c r="D55" s="26">
        <f t="shared" si="11"/>
        <v>-0.1732634566793938</v>
      </c>
      <c r="E55" s="96">
        <v>57.02</v>
      </c>
      <c r="F55" s="28">
        <f t="shared" si="11"/>
        <v>-0.20871495975575904</v>
      </c>
      <c r="G55" s="95">
        <v>60.23</v>
      </c>
      <c r="H55" s="26">
        <f t="shared" si="15"/>
        <v>-0.16102521242512902</v>
      </c>
      <c r="I55" s="96">
        <v>61.22</v>
      </c>
      <c r="J55" s="28">
        <f t="shared" si="16"/>
        <v>-0.14995834490419324</v>
      </c>
      <c r="K55" s="95">
        <v>46.73</v>
      </c>
      <c r="L55" s="26">
        <f t="shared" si="17"/>
        <v>-0.15998561927017807</v>
      </c>
    </row>
    <row r="56" spans="2:17" ht="15" hidden="1" customHeight="1" outlineLevel="1">
      <c r="B56" s="24" t="s">
        <v>43</v>
      </c>
      <c r="C56" s="95">
        <v>60.704042611308388</v>
      </c>
      <c r="D56" s="26">
        <f t="shared" si="11"/>
        <v>-0.12847181637072957</v>
      </c>
      <c r="E56" s="96">
        <v>60.45</v>
      </c>
      <c r="F56" s="28">
        <f t="shared" si="11"/>
        <v>-0.15134072722167624</v>
      </c>
      <c r="G56" s="95">
        <v>64.47</v>
      </c>
      <c r="H56" s="26">
        <f t="shared" si="15"/>
        <v>-0.13509525087201513</v>
      </c>
      <c r="I56" s="96">
        <v>65.78</v>
      </c>
      <c r="J56" s="28">
        <f t="shared" si="16"/>
        <v>-0.10564242012236569</v>
      </c>
      <c r="K56" s="95">
        <v>55.42</v>
      </c>
      <c r="L56" s="26">
        <f t="shared" si="17"/>
        <v>-7.7102414654454554E-2</v>
      </c>
    </row>
    <row r="57" spans="2:17" ht="15" hidden="1" customHeight="1" outlineLevel="1">
      <c r="B57" s="24" t="s">
        <v>44</v>
      </c>
      <c r="C57" s="95">
        <v>59.597480713147469</v>
      </c>
      <c r="D57" s="26">
        <f t="shared" si="11"/>
        <v>-9.7720527496153009E-2</v>
      </c>
      <c r="E57" s="96">
        <v>61.2</v>
      </c>
      <c r="F57" s="28">
        <f t="shared" si="11"/>
        <v>-0.11560693641618491</v>
      </c>
      <c r="G57" s="95">
        <v>62.97</v>
      </c>
      <c r="H57" s="26">
        <f t="shared" si="15"/>
        <v>-0.10324693819424668</v>
      </c>
      <c r="I57" s="96">
        <v>66.459999999999994</v>
      </c>
      <c r="J57" s="28">
        <f t="shared" si="16"/>
        <v>-4.0981240981241007E-2</v>
      </c>
      <c r="K57" s="95">
        <v>42.03</v>
      </c>
      <c r="L57" s="26">
        <f t="shared" si="17"/>
        <v>-0.15568501406187218</v>
      </c>
    </row>
    <row r="58" spans="2:17" collapsed="1">
      <c r="B58" s="38">
        <v>2009</v>
      </c>
      <c r="C58" s="100">
        <v>53.92384753313668</v>
      </c>
      <c r="D58" s="40">
        <f t="shared" si="11"/>
        <v>-0.12627383890505806</v>
      </c>
      <c r="E58" s="100">
        <v>56.867000801089766</v>
      </c>
      <c r="F58" s="40">
        <f>E58/E71-1</f>
        <v>-0.13599251003488066</v>
      </c>
      <c r="G58" s="100">
        <v>56.241703647309272</v>
      </c>
      <c r="H58" s="40">
        <f>G58/G71-1</f>
        <v>-0.12002217254634506</v>
      </c>
      <c r="I58" s="100">
        <v>54.358069565526627</v>
      </c>
      <c r="J58" s="40">
        <f>I58/I71-1</f>
        <v>-0.15964622936945139</v>
      </c>
      <c r="K58" s="100">
        <v>39.642181995479113</v>
      </c>
      <c r="L58" s="40">
        <f>K58/K71-1</f>
        <v>-0.19169539818276027</v>
      </c>
    </row>
    <row r="59" spans="2:17" ht="15" hidden="1" customHeight="1" outlineLevel="1">
      <c r="B59" s="24" t="s">
        <v>33</v>
      </c>
      <c r="C59" s="95">
        <v>57.974963148093735</v>
      </c>
      <c r="D59" s="26">
        <f t="shared" si="11"/>
        <v>-7.7130545293367381E-2</v>
      </c>
      <c r="E59" s="96">
        <v>59.57</v>
      </c>
      <c r="F59" s="28">
        <f t="shared" si="11"/>
        <v>-7.6863474353014105E-2</v>
      </c>
      <c r="G59" s="95">
        <v>60.6</v>
      </c>
      <c r="H59" s="26">
        <f t="shared" si="15"/>
        <v>-9.1181763647270597E-2</v>
      </c>
      <c r="I59" s="96">
        <v>63.2</v>
      </c>
      <c r="J59" s="28">
        <f t="shared" si="16"/>
        <v>-3.8198143357175307E-2</v>
      </c>
      <c r="K59" s="95">
        <v>44.16</v>
      </c>
      <c r="L59" s="26">
        <f t="shared" si="17"/>
        <v>-0.12692763938315543</v>
      </c>
    </row>
    <row r="60" spans="2:17" ht="15" hidden="1" customHeight="1" outlineLevel="1">
      <c r="B60" s="24" t="s">
        <v>34</v>
      </c>
      <c r="C60" s="95">
        <v>60.693206024341421</v>
      </c>
      <c r="D60" s="26">
        <f t="shared" si="11"/>
        <v>-7.1829271559538221E-2</v>
      </c>
      <c r="E60" s="96">
        <v>63.01</v>
      </c>
      <c r="F60" s="28">
        <f t="shared" si="11"/>
        <v>-7.1196933962264231E-2</v>
      </c>
      <c r="G60" s="95">
        <v>63.96</v>
      </c>
      <c r="H60" s="26">
        <f t="shared" si="15"/>
        <v>-7.1967498549042386E-2</v>
      </c>
      <c r="I60" s="96">
        <v>61.7</v>
      </c>
      <c r="J60" s="28">
        <f t="shared" si="16"/>
        <v>-5.9881151912235198E-2</v>
      </c>
      <c r="K60" s="95">
        <v>50.74</v>
      </c>
      <c r="L60" s="26">
        <f t="shared" si="17"/>
        <v>-6.4872834500552812E-2</v>
      </c>
    </row>
    <row r="61" spans="2:17" ht="15" hidden="1" customHeight="1" outlineLevel="1">
      <c r="B61" s="24" t="s">
        <v>35</v>
      </c>
      <c r="C61" s="95">
        <v>56.822669904639113</v>
      </c>
      <c r="D61" s="26">
        <f t="shared" si="11"/>
        <v>-4.9017781936257276E-2</v>
      </c>
      <c r="E61" s="96">
        <v>62.45</v>
      </c>
      <c r="F61" s="28">
        <f t="shared" si="11"/>
        <v>-4.2618427104093248E-2</v>
      </c>
      <c r="G61" s="95">
        <v>59.96</v>
      </c>
      <c r="H61" s="26">
        <f t="shared" si="15"/>
        <v>-2.1540469973890364E-2</v>
      </c>
      <c r="I61" s="96">
        <v>52.04</v>
      </c>
      <c r="J61" s="28">
        <f t="shared" si="16"/>
        <v>-4.0029514849658776E-2</v>
      </c>
      <c r="K61" s="95">
        <v>49.88</v>
      </c>
      <c r="L61" s="26">
        <f t="shared" si="17"/>
        <v>-5.7979225684608116E-2</v>
      </c>
    </row>
    <row r="62" spans="2:17" ht="15" hidden="1" customHeight="1" outlineLevel="1">
      <c r="B62" s="24" t="s">
        <v>36</v>
      </c>
      <c r="C62" s="95">
        <v>55.079139950689175</v>
      </c>
      <c r="D62" s="26">
        <f t="shared" si="11"/>
        <v>-4.5257818262839034E-2</v>
      </c>
      <c r="E62" s="96">
        <v>59.81</v>
      </c>
      <c r="F62" s="28">
        <f t="shared" si="11"/>
        <v>-1.9025750369033867E-2</v>
      </c>
      <c r="G62" s="95">
        <v>56.59</v>
      </c>
      <c r="H62" s="26">
        <f t="shared" si="15"/>
        <v>-2.1611341632088554E-2</v>
      </c>
      <c r="I62" s="96">
        <v>56.94</v>
      </c>
      <c r="J62" s="28">
        <f t="shared" si="16"/>
        <v>-5.9153998678122988E-2</v>
      </c>
      <c r="K62" s="95">
        <v>40.82</v>
      </c>
      <c r="L62" s="26">
        <f t="shared" si="17"/>
        <v>-0.11778690296088179</v>
      </c>
    </row>
    <row r="63" spans="2:17" ht="13.5" hidden="1" customHeight="1" outlineLevel="1">
      <c r="B63" s="24" t="s">
        <v>37</v>
      </c>
      <c r="C63" s="95">
        <v>71.763031797437264</v>
      </c>
      <c r="D63" s="26">
        <f t="shared" si="11"/>
        <v>-2.1725537089390734E-2</v>
      </c>
      <c r="E63" s="96">
        <v>77.61</v>
      </c>
      <c r="F63" s="28">
        <f t="shared" si="11"/>
        <v>-9.0113285272919175E-4</v>
      </c>
      <c r="G63" s="95">
        <v>71.87</v>
      </c>
      <c r="H63" s="26">
        <f t="shared" si="15"/>
        <v>-8.3414430696515662E-4</v>
      </c>
      <c r="I63" s="96">
        <v>81.11</v>
      </c>
      <c r="J63" s="28">
        <f t="shared" si="16"/>
        <v>3.4640603736235676E-3</v>
      </c>
      <c r="K63" s="95">
        <v>36.9</v>
      </c>
      <c r="L63" s="26">
        <f t="shared" si="17"/>
        <v>0.12226277372262762</v>
      </c>
    </row>
    <row r="64" spans="2:17" ht="13.5" hidden="1" customHeight="1" outlineLevel="1">
      <c r="B64" s="24" t="s">
        <v>38</v>
      </c>
      <c r="C64" s="95">
        <v>65.643077418180823</v>
      </c>
      <c r="D64" s="26">
        <f t="shared" si="11"/>
        <v>2.7911086986943445E-2</v>
      </c>
      <c r="E64" s="96">
        <v>72.56</v>
      </c>
      <c r="F64" s="28">
        <f t="shared" si="11"/>
        <v>8.282345918519618E-2</v>
      </c>
      <c r="G64" s="95">
        <v>68.260000000000005</v>
      </c>
      <c r="H64" s="26">
        <f t="shared" si="15"/>
        <v>4.3730886850152917E-2</v>
      </c>
      <c r="I64" s="96">
        <v>65.28</v>
      </c>
      <c r="J64" s="28">
        <f t="shared" si="16"/>
        <v>-4.7980166253463463E-2</v>
      </c>
      <c r="K64" s="95">
        <v>48.89</v>
      </c>
      <c r="L64" s="26">
        <f t="shared" si="17"/>
        <v>-3.9677862895305394E-2</v>
      </c>
    </row>
    <row r="65" spans="2:14" ht="15" hidden="1" customHeight="1" outlineLevel="1">
      <c r="B65" s="24" t="s">
        <v>39</v>
      </c>
      <c r="C65" s="95">
        <v>55.456624203364015</v>
      </c>
      <c r="D65" s="26">
        <f t="shared" si="11"/>
        <v>5.0001488404924466E-2</v>
      </c>
      <c r="E65" s="96">
        <v>59.98</v>
      </c>
      <c r="F65" s="28">
        <f t="shared" si="11"/>
        <v>0.1134211991832188</v>
      </c>
      <c r="G65" s="95">
        <v>59.35</v>
      </c>
      <c r="H65" s="26">
        <f t="shared" si="15"/>
        <v>0.11602106054907857</v>
      </c>
      <c r="I65" s="96">
        <v>56.92</v>
      </c>
      <c r="J65" s="28">
        <f t="shared" si="16"/>
        <v>-9.3978419770275323E-3</v>
      </c>
      <c r="K65" s="95">
        <v>46.79</v>
      </c>
      <c r="L65" s="26">
        <f t="shared" si="17"/>
        <v>-0.12705223880597016</v>
      </c>
    </row>
    <row r="66" spans="2:14" ht="15" hidden="1" customHeight="1" outlineLevel="1">
      <c r="B66" s="24" t="s">
        <v>40</v>
      </c>
      <c r="C66" s="95">
        <v>51.607253736137892</v>
      </c>
      <c r="D66" s="26">
        <f t="shared" si="11"/>
        <v>9.2375821819973281E-2</v>
      </c>
      <c r="E66" s="96">
        <v>57.23</v>
      </c>
      <c r="F66" s="28">
        <f t="shared" si="11"/>
        <v>0.19903624554787336</v>
      </c>
      <c r="G66" s="95">
        <v>51.11</v>
      </c>
      <c r="H66" s="26">
        <f t="shared" si="15"/>
        <v>2.5275827482447388E-2</v>
      </c>
      <c r="I66" s="96">
        <v>55.42</v>
      </c>
      <c r="J66" s="28">
        <f t="shared" si="16"/>
        <v>0.2058311575282854</v>
      </c>
      <c r="K66" s="95">
        <v>54.87</v>
      </c>
      <c r="L66" s="26">
        <f t="shared" si="17"/>
        <v>1.8563207722294361E-2</v>
      </c>
    </row>
    <row r="67" spans="2:14" ht="15" hidden="1" customHeight="1" outlineLevel="1">
      <c r="B67" s="24" t="s">
        <v>41</v>
      </c>
      <c r="C67" s="95">
        <v>60.662707736080876</v>
      </c>
      <c r="D67" s="26">
        <f t="shared" si="11"/>
        <v>1.989692699997514E-2</v>
      </c>
      <c r="E67" s="96">
        <v>64.94</v>
      </c>
      <c r="F67" s="28">
        <f t="shared" si="11"/>
        <v>2.0427404148334327E-2</v>
      </c>
      <c r="G67" s="95">
        <v>58.83</v>
      </c>
      <c r="H67" s="26">
        <f t="shared" si="15"/>
        <v>4.5680767863490956E-2</v>
      </c>
      <c r="I67" s="96">
        <v>68.86</v>
      </c>
      <c r="J67" s="28">
        <f t="shared" si="16"/>
        <v>0.1242448979591837</v>
      </c>
      <c r="K67" s="95">
        <v>50.48</v>
      </c>
      <c r="L67" s="26">
        <f t="shared" si="17"/>
        <v>-0.10401135960241403</v>
      </c>
    </row>
    <row r="68" spans="2:14" ht="15" hidden="1" customHeight="1" outlineLevel="1">
      <c r="B68" s="24" t="s">
        <v>42</v>
      </c>
      <c r="C68" s="95">
        <v>69.241084062320297</v>
      </c>
      <c r="D68" s="26">
        <f t="shared" si="11"/>
        <v>2.7754726081888892E-2</v>
      </c>
      <c r="E68" s="96">
        <v>72.06</v>
      </c>
      <c r="F68" s="28">
        <f t="shared" si="11"/>
        <v>7.0251002524877482E-2</v>
      </c>
      <c r="G68" s="95">
        <v>71.790000000000006</v>
      </c>
      <c r="H68" s="26">
        <f t="shared" si="15"/>
        <v>4.6044004079848655E-2</v>
      </c>
      <c r="I68" s="96">
        <v>72.02</v>
      </c>
      <c r="J68" s="28">
        <f t="shared" si="16"/>
        <v>-9.3535075653371491E-3</v>
      </c>
      <c r="K68" s="95">
        <v>55.63</v>
      </c>
      <c r="L68" s="26">
        <f t="shared" si="17"/>
        <v>-8.45812078328122E-2</v>
      </c>
    </row>
    <row r="69" spans="2:14" ht="15" hidden="1" customHeight="1" outlineLevel="1">
      <c r="B69" s="24" t="s">
        <v>43</v>
      </c>
      <c r="C69" s="95">
        <v>69.652414863419494</v>
      </c>
      <c r="D69" s="26">
        <f t="shared" si="11"/>
        <v>1.9612984767295005E-2</v>
      </c>
      <c r="E69" s="96">
        <v>71.23</v>
      </c>
      <c r="F69" s="28">
        <f t="shared" si="11"/>
        <v>5.1055039102847921E-2</v>
      </c>
      <c r="G69" s="95">
        <v>74.540000000000006</v>
      </c>
      <c r="H69" s="26">
        <f t="shared" si="15"/>
        <v>4.779308405960081E-2</v>
      </c>
      <c r="I69" s="96">
        <v>73.55</v>
      </c>
      <c r="J69" s="28">
        <f t="shared" si="16"/>
        <v>-4.6014345648938138E-3</v>
      </c>
      <c r="K69" s="95">
        <v>60.05</v>
      </c>
      <c r="L69" s="26">
        <f t="shared" si="17"/>
        <v>9.8810612991765856E-2</v>
      </c>
    </row>
    <row r="70" spans="2:14" ht="15" hidden="1" customHeight="1" outlineLevel="1">
      <c r="B70" s="24" t="s">
        <v>44</v>
      </c>
      <c r="C70" s="95">
        <v>66.052129666391551</v>
      </c>
      <c r="D70" s="26">
        <f t="shared" si="11"/>
        <v>1.1932664685926131E-2</v>
      </c>
      <c r="E70" s="96">
        <v>69.2</v>
      </c>
      <c r="F70" s="28">
        <f t="shared" si="11"/>
        <v>3.7636827110511417E-2</v>
      </c>
      <c r="G70" s="95">
        <v>70.22</v>
      </c>
      <c r="H70" s="26">
        <f t="shared" si="15"/>
        <v>4.6030090868464324E-2</v>
      </c>
      <c r="I70" s="96">
        <v>69.3</v>
      </c>
      <c r="J70" s="28">
        <f t="shared" si="16"/>
        <v>4.93039443155463E-3</v>
      </c>
      <c r="K70" s="95">
        <v>49.78</v>
      </c>
      <c r="L70" s="26">
        <f t="shared" si="17"/>
        <v>4.4262638976295454E-2</v>
      </c>
    </row>
    <row r="71" spans="2:14" collapsed="1">
      <c r="B71" s="38">
        <v>2008</v>
      </c>
      <c r="C71" s="100">
        <v>61.717103063000927</v>
      </c>
      <c r="D71" s="40">
        <f t="shared" si="11"/>
        <v>-3.5023520967877309E-3</v>
      </c>
      <c r="E71" s="100">
        <v>65.817717394308161</v>
      </c>
      <c r="F71" s="40">
        <f>E71/E84-1</f>
        <v>2.5365732768151794E-2</v>
      </c>
      <c r="G71" s="100">
        <v>63.912637219568246</v>
      </c>
      <c r="H71" s="40">
        <f>G71/G84-1</f>
        <v>1.1812566476002706E-2</v>
      </c>
      <c r="I71" s="100">
        <v>64.684745240971253</v>
      </c>
      <c r="J71" s="40">
        <f>I71/I84-1</f>
        <v>1.0161953465488427E-3</v>
      </c>
      <c r="K71" s="100">
        <v>49.043617846978854</v>
      </c>
      <c r="L71" s="40">
        <f>K71/K84-1</f>
        <v>-4.1529867590950564E-2</v>
      </c>
    </row>
    <row r="72" spans="2:14" ht="15" hidden="1" customHeight="1" outlineLevel="1">
      <c r="B72" s="24" t="s">
        <v>33</v>
      </c>
      <c r="C72" s="95">
        <v>62.820329411079243</v>
      </c>
      <c r="D72" s="26">
        <f t="shared" si="11"/>
        <v>5.1172792302491832E-3</v>
      </c>
      <c r="E72" s="96">
        <v>64.53</v>
      </c>
      <c r="F72" s="28">
        <f t="shared" si="11"/>
        <v>3.5628310062590263E-2</v>
      </c>
      <c r="G72" s="95">
        <v>66.680000000000007</v>
      </c>
      <c r="H72" s="26">
        <f t="shared" si="15"/>
        <v>8.621993646952264E-3</v>
      </c>
      <c r="I72" s="96">
        <v>65.709999999999994</v>
      </c>
      <c r="J72" s="28">
        <f t="shared" si="16"/>
        <v>9.6803933620159821E-3</v>
      </c>
      <c r="K72" s="95">
        <v>50.58</v>
      </c>
      <c r="L72" s="26">
        <f t="shared" si="17"/>
        <v>-9.9358974358974339E-2</v>
      </c>
    </row>
    <row r="73" spans="2:14" ht="15" hidden="1" customHeight="1" outlineLevel="1">
      <c r="B73" s="24" t="s">
        <v>34</v>
      </c>
      <c r="C73" s="95">
        <v>65.39013154004526</v>
      </c>
      <c r="D73" s="26">
        <f t="shared" si="11"/>
        <v>1.2115844891495975E-2</v>
      </c>
      <c r="E73" s="96">
        <v>67.84</v>
      </c>
      <c r="F73" s="28">
        <f t="shared" si="11"/>
        <v>4.3050430504304904E-2</v>
      </c>
      <c r="G73" s="95">
        <v>68.92</v>
      </c>
      <c r="H73" s="26">
        <f t="shared" si="15"/>
        <v>3.1119090365050894E-2</v>
      </c>
      <c r="I73" s="96">
        <v>65.63</v>
      </c>
      <c r="J73" s="28">
        <f t="shared" si="16"/>
        <v>-1.2042751768779336E-2</v>
      </c>
      <c r="K73" s="95">
        <v>54.26</v>
      </c>
      <c r="L73" s="26">
        <f t="shared" si="17"/>
        <v>-6.5449534963830547E-2</v>
      </c>
    </row>
    <row r="74" spans="2:14" ht="15" hidden="1" customHeight="1" outlineLevel="1">
      <c r="B74" s="24" t="s">
        <v>35</v>
      </c>
      <c r="C74" s="95">
        <v>59.75155878343709</v>
      </c>
      <c r="D74" s="26">
        <f t="shared" si="11"/>
        <v>-7.0934011952755394E-2</v>
      </c>
      <c r="E74" s="96">
        <v>65.23</v>
      </c>
      <c r="F74" s="28">
        <f t="shared" si="11"/>
        <v>-2.4233358264771687E-2</v>
      </c>
      <c r="G74" s="95">
        <v>61.28</v>
      </c>
      <c r="H74" s="26">
        <f t="shared" si="15"/>
        <v>-0.10761613513907098</v>
      </c>
      <c r="I74" s="96">
        <v>54.21</v>
      </c>
      <c r="J74" s="28">
        <f t="shared" si="16"/>
        <v>-9.7252289758534505E-2</v>
      </c>
      <c r="K74" s="95">
        <v>52.95</v>
      </c>
      <c r="L74" s="26">
        <f t="shared" si="17"/>
        <v>6.3893911995177799E-2</v>
      </c>
    </row>
    <row r="75" spans="2:14" ht="15" hidden="1" customHeight="1" outlineLevel="1">
      <c r="B75" s="24" t="s">
        <v>36</v>
      </c>
      <c r="C75" s="95">
        <v>57.690066495723741</v>
      </c>
      <c r="D75" s="26">
        <f t="shared" si="11"/>
        <v>-8.1787987863093048E-2</v>
      </c>
      <c r="E75" s="96">
        <v>60.97</v>
      </c>
      <c r="F75" s="28">
        <f t="shared" si="11"/>
        <v>-5.7067738942158996E-2</v>
      </c>
      <c r="G75" s="95">
        <v>57.84</v>
      </c>
      <c r="H75" s="26">
        <f t="shared" si="15"/>
        <v>-9.0994813767090954E-2</v>
      </c>
      <c r="I75" s="96">
        <v>60.52</v>
      </c>
      <c r="J75" s="28">
        <f t="shared" si="16"/>
        <v>-0.11221945137157108</v>
      </c>
      <c r="K75" s="95">
        <v>46.27</v>
      </c>
      <c r="L75" s="26">
        <f t="shared" si="17"/>
        <v>-4.2028985507246208E-2</v>
      </c>
    </row>
    <row r="76" spans="2:14" ht="15" hidden="1" customHeight="1" outlineLevel="1">
      <c r="B76" s="24" t="s">
        <v>37</v>
      </c>
      <c r="C76" s="95">
        <v>73.356746514597177</v>
      </c>
      <c r="D76" s="26">
        <f t="shared" si="11"/>
        <v>-7.486000149323413E-2</v>
      </c>
      <c r="E76" s="96">
        <v>77.680000000000007</v>
      </c>
      <c r="F76" s="28">
        <f t="shared" si="11"/>
        <v>-5.7738961669092537E-2</v>
      </c>
      <c r="G76" s="95">
        <v>71.930000000000007</v>
      </c>
      <c r="H76" s="26">
        <f t="shared" si="15"/>
        <v>-9.9974974974974873E-2</v>
      </c>
      <c r="I76" s="96">
        <v>80.83</v>
      </c>
      <c r="J76" s="28">
        <f t="shared" si="16"/>
        <v>-3.3596365375418435E-2</v>
      </c>
      <c r="K76" s="95">
        <v>32.880000000000003</v>
      </c>
      <c r="L76" s="26">
        <f t="shared" si="17"/>
        <v>-0.18634001484780982</v>
      </c>
    </row>
    <row r="77" spans="2:14" ht="15" hidden="1" customHeight="1" outlineLevel="1">
      <c r="B77" s="24" t="s">
        <v>38</v>
      </c>
      <c r="C77" s="95">
        <v>63.860657063828924</v>
      </c>
      <c r="D77" s="26">
        <f t="shared" si="11"/>
        <v>-9.0719090399179803E-2</v>
      </c>
      <c r="E77" s="96">
        <v>67.010000000000005</v>
      </c>
      <c r="F77" s="28">
        <f t="shared" si="11"/>
        <v>-7.661568141105124E-2</v>
      </c>
      <c r="G77" s="95">
        <v>65.400000000000006</v>
      </c>
      <c r="H77" s="26">
        <f t="shared" si="15"/>
        <v>-8.1718618365627549E-2</v>
      </c>
      <c r="I77" s="96">
        <v>68.569999999999993</v>
      </c>
      <c r="J77" s="28">
        <f t="shared" si="16"/>
        <v>-9.5501912676428047E-2</v>
      </c>
      <c r="K77" s="95">
        <v>50.91</v>
      </c>
      <c r="L77" s="26">
        <f t="shared" si="17"/>
        <v>0.14020156774916015</v>
      </c>
    </row>
    <row r="78" spans="2:14" ht="15" hidden="1" customHeight="1" outlineLevel="1" thickBot="1">
      <c r="B78" s="24" t="s">
        <v>39</v>
      </c>
      <c r="C78" s="95">
        <v>52.815757706790627</v>
      </c>
      <c r="D78" s="26">
        <f t="shared" si="11"/>
        <v>-8.1411747683396096E-2</v>
      </c>
      <c r="E78" s="96">
        <v>53.87</v>
      </c>
      <c r="F78" s="28">
        <f t="shared" si="11"/>
        <v>-9.0033783783783905E-2</v>
      </c>
      <c r="G78" s="95">
        <v>53.18</v>
      </c>
      <c r="H78" s="26">
        <f t="shared" si="15"/>
        <v>-9.5732018364223848E-2</v>
      </c>
      <c r="I78" s="96">
        <v>57.46</v>
      </c>
      <c r="J78" s="28">
        <f t="shared" si="16"/>
        <v>-5.4156378600823007E-2</v>
      </c>
      <c r="K78" s="95">
        <v>53.6</v>
      </c>
      <c r="L78" s="26">
        <f t="shared" si="17"/>
        <v>0.20179372197309409</v>
      </c>
    </row>
    <row r="79" spans="2:14" ht="16.5" hidden="1" customHeight="1" outlineLevel="1" thickBot="1">
      <c r="B79" s="24" t="s">
        <v>40</v>
      </c>
      <c r="C79" s="95">
        <v>47.243130711330338</v>
      </c>
      <c r="D79" s="26">
        <f t="shared" si="11"/>
        <v>-9.5136023733904174E-2</v>
      </c>
      <c r="E79" s="96">
        <v>47.73</v>
      </c>
      <c r="F79" s="28">
        <f t="shared" si="11"/>
        <v>-0.11447124304267164</v>
      </c>
      <c r="G79" s="95">
        <v>49.85</v>
      </c>
      <c r="H79" s="26">
        <f t="shared" si="15"/>
        <v>-5.5871212121212044E-2</v>
      </c>
      <c r="I79" s="96">
        <v>45.96</v>
      </c>
      <c r="J79" s="28">
        <f t="shared" si="16"/>
        <v>-0.15592286501377417</v>
      </c>
      <c r="K79" s="95">
        <v>53.87</v>
      </c>
      <c r="L79" s="26">
        <f t="shared" si="17"/>
        <v>0.27021928790379635</v>
      </c>
      <c r="N79" s="41" t="s">
        <v>45</v>
      </c>
    </row>
    <row r="80" spans="2:14" ht="15" hidden="1" customHeight="1" outlineLevel="1">
      <c r="B80" s="24" t="s">
        <v>41</v>
      </c>
      <c r="C80" s="95">
        <v>59.479253373691513</v>
      </c>
      <c r="D80" s="26">
        <f t="shared" si="11"/>
        <v>-8.0337278871136064E-2</v>
      </c>
      <c r="E80" s="96">
        <v>63.64</v>
      </c>
      <c r="F80" s="28">
        <f t="shared" si="11"/>
        <v>-8.1408775981524295E-2</v>
      </c>
      <c r="G80" s="95">
        <v>56.26</v>
      </c>
      <c r="H80" s="26">
        <f t="shared" si="15"/>
        <v>-0.12490278425882728</v>
      </c>
      <c r="I80" s="96">
        <v>61.25</v>
      </c>
      <c r="J80" s="28">
        <f t="shared" si="16"/>
        <v>-6.0870898497393466E-2</v>
      </c>
      <c r="K80" s="95">
        <v>56.34</v>
      </c>
      <c r="L80" s="26">
        <f t="shared" si="17"/>
        <v>0.19415006358626541</v>
      </c>
    </row>
    <row r="81" spans="2:12" ht="15" hidden="1" customHeight="1" outlineLevel="1">
      <c r="B81" s="24" t="s">
        <v>42</v>
      </c>
      <c r="C81" s="95">
        <v>67.371214459200985</v>
      </c>
      <c r="D81" s="26">
        <f t="shared" si="11"/>
        <v>-3.1740398771837874E-3</v>
      </c>
      <c r="E81" s="96">
        <v>67.33</v>
      </c>
      <c r="F81" s="28">
        <f t="shared" si="11"/>
        <v>-1.8942153577152787E-2</v>
      </c>
      <c r="G81" s="95">
        <v>68.63</v>
      </c>
      <c r="H81" s="26">
        <f t="shared" si="15"/>
        <v>-1.0382119682768587E-2</v>
      </c>
      <c r="I81" s="96">
        <v>72.7</v>
      </c>
      <c r="J81" s="28">
        <f t="shared" si="16"/>
        <v>-9.1317977374949511E-3</v>
      </c>
      <c r="K81" s="95">
        <v>60.77</v>
      </c>
      <c r="L81" s="26">
        <f t="shared" si="17"/>
        <v>0.12976389663506227</v>
      </c>
    </row>
    <row r="82" spans="2:12" ht="15" hidden="1" customHeight="1" outlineLevel="1">
      <c r="B82" s="24" t="s">
        <v>43</v>
      </c>
      <c r="C82" s="95">
        <v>68.312600863273801</v>
      </c>
      <c r="D82" s="26">
        <f t="shared" si="11"/>
        <v>-1.1654096319740681E-2</v>
      </c>
      <c r="E82" s="96">
        <v>67.77</v>
      </c>
      <c r="F82" s="28">
        <f t="shared" si="11"/>
        <v>-3.0749427917620253E-2</v>
      </c>
      <c r="G82" s="95">
        <v>71.14</v>
      </c>
      <c r="H82" s="26">
        <f t="shared" si="15"/>
        <v>-1.6839741790626306E-3</v>
      </c>
      <c r="I82" s="96">
        <v>73.89</v>
      </c>
      <c r="J82" s="28">
        <f t="shared" si="16"/>
        <v>-9.7829000268024879E-3</v>
      </c>
      <c r="K82" s="95">
        <v>54.65</v>
      </c>
      <c r="L82" s="26">
        <f t="shared" si="17"/>
        <v>-6.8677573278800308E-2</v>
      </c>
    </row>
    <row r="83" spans="2:12" ht="15" hidden="1" customHeight="1" outlineLevel="1">
      <c r="B83" s="24" t="s">
        <v>44</v>
      </c>
      <c r="C83" s="95">
        <v>65.27324590998569</v>
      </c>
      <c r="D83" s="26">
        <f t="shared" si="11"/>
        <v>-6.6156871770760572E-3</v>
      </c>
      <c r="E83" s="96">
        <v>66.69</v>
      </c>
      <c r="F83" s="28">
        <f t="shared" si="11"/>
        <v>-4.5239799570508166E-2</v>
      </c>
      <c r="G83" s="95">
        <v>67.13</v>
      </c>
      <c r="H83" s="26">
        <f t="shared" si="15"/>
        <v>-1.7849305047549335E-2</v>
      </c>
      <c r="I83" s="96">
        <v>68.959999999999994</v>
      </c>
      <c r="J83" s="28">
        <f t="shared" si="16"/>
        <v>3.0638170677028898E-2</v>
      </c>
      <c r="K83" s="95">
        <v>47.67</v>
      </c>
      <c r="L83" s="26">
        <f t="shared" si="17"/>
        <v>0.14895155459146792</v>
      </c>
    </row>
    <row r="84" spans="2:12" collapsed="1">
      <c r="B84" s="38">
        <v>2007</v>
      </c>
      <c r="C84" s="100">
        <v>61.934017800105615</v>
      </c>
      <c r="D84" s="40">
        <f t="shared" si="11"/>
        <v>-4.782533547071699E-2</v>
      </c>
      <c r="E84" s="100">
        <v>64.189503599483345</v>
      </c>
      <c r="F84" s="40">
        <f>E84/E97-1</f>
        <v>-4.2822574517340728E-2</v>
      </c>
      <c r="G84" s="100">
        <v>63.166478987473681</v>
      </c>
      <c r="H84" s="40">
        <f>G84/G97-1</f>
        <v>-5.3994960589662244E-2</v>
      </c>
      <c r="I84" s="100">
        <v>64.619079632949976</v>
      </c>
      <c r="J84" s="40">
        <f>I84/I97-1</f>
        <v>-4.7618018101246662E-2</v>
      </c>
      <c r="K84" s="100">
        <v>51.168644894245226</v>
      </c>
      <c r="L84" s="40">
        <f>K84/K97-1</f>
        <v>5.062093020086289E-2</v>
      </c>
    </row>
    <row r="85" spans="2:12" ht="15" hidden="1" customHeight="1" outlineLevel="1">
      <c r="B85" s="24" t="s">
        <v>33</v>
      </c>
      <c r="C85" s="95">
        <v>62.500496916329055</v>
      </c>
      <c r="D85" s="25"/>
      <c r="E85" s="96">
        <v>62.31</v>
      </c>
      <c r="F85" s="28"/>
      <c r="G85" s="95">
        <v>66.11</v>
      </c>
      <c r="H85" s="25"/>
      <c r="I85" s="96">
        <v>65.08</v>
      </c>
      <c r="J85" s="28"/>
      <c r="K85" s="95">
        <v>56.16</v>
      </c>
      <c r="L85" s="25"/>
    </row>
    <row r="86" spans="2:12" ht="15" hidden="1" customHeight="1" outlineLevel="1">
      <c r="B86" s="24" t="s">
        <v>34</v>
      </c>
      <c r="C86" s="95">
        <v>64.607358801951591</v>
      </c>
      <c r="D86" s="25"/>
      <c r="E86" s="96">
        <v>65.040000000000006</v>
      </c>
      <c r="F86" s="28"/>
      <c r="G86" s="95">
        <v>66.84</v>
      </c>
      <c r="H86" s="25"/>
      <c r="I86" s="96">
        <v>66.430000000000007</v>
      </c>
      <c r="J86" s="28"/>
      <c r="K86" s="95">
        <v>58.06</v>
      </c>
      <c r="L86" s="25"/>
    </row>
    <row r="87" spans="2:12" ht="15" hidden="1" customHeight="1" outlineLevel="1">
      <c r="B87" s="24" t="s">
        <v>35</v>
      </c>
      <c r="C87" s="95">
        <v>64.313578962271322</v>
      </c>
      <c r="D87" s="25"/>
      <c r="E87" s="96">
        <v>66.849999999999994</v>
      </c>
      <c r="F87" s="28"/>
      <c r="G87" s="95">
        <v>68.67</v>
      </c>
      <c r="H87" s="25"/>
      <c r="I87" s="96">
        <v>60.05</v>
      </c>
      <c r="J87" s="28"/>
      <c r="K87" s="95">
        <v>49.77</v>
      </c>
      <c r="L87" s="25"/>
    </row>
    <row r="88" spans="2:12" ht="15" hidden="1" customHeight="1" outlineLevel="1">
      <c r="B88" s="24" t="s">
        <v>36</v>
      </c>
      <c r="C88" s="95">
        <v>62.828699399678577</v>
      </c>
      <c r="D88" s="25"/>
      <c r="E88" s="96">
        <v>64.66</v>
      </c>
      <c r="F88" s="28"/>
      <c r="G88" s="95">
        <v>63.63</v>
      </c>
      <c r="H88" s="25"/>
      <c r="I88" s="96">
        <v>68.17</v>
      </c>
      <c r="J88" s="28"/>
      <c r="K88" s="95">
        <v>48.3</v>
      </c>
      <c r="L88" s="25"/>
    </row>
    <row r="89" spans="2:12" ht="15" hidden="1" customHeight="1" outlineLevel="1">
      <c r="B89" s="24" t="s">
        <v>37</v>
      </c>
      <c r="C89" s="95">
        <v>79.292589913958508</v>
      </c>
      <c r="D89" s="25"/>
      <c r="E89" s="96">
        <v>82.44</v>
      </c>
      <c r="F89" s="28"/>
      <c r="G89" s="95">
        <v>79.92</v>
      </c>
      <c r="H89" s="25"/>
      <c r="I89" s="96">
        <v>83.64</v>
      </c>
      <c r="J89" s="28"/>
      <c r="K89" s="95">
        <v>40.409999999999997</v>
      </c>
      <c r="L89" s="25"/>
    </row>
    <row r="90" spans="2:12" ht="15" hidden="1" customHeight="1" outlineLevel="1">
      <c r="B90" s="24" t="s">
        <v>38</v>
      </c>
      <c r="C90" s="95">
        <v>70.232044233573689</v>
      </c>
      <c r="D90" s="25"/>
      <c r="E90" s="96">
        <v>72.569999999999993</v>
      </c>
      <c r="F90" s="28"/>
      <c r="G90" s="95">
        <v>71.22</v>
      </c>
      <c r="H90" s="25"/>
      <c r="I90" s="96">
        <v>75.81</v>
      </c>
      <c r="J90" s="28"/>
      <c r="K90" s="95">
        <v>44.65</v>
      </c>
      <c r="L90" s="25"/>
    </row>
    <row r="91" spans="2:12" ht="15" hidden="1" customHeight="1" outlineLevel="1">
      <c r="B91" s="24" t="s">
        <v>39</v>
      </c>
      <c r="C91" s="95">
        <v>57.496661397088019</v>
      </c>
      <c r="D91" s="25"/>
      <c r="E91" s="96">
        <v>59.2</v>
      </c>
      <c r="F91" s="28"/>
      <c r="G91" s="95">
        <v>58.81</v>
      </c>
      <c r="H91" s="25"/>
      <c r="I91" s="96">
        <v>60.75</v>
      </c>
      <c r="J91" s="28"/>
      <c r="K91" s="95">
        <v>44.6</v>
      </c>
      <c r="L91" s="25"/>
    </row>
    <row r="92" spans="2:12" ht="15" hidden="1" customHeight="1" outlineLevel="1">
      <c r="B92" s="24" t="s">
        <v>40</v>
      </c>
      <c r="C92" s="95">
        <v>52.210201699351792</v>
      </c>
      <c r="D92" s="25"/>
      <c r="E92" s="96">
        <v>53.9</v>
      </c>
      <c r="F92" s="28"/>
      <c r="G92" s="95">
        <v>52.8</v>
      </c>
      <c r="H92" s="25"/>
      <c r="I92" s="96">
        <v>54.45</v>
      </c>
      <c r="J92" s="28"/>
      <c r="K92" s="95">
        <v>42.41</v>
      </c>
      <c r="L92" s="25"/>
    </row>
    <row r="93" spans="2:12" ht="15" hidden="1" customHeight="1" outlineLevel="1">
      <c r="B93" s="24" t="s">
        <v>41</v>
      </c>
      <c r="C93" s="95">
        <v>64.675072727403972</v>
      </c>
      <c r="D93" s="25"/>
      <c r="E93" s="96">
        <v>69.28</v>
      </c>
      <c r="F93" s="28"/>
      <c r="G93" s="95">
        <v>64.290000000000006</v>
      </c>
      <c r="H93" s="25"/>
      <c r="I93" s="96">
        <v>65.22</v>
      </c>
      <c r="J93" s="28"/>
      <c r="K93" s="95">
        <v>47.18</v>
      </c>
      <c r="L93" s="25"/>
    </row>
    <row r="94" spans="2:12" ht="15" hidden="1" customHeight="1" outlineLevel="1">
      <c r="B94" s="24" t="s">
        <v>42</v>
      </c>
      <c r="C94" s="95">
        <v>67.585734274918323</v>
      </c>
      <c r="D94" s="25"/>
      <c r="E94" s="96">
        <v>68.63</v>
      </c>
      <c r="F94" s="28"/>
      <c r="G94" s="95">
        <v>69.349999999999994</v>
      </c>
      <c r="H94" s="25"/>
      <c r="I94" s="96">
        <v>73.37</v>
      </c>
      <c r="J94" s="28"/>
      <c r="K94" s="95">
        <v>53.79</v>
      </c>
      <c r="L94" s="25"/>
    </row>
    <row r="95" spans="2:12" ht="15" hidden="1" customHeight="1" outlineLevel="1">
      <c r="B95" s="24" t="s">
        <v>43</v>
      </c>
      <c r="C95" s="95">
        <v>69.118109974353345</v>
      </c>
      <c r="D95" s="25"/>
      <c r="E95" s="96">
        <v>69.92</v>
      </c>
      <c r="F95" s="28"/>
      <c r="G95" s="95">
        <v>71.260000000000005</v>
      </c>
      <c r="H95" s="25"/>
      <c r="I95" s="96">
        <v>74.62</v>
      </c>
      <c r="J95" s="28"/>
      <c r="K95" s="95">
        <v>58.68</v>
      </c>
      <c r="L95" s="25"/>
    </row>
    <row r="96" spans="2:12" ht="15" hidden="1" customHeight="1" outlineLevel="1">
      <c r="B96" s="24" t="s">
        <v>44</v>
      </c>
      <c r="C96" s="95">
        <v>65.707949146586728</v>
      </c>
      <c r="D96" s="25"/>
      <c r="E96" s="96">
        <v>69.849999999999994</v>
      </c>
      <c r="F96" s="28"/>
      <c r="G96" s="95">
        <v>68.349999999999994</v>
      </c>
      <c r="H96" s="25"/>
      <c r="I96" s="96">
        <v>66.91</v>
      </c>
      <c r="J96" s="28"/>
      <c r="K96" s="95">
        <v>41.49</v>
      </c>
      <c r="L96" s="25"/>
    </row>
    <row r="97" spans="2:12" collapsed="1">
      <c r="B97" s="38">
        <v>2006</v>
      </c>
      <c r="C97" s="100">
        <v>65.044807541401354</v>
      </c>
      <c r="D97" s="39"/>
      <c r="E97" s="100">
        <v>67.06123848158623</v>
      </c>
      <c r="F97" s="40"/>
      <c r="G97" s="100">
        <v>66.771820821215186</v>
      </c>
      <c r="H97" s="40"/>
      <c r="I97" s="100">
        <v>67.849960269218485</v>
      </c>
      <c r="J97" s="40"/>
      <c r="K97" s="100">
        <v>48.703241505442456</v>
      </c>
      <c r="L97" s="40"/>
    </row>
    <row r="98" spans="2:12" ht="15" customHeight="1">
      <c r="B98" s="42" t="s">
        <v>46</v>
      </c>
      <c r="C98" s="42"/>
      <c r="D98" s="42"/>
      <c r="E98" s="42"/>
      <c r="F98" s="42"/>
      <c r="G98" s="42"/>
      <c r="H98" s="42"/>
      <c r="I98" s="43"/>
      <c r="J98" s="43"/>
      <c r="K98" s="43"/>
      <c r="L98" s="43"/>
    </row>
  </sheetData>
  <mergeCells count="7">
    <mergeCell ref="B98:H98"/>
    <mergeCell ref="B5:L5"/>
    <mergeCell ref="C6:D6"/>
    <mergeCell ref="E6:F6"/>
    <mergeCell ref="G6:H6"/>
    <mergeCell ref="I6:J6"/>
    <mergeCell ref="K6:L6"/>
  </mergeCells>
  <hyperlinks>
    <hyperlink ref="N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nov. 2011</v>
      </c>
      <c r="D6" s="47" t="str">
        <f>actualizaciones!A2</f>
        <v>acum. nov.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63.769129049991648</v>
      </c>
      <c r="D8" s="108">
        <v>63.270357640182276</v>
      </c>
      <c r="E8" s="109">
        <f>D8/C8-1</f>
        <v>-7.8215182995263755E-3</v>
      </c>
    </row>
    <row r="9" spans="2:6" ht="15" customHeight="1">
      <c r="B9" s="110" t="s">
        <v>67</v>
      </c>
      <c r="C9" s="111">
        <v>74.425410860148872</v>
      </c>
      <c r="D9" s="111">
        <v>72.450876893689511</v>
      </c>
      <c r="E9" s="112">
        <f t="shared" ref="E9:E25" si="0">D9/C9-1</f>
        <v>-2.6530373747881142E-2</v>
      </c>
      <c r="F9" s="113"/>
    </row>
    <row r="10" spans="2:6" ht="15" customHeight="1">
      <c r="B10" s="110" t="s">
        <v>73</v>
      </c>
      <c r="C10" s="111">
        <v>52.982097987768547</v>
      </c>
      <c r="D10" s="111">
        <v>52.665405104476896</v>
      </c>
      <c r="E10" s="112">
        <f t="shared" si="0"/>
        <v>-5.9773564150812364E-3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67.817446207256395</v>
      </c>
      <c r="D12" s="108">
        <v>66.615424799356489</v>
      </c>
      <c r="E12" s="109">
        <f t="shared" si="0"/>
        <v>-1.7724368508752364E-2</v>
      </c>
    </row>
    <row r="13" spans="2:6" ht="15" customHeight="1">
      <c r="B13" s="110" t="s">
        <v>67</v>
      </c>
      <c r="C13" s="111">
        <v>82.519296846733909</v>
      </c>
      <c r="D13" s="111">
        <v>79.154160914902576</v>
      </c>
      <c r="E13" s="112">
        <f t="shared" si="0"/>
        <v>-4.0779987959440822E-2</v>
      </c>
      <c r="F13" s="113"/>
    </row>
    <row r="14" spans="2:6" ht="15" customHeight="1">
      <c r="B14" s="110" t="s">
        <v>73</v>
      </c>
      <c r="C14" s="111">
        <v>51.074353673101598</v>
      </c>
      <c r="D14" s="111">
        <v>50.540379321878746</v>
      </c>
      <c r="E14" s="112">
        <f t="shared" si="0"/>
        <v>-1.0454843043937956E-2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67.492508101133666</v>
      </c>
      <c r="D16" s="108">
        <v>67.891363030077656</v>
      </c>
      <c r="E16" s="109">
        <f t="shared" si="0"/>
        <v>5.9096178252306952E-3</v>
      </c>
    </row>
    <row r="17" spans="2:12" ht="15" customHeight="1">
      <c r="B17" s="110" t="s">
        <v>67</v>
      </c>
      <c r="C17" s="111">
        <v>79.368077566683922</v>
      </c>
      <c r="D17" s="111">
        <v>79.953137872277424</v>
      </c>
      <c r="E17" s="112">
        <f t="shared" si="0"/>
        <v>7.3714813755183517E-3</v>
      </c>
      <c r="F17" s="113"/>
    </row>
    <row r="18" spans="2:12" ht="15" customHeight="1">
      <c r="B18" s="110" t="s">
        <v>73</v>
      </c>
      <c r="C18" s="111">
        <v>59.760974404754535</v>
      </c>
      <c r="D18" s="111">
        <v>59.358704757542988</v>
      </c>
      <c r="E18" s="112">
        <f t="shared" si="0"/>
        <v>-6.7313100433573636E-3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58.626671529413564</v>
      </c>
      <c r="D20" s="108">
        <v>57.741536290973436</v>
      </c>
      <c r="E20" s="109">
        <f t="shared" si="0"/>
        <v>-1.5097825193709835E-2</v>
      </c>
    </row>
    <row r="21" spans="2:12" ht="15" customHeight="1">
      <c r="B21" s="110" t="s">
        <v>67</v>
      </c>
      <c r="C21" s="111">
        <v>65.128757837803434</v>
      </c>
      <c r="D21" s="111">
        <v>64.324874402675761</v>
      </c>
      <c r="E21" s="112">
        <f t="shared" si="0"/>
        <v>-1.2342987365576152E-2</v>
      </c>
      <c r="F21" s="113"/>
    </row>
    <row r="22" spans="2:12" ht="15" customHeight="1">
      <c r="B22" s="110" t="s">
        <v>73</v>
      </c>
      <c r="C22" s="111">
        <v>46.376425501704226</v>
      </c>
      <c r="D22" s="111">
        <v>44.407717708340257</v>
      </c>
      <c r="E22" s="112">
        <f t="shared" si="0"/>
        <v>-4.2450615200855024E-2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46.617867728214094</v>
      </c>
      <c r="D24" s="108">
        <v>40.35396743527987</v>
      </c>
      <c r="E24" s="109">
        <f t="shared" si="0"/>
        <v>-0.13436694122204951</v>
      </c>
    </row>
    <row r="25" spans="2:12" ht="15" customHeight="1">
      <c r="B25" s="110" t="s">
        <v>67</v>
      </c>
      <c r="C25" s="111">
        <v>46.617867728214094</v>
      </c>
      <c r="D25" s="111">
        <v>40.35396743527987</v>
      </c>
      <c r="E25" s="112">
        <f t="shared" si="0"/>
        <v>-0.13436694122204951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nov. 2011</v>
      </c>
      <c r="D6" s="47" t="str">
        <f>actualizaciones!$A$2</f>
        <v>acum. nov. 2012</v>
      </c>
      <c r="E6" s="69" t="s">
        <v>50</v>
      </c>
      <c r="G6" s="67" t="s">
        <v>63</v>
      </c>
      <c r="H6" s="47" t="str">
        <f>actualizaciones!$A$3</f>
        <v>acum. nov. 2011</v>
      </c>
      <c r="I6" s="47" t="str">
        <f>actualizaciones!$A$2</f>
        <v>acum. nov.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67.817446207256395</v>
      </c>
      <c r="D8" s="121">
        <v>66.615424799356489</v>
      </c>
      <c r="E8" s="54">
        <f>D8/C8-1</f>
        <v>-1.7724368508752364E-2</v>
      </c>
      <c r="G8" s="70" t="s">
        <v>99</v>
      </c>
      <c r="H8" s="121">
        <v>67.492508101133666</v>
      </c>
      <c r="I8" s="121">
        <v>67.891363030077656</v>
      </c>
      <c r="J8" s="54">
        <f>I8/H8-1</f>
        <v>5.9096178252306952E-3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82.519296846733909</v>
      </c>
      <c r="D10" s="123">
        <v>79.154160914902576</v>
      </c>
      <c r="E10" s="74">
        <f>D10/C10-1</f>
        <v>-4.0779987959440822E-2</v>
      </c>
      <c r="G10" s="72" t="s">
        <v>67</v>
      </c>
      <c r="H10" s="123">
        <v>79.368077566683922</v>
      </c>
      <c r="I10" s="123">
        <v>79.953137872277424</v>
      </c>
      <c r="J10" s="74">
        <f>I10/H10-1</f>
        <v>7.3714813755183517E-3</v>
      </c>
    </row>
    <row r="11" spans="2:10" ht="15" customHeight="1">
      <c r="B11" s="75" t="s">
        <v>68</v>
      </c>
      <c r="C11" s="124">
        <v>80.964362867959352</v>
      </c>
      <c r="D11" s="124">
        <v>76.051137887311256</v>
      </c>
      <c r="E11" s="61">
        <f>D11/C11-1</f>
        <v>-6.0683797248683669E-2</v>
      </c>
      <c r="G11" s="75" t="s">
        <v>68</v>
      </c>
      <c r="H11" s="124">
        <v>76.593729107685476</v>
      </c>
      <c r="I11" s="124">
        <v>75.118001287396154</v>
      </c>
      <c r="J11" s="61">
        <f>I11/H11-1</f>
        <v>-1.9266953541517085E-2</v>
      </c>
    </row>
    <row r="12" spans="2:10" ht="15" customHeight="1">
      <c r="B12" s="75" t="s">
        <v>69</v>
      </c>
      <c r="C12" s="124">
        <v>85.832453368732118</v>
      </c>
      <c r="D12" s="124">
        <v>84.231123146305833</v>
      </c>
      <c r="E12" s="61">
        <f>D12/C12-1</f>
        <v>-1.8656465702396319E-2</v>
      </c>
      <c r="G12" s="75" t="s">
        <v>69</v>
      </c>
      <c r="H12" s="124">
        <v>88.659461980518657</v>
      </c>
      <c r="I12" s="124">
        <v>87.826631892747258</v>
      </c>
      <c r="J12" s="61">
        <f>I12/H12-1</f>
        <v>-9.3935838224959989E-3</v>
      </c>
    </row>
    <row r="13" spans="2:10" ht="15" customHeight="1">
      <c r="B13" s="75" t="s">
        <v>70</v>
      </c>
      <c r="C13" s="124">
        <v>73.979006808862081</v>
      </c>
      <c r="D13" s="124">
        <v>65.287343323316165</v>
      </c>
      <c r="E13" s="61">
        <f>D13/C13-1</f>
        <v>-0.11748824241453215</v>
      </c>
      <c r="G13" s="75" t="s">
        <v>70</v>
      </c>
      <c r="H13" s="124">
        <v>66.986974726291848</v>
      </c>
      <c r="I13" s="124">
        <v>70.665069223871242</v>
      </c>
      <c r="J13" s="61">
        <f>I13/H13-1</f>
        <v>5.4907607226748922E-2</v>
      </c>
    </row>
    <row r="14" spans="2:10" ht="15" customHeight="1">
      <c r="B14" s="75" t="s">
        <v>71</v>
      </c>
      <c r="C14" s="124">
        <v>61.485975417585884</v>
      </c>
      <c r="D14" s="124">
        <v>81.168278398256604</v>
      </c>
      <c r="E14" s="61">
        <f>D14/C14-1</f>
        <v>0.32011044546332901</v>
      </c>
      <c r="G14" s="75" t="s">
        <v>71</v>
      </c>
      <c r="H14" s="124">
        <v>56.092466230330039</v>
      </c>
      <c r="I14" s="124">
        <v>51.299802596824868</v>
      </c>
      <c r="J14" s="61">
        <f>I14/H14-1</f>
        <v>-8.5442198491064159E-2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51.074353673101598</v>
      </c>
      <c r="D16" s="123">
        <v>50.540379321878746</v>
      </c>
      <c r="E16" s="74">
        <f>D16/C16-1</f>
        <v>-1.0454843043937956E-2</v>
      </c>
      <c r="G16" s="72" t="s">
        <v>73</v>
      </c>
      <c r="H16" s="123">
        <v>59.760974404754535</v>
      </c>
      <c r="I16" s="123">
        <v>59.358704757542988</v>
      </c>
      <c r="J16" s="74">
        <f>I16/H16-1</f>
        <v>-6.7313100433573636E-3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nov. 2011</v>
      </c>
      <c r="D20" s="47" t="str">
        <f>actualizaciones!$A$2</f>
        <v>acum. nov. 2012</v>
      </c>
      <c r="E20" s="69" t="s">
        <v>50</v>
      </c>
      <c r="G20" s="67" t="s">
        <v>63</v>
      </c>
      <c r="H20" s="47" t="str">
        <f>actualizaciones!$A$3</f>
        <v>acum. nov. 2011</v>
      </c>
      <c r="I20" s="47" t="str">
        <f>actualizaciones!$A$2</f>
        <v>acum. nov.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58.626671529413564</v>
      </c>
      <c r="D22" s="121">
        <v>57.741536290973436</v>
      </c>
      <c r="E22" s="54">
        <f>D22/C22-1</f>
        <v>-1.5097825193709835E-2</v>
      </c>
      <c r="G22" s="70" t="s">
        <v>99</v>
      </c>
      <c r="H22" s="121">
        <v>46.617867728214094</v>
      </c>
      <c r="I22" s="121">
        <v>40.35396743527987</v>
      </c>
      <c r="J22" s="54">
        <f>I22/H22-1</f>
        <v>-0.13436694122204951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65.128757837803434</v>
      </c>
      <c r="D24" s="123">
        <v>64.324874402675761</v>
      </c>
      <c r="E24" s="74">
        <f>D24/C24-1</f>
        <v>-1.2342987365576152E-2</v>
      </c>
      <c r="G24" s="72" t="s">
        <v>67</v>
      </c>
      <c r="H24" s="123">
        <v>46.617867728214094</v>
      </c>
      <c r="I24" s="123">
        <v>40.35396743527987</v>
      </c>
      <c r="J24" s="74">
        <f>I24/H24-1</f>
        <v>-0.13436694122204951</v>
      </c>
    </row>
    <row r="25" spans="2:12" ht="15" customHeight="1">
      <c r="B25" s="75" t="s">
        <v>77</v>
      </c>
      <c r="C25" s="124">
        <v>67.402542483930134</v>
      </c>
      <c r="D25" s="124">
        <v>66.850431615779144</v>
      </c>
      <c r="E25" s="61">
        <f>D25/C25-1</f>
        <v>-8.1912469145005717E-3</v>
      </c>
      <c r="G25" s="75" t="s">
        <v>77</v>
      </c>
      <c r="H25" s="124">
        <v>67.402542483930134</v>
      </c>
      <c r="I25" s="124">
        <v>66.850431615779144</v>
      </c>
      <c r="J25" s="61">
        <f>I25/H25-1</f>
        <v>-8.1912469145005717E-3</v>
      </c>
    </row>
    <row r="26" spans="2:12" ht="15" customHeight="1">
      <c r="B26" s="75" t="s">
        <v>70</v>
      </c>
      <c r="C26" s="124">
        <v>59.368545960194666</v>
      </c>
      <c r="D26" s="124">
        <v>56.002703205747189</v>
      </c>
      <c r="E26" s="61">
        <f>D26/C26-1</f>
        <v>-5.6694040590183903E-2</v>
      </c>
      <c r="G26" s="75" t="s">
        <v>70</v>
      </c>
      <c r="H26" s="124">
        <v>48.82768944868883</v>
      </c>
      <c r="I26" s="124">
        <v>44.814456396322626</v>
      </c>
      <c r="J26" s="61">
        <f>I26/H26-1</f>
        <v>-8.2191746070302107E-2</v>
      </c>
    </row>
    <row r="27" spans="2:12" ht="15" customHeight="1">
      <c r="B27" s="75" t="s">
        <v>71</v>
      </c>
      <c r="C27" s="124">
        <v>21.354652814415001</v>
      </c>
      <c r="D27" s="124">
        <v>24.417746432671805</v>
      </c>
      <c r="E27" s="61">
        <f>D27/C27-1</f>
        <v>0.14343916732699724</v>
      </c>
      <c r="G27" s="75" t="s">
        <v>78</v>
      </c>
      <c r="H27" s="124">
        <v>46.765223262673466</v>
      </c>
      <c r="I27" s="124">
        <v>49.225419295276197</v>
      </c>
      <c r="J27" s="61">
        <f>I27/H27-1</f>
        <v>5.2607383456380941E-2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40.207474268645086</v>
      </c>
      <c r="I28" s="124">
        <v>44.846250674339146</v>
      </c>
      <c r="J28" s="61">
        <f>I28/H28-1</f>
        <v>0.11537099731010736</v>
      </c>
    </row>
    <row r="29" spans="2:12" ht="15" customHeight="1">
      <c r="B29" s="72" t="s">
        <v>73</v>
      </c>
      <c r="C29" s="123">
        <v>46.376425501704226</v>
      </c>
      <c r="D29" s="123">
        <v>44.407717708340257</v>
      </c>
      <c r="E29" s="74">
        <f>D29/C29-1</f>
        <v>-4.2450615200855024E-2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nov. 2011</v>
      </c>
      <c r="D36" s="47" t="str">
        <f>actualizaciones!$A$2</f>
        <v>acum. nov.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63.769129049991648</v>
      </c>
      <c r="D38" s="121">
        <v>63.270357640182276</v>
      </c>
      <c r="E38" s="54">
        <f>D38/C38-1</f>
        <v>-7.8215182995263755E-3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74.425410860148872</v>
      </c>
      <c r="D40" s="123">
        <v>72.450876893689511</v>
      </c>
      <c r="E40" s="74">
        <f t="shared" ref="E40:E45" si="0">D40/C40-1</f>
        <v>-2.6530373747881142E-2</v>
      </c>
    </row>
    <row r="41" spans="2:5" ht="15" customHeight="1">
      <c r="B41" s="75" t="s">
        <v>68</v>
      </c>
      <c r="C41" s="124">
        <v>71.818407819973729</v>
      </c>
      <c r="D41" s="124">
        <v>68.507470112863246</v>
      </c>
      <c r="E41" s="61">
        <f t="shared" si="0"/>
        <v>-4.6101519201176999E-2</v>
      </c>
    </row>
    <row r="42" spans="2:5" ht="15" customHeight="1">
      <c r="B42" s="75" t="s">
        <v>69</v>
      </c>
      <c r="C42" s="124">
        <v>79.516335561217346</v>
      </c>
      <c r="D42" s="124">
        <v>77.911573145522112</v>
      </c>
      <c r="E42" s="61">
        <f t="shared" si="0"/>
        <v>-2.0181543884901121E-2</v>
      </c>
    </row>
    <row r="43" spans="2:5" ht="15" customHeight="1">
      <c r="B43" s="75" t="s">
        <v>70</v>
      </c>
      <c r="C43" s="124">
        <v>65.920756743689722</v>
      </c>
      <c r="D43" s="124">
        <v>63.348141884922754</v>
      </c>
      <c r="E43" s="61">
        <f t="shared" si="0"/>
        <v>-3.9025869632681842E-2</v>
      </c>
    </row>
    <row r="44" spans="2:5" ht="15" customHeight="1">
      <c r="B44" s="75" t="s">
        <v>78</v>
      </c>
      <c r="C44" s="124">
        <v>47.891629454251209</v>
      </c>
      <c r="D44" s="124">
        <v>46.928879387802922</v>
      </c>
      <c r="E44" s="61">
        <f t="shared" si="0"/>
        <v>-2.0102679266070123E-2</v>
      </c>
    </row>
    <row r="45" spans="2:5" ht="15" customHeight="1">
      <c r="B45" s="75" t="s">
        <v>79</v>
      </c>
      <c r="C45" s="124">
        <v>53.067950282274779</v>
      </c>
      <c r="D45" s="124">
        <v>58.079964731211369</v>
      </c>
      <c r="E45" s="61">
        <f t="shared" si="0"/>
        <v>9.4445223949240376E-2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52.982097987768547</v>
      </c>
      <c r="D47" s="123">
        <v>52.665405104476896</v>
      </c>
      <c r="E47" s="74">
        <f>D47/C47-1</f>
        <v>-5.9773564150812364E-3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8"/>
  <sheetViews>
    <sheetView showGridLines="0" showRowColHeaders="0" zoomScaleNormal="100" workbookViewId="0">
      <selection activeCell="E2" sqref="E2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34</v>
      </c>
      <c r="C8" s="126">
        <v>7.9861254203559326</v>
      </c>
      <c r="D8" s="127">
        <f t="shared" ref="D8:D16" si="0">C8/C21-1</f>
        <v>-4.7906515429942509E-2</v>
      </c>
      <c r="E8" s="128">
        <v>8.4984289026059265</v>
      </c>
      <c r="F8" s="129">
        <f t="shared" ref="F8:F18" si="1">E8/E21-1</f>
        <v>-5.2572028694991557E-2</v>
      </c>
      <c r="G8" s="126">
        <v>8.5984476587999552</v>
      </c>
      <c r="H8" s="127">
        <f t="shared" ref="H8:H18" si="2">G8/G21-1</f>
        <v>-3.3882285528094913E-2</v>
      </c>
      <c r="I8" s="128">
        <v>7.9433235136086564</v>
      </c>
      <c r="J8" s="129">
        <f t="shared" ref="J8:J18" si="3">I8/I21-1</f>
        <v>-4.8703770825310522E-2</v>
      </c>
      <c r="K8" s="126">
        <v>2.0786741941358589</v>
      </c>
      <c r="L8" s="127">
        <f t="shared" ref="L8:L18" si="4">K8/K21-1</f>
        <v>4.9835451583767121E-2</v>
      </c>
    </row>
    <row r="9" spans="2:16">
      <c r="B9" s="82" t="s">
        <v>35</v>
      </c>
      <c r="C9" s="126">
        <v>7.5192006831928442</v>
      </c>
      <c r="D9" s="127">
        <f t="shared" si="0"/>
        <v>3.144042293454663E-2</v>
      </c>
      <c r="E9" s="128">
        <v>8.1286316156213498</v>
      </c>
      <c r="F9" s="129">
        <f t="shared" si="1"/>
        <v>3.0244818202959545E-2</v>
      </c>
      <c r="G9" s="126">
        <v>7.9554662328133476</v>
      </c>
      <c r="H9" s="127">
        <f t="shared" si="2"/>
        <v>1.4727835818028945E-2</v>
      </c>
      <c r="I9" s="128">
        <v>6.8687967852634202</v>
      </c>
      <c r="J9" s="129">
        <f t="shared" si="3"/>
        <v>0.12973631336569413</v>
      </c>
      <c r="K9" s="126">
        <v>2.2410898582633823</v>
      </c>
      <c r="L9" s="127">
        <f t="shared" si="4"/>
        <v>9.3214565006527916E-2</v>
      </c>
    </row>
    <row r="10" spans="2:16">
      <c r="B10" s="82" t="s">
        <v>36</v>
      </c>
      <c r="C10" s="126">
        <v>7.6010835214446955</v>
      </c>
      <c r="D10" s="127">
        <f t="shared" si="0"/>
        <v>3.7110060526106547E-3</v>
      </c>
      <c r="E10" s="128">
        <v>8.2983923536089641</v>
      </c>
      <c r="F10" s="129">
        <f t="shared" si="1"/>
        <v>-1.4102966379170301E-3</v>
      </c>
      <c r="G10" s="126">
        <v>8.3506962861740668</v>
      </c>
      <c r="H10" s="127">
        <f t="shared" si="2"/>
        <v>-4.2703532395188537E-3</v>
      </c>
      <c r="I10" s="128">
        <v>6.5903434544549526</v>
      </c>
      <c r="J10" s="129">
        <f t="shared" si="3"/>
        <v>-4.8038340832396664E-2</v>
      </c>
      <c r="K10" s="126">
        <v>2.2170127260549228</v>
      </c>
      <c r="L10" s="127">
        <f t="shared" si="4"/>
        <v>9.4548038312733729E-2</v>
      </c>
    </row>
    <row r="11" spans="2:16">
      <c r="B11" s="82" t="s">
        <v>37</v>
      </c>
      <c r="C11" s="126">
        <v>7.78</v>
      </c>
      <c r="D11" s="127">
        <f t="shared" si="0"/>
        <v>-1.8436642957450622E-2</v>
      </c>
      <c r="E11" s="128">
        <v>8.2889323240723325</v>
      </c>
      <c r="F11" s="129">
        <f t="shared" si="1"/>
        <v>-4.1741927852909533E-2</v>
      </c>
      <c r="G11" s="126">
        <v>8.4132145585628351</v>
      </c>
      <c r="H11" s="127">
        <f t="shared" si="2"/>
        <v>-1.3691142020769598E-2</v>
      </c>
      <c r="I11" s="128">
        <v>6.6562037967946068</v>
      </c>
      <c r="J11" s="129">
        <f t="shared" si="3"/>
        <v>8.5157267870616948E-3</v>
      </c>
      <c r="K11" s="126">
        <v>2.6684638860630723</v>
      </c>
      <c r="L11" s="127">
        <f t="shared" si="4"/>
        <v>0.19662057670989785</v>
      </c>
    </row>
    <row r="12" spans="2:16">
      <c r="B12" s="82" t="s">
        <v>38</v>
      </c>
      <c r="C12" s="126">
        <v>7.7829269800138716</v>
      </c>
      <c r="D12" s="127">
        <f t="shared" si="0"/>
        <v>7.3503923214164546E-2</v>
      </c>
      <c r="E12" s="128">
        <v>8.552586089692543</v>
      </c>
      <c r="F12" s="129">
        <f t="shared" si="1"/>
        <v>9.2284302642725802E-2</v>
      </c>
      <c r="G12" s="126">
        <v>8.6527656997329032</v>
      </c>
      <c r="H12" s="127">
        <f t="shared" si="2"/>
        <v>7.3544131480508979E-2</v>
      </c>
      <c r="I12" s="128">
        <v>6.1005733767240047</v>
      </c>
      <c r="J12" s="129">
        <f t="shared" si="3"/>
        <v>2.358613703422896E-2</v>
      </c>
      <c r="K12" s="126">
        <v>2.3590638297872339</v>
      </c>
      <c r="L12" s="127">
        <f t="shared" si="4"/>
        <v>0.18243002770662331</v>
      </c>
    </row>
    <row r="13" spans="2:16">
      <c r="B13" s="82" t="s">
        <v>39</v>
      </c>
      <c r="C13" s="126">
        <v>7.0620928400448442</v>
      </c>
      <c r="D13" s="127">
        <f t="shared" si="0"/>
        <v>-5.9641432750353607E-2</v>
      </c>
      <c r="E13" s="128">
        <v>7.6825312986252872</v>
      </c>
      <c r="F13" s="129">
        <f t="shared" si="1"/>
        <v>-4.6832345083711369E-2</v>
      </c>
      <c r="G13" s="126">
        <v>7.7002699954416354</v>
      </c>
      <c r="H13" s="127">
        <f t="shared" si="2"/>
        <v>-4.9349383278810444E-2</v>
      </c>
      <c r="I13" s="128">
        <v>6.6908026252941069</v>
      </c>
      <c r="J13" s="129">
        <f t="shared" si="3"/>
        <v>1.2224300347066119E-2</v>
      </c>
      <c r="K13" s="126">
        <v>2.0717531515684549</v>
      </c>
      <c r="L13" s="127">
        <f t="shared" si="4"/>
        <v>-8.7305494887774948E-3</v>
      </c>
      <c r="N13" s="87"/>
      <c r="O13" s="87"/>
      <c r="P13" s="87"/>
    </row>
    <row r="14" spans="2:16">
      <c r="B14" s="82" t="s">
        <v>40</v>
      </c>
      <c r="C14" s="126">
        <v>7.2538165886461794</v>
      </c>
      <c r="D14" s="127">
        <f t="shared" si="0"/>
        <v>-8.7883045827388262E-3</v>
      </c>
      <c r="E14" s="128">
        <v>7.7626774692539779</v>
      </c>
      <c r="F14" s="129">
        <f t="shared" si="1"/>
        <v>-2.4575366406418109E-2</v>
      </c>
      <c r="G14" s="126">
        <v>8.0063133136644034</v>
      </c>
      <c r="H14" s="127">
        <f t="shared" si="2"/>
        <v>-7.8023584166986293E-4</v>
      </c>
      <c r="I14" s="128">
        <v>6.9501982209423874</v>
      </c>
      <c r="J14" s="129">
        <f t="shared" si="3"/>
        <v>5.7774861890156348E-2</v>
      </c>
      <c r="K14" s="126">
        <v>2.3275345369490532</v>
      </c>
      <c r="L14" s="127">
        <f t="shared" si="4"/>
        <v>0.14978598277427713</v>
      </c>
    </row>
    <row r="15" spans="2:16">
      <c r="B15" s="82" t="s">
        <v>41</v>
      </c>
      <c r="C15" s="126">
        <v>7.2269793752308384</v>
      </c>
      <c r="D15" s="127">
        <f t="shared" si="0"/>
        <v>1.2504641104247316E-2</v>
      </c>
      <c r="E15" s="128">
        <v>7.4654896813432448</v>
      </c>
      <c r="F15" s="129">
        <f t="shared" si="1"/>
        <v>-1.6482233302854699E-3</v>
      </c>
      <c r="G15" s="126">
        <v>7.8344990532080043</v>
      </c>
      <c r="H15" s="127">
        <f t="shared" si="2"/>
        <v>3.3889109038086396E-2</v>
      </c>
      <c r="I15" s="128">
        <v>7.1224518812092343</v>
      </c>
      <c r="J15" s="129">
        <f t="shared" si="3"/>
        <v>1.8188278741041009E-2</v>
      </c>
      <c r="K15" s="126">
        <v>2.1359664957758682</v>
      </c>
      <c r="L15" s="127">
        <f t="shared" si="4"/>
        <v>6.3596074058509533E-3</v>
      </c>
    </row>
    <row r="16" spans="2:16">
      <c r="B16" s="82" t="s">
        <v>42</v>
      </c>
      <c r="C16" s="126">
        <v>7.6807559327541117</v>
      </c>
      <c r="D16" s="127">
        <f t="shared" si="0"/>
        <v>-4.5964996262934821E-2</v>
      </c>
      <c r="E16" s="128">
        <v>7.910190446935955</v>
      </c>
      <c r="F16" s="129">
        <f t="shared" si="1"/>
        <v>-5.8653877799738408E-2</v>
      </c>
      <c r="G16" s="126">
        <v>8.262214827376571</v>
      </c>
      <c r="H16" s="127">
        <f t="shared" si="2"/>
        <v>-6.4448394545727594E-2</v>
      </c>
      <c r="I16" s="128">
        <v>8.451241106210361</v>
      </c>
      <c r="J16" s="129">
        <f t="shared" si="3"/>
        <v>1.8221820025344559E-2</v>
      </c>
      <c r="K16" s="126">
        <v>2.0472462764114998</v>
      </c>
      <c r="L16" s="127">
        <f t="shared" si="4"/>
        <v>-4.888561347635545E-2</v>
      </c>
    </row>
    <row r="17" spans="2:18">
      <c r="B17" s="82" t="s">
        <v>43</v>
      </c>
      <c r="C17" s="126">
        <v>8.7536530175908673</v>
      </c>
      <c r="D17" s="127">
        <f>C17/C30-1</f>
        <v>2.1429757011769857E-2</v>
      </c>
      <c r="E17" s="128">
        <v>9.2215567154388065</v>
      </c>
      <c r="F17" s="129">
        <f t="shared" si="1"/>
        <v>2.0083707460045064E-2</v>
      </c>
      <c r="G17" s="126">
        <v>9.4430883852942475</v>
      </c>
      <c r="H17" s="127">
        <f t="shared" si="2"/>
        <v>2.5308185156812879E-2</v>
      </c>
      <c r="I17" s="128">
        <v>9.8677029485401402</v>
      </c>
      <c r="J17" s="129">
        <f t="shared" si="3"/>
        <v>4.7526852286638999E-2</v>
      </c>
      <c r="K17" s="126">
        <v>2.312109310173148</v>
      </c>
      <c r="L17" s="127">
        <f t="shared" si="4"/>
        <v>-3.4011594081257979E-3</v>
      </c>
    </row>
    <row r="18" spans="2:18">
      <c r="B18" s="82" t="s">
        <v>44</v>
      </c>
      <c r="C18" s="126">
        <v>8.9916721728398148</v>
      </c>
      <c r="D18" s="127">
        <f t="shared" ref="D18" si="5">C18/C31-1</f>
        <v>1.489992276196328E-2</v>
      </c>
      <c r="E18" s="128">
        <v>9.4989769294149955</v>
      </c>
      <c r="F18" s="129">
        <f t="shared" si="1"/>
        <v>1.1605636785409379E-2</v>
      </c>
      <c r="G18" s="126">
        <v>9.651594491514123</v>
      </c>
      <c r="H18" s="127">
        <f t="shared" si="2"/>
        <v>1.9175764679421503E-2</v>
      </c>
      <c r="I18" s="128">
        <v>9.6832405081082982</v>
      </c>
      <c r="J18" s="129">
        <f t="shared" si="3"/>
        <v>3.7860718982668518E-2</v>
      </c>
      <c r="K18" s="126">
        <v>2.1967892976588628</v>
      </c>
      <c r="L18" s="127">
        <f t="shared" si="4"/>
        <v>-3.6495922079446075E-2</v>
      </c>
    </row>
    <row r="19" spans="2:18" ht="25.5">
      <c r="B19" s="30" t="str">
        <f>actualizaciones!$A$2</f>
        <v>acum. nov. 2012</v>
      </c>
      <c r="C19" s="130">
        <v>7.7881030512071225</v>
      </c>
      <c r="D19" s="131">
        <v>-2.134723158662144E-4</v>
      </c>
      <c r="E19" s="132">
        <v>8.2979476440049016</v>
      </c>
      <c r="F19" s="133">
        <v>-4.0266017950219002E-3</v>
      </c>
      <c r="G19" s="132">
        <v>8.4407313826804735</v>
      </c>
      <c r="H19" s="133">
        <v>1.0701333094380594E-3</v>
      </c>
      <c r="I19" s="132">
        <v>7.5386056320753365</v>
      </c>
      <c r="J19" s="133">
        <v>2.7434947498766959E-2</v>
      </c>
      <c r="K19" s="132">
        <v>2.2271442281953684</v>
      </c>
      <c r="L19" s="133">
        <v>5.4340579042629678E-2</v>
      </c>
      <c r="O19" s="81"/>
      <c r="P19" s="81"/>
      <c r="Q19" s="81"/>
      <c r="R19" s="81"/>
    </row>
    <row r="20" spans="2:18" outlineLevel="1">
      <c r="B20" s="82" t="s">
        <v>33</v>
      </c>
      <c r="C20" s="126">
        <v>7.8707428909070387</v>
      </c>
      <c r="D20" s="127">
        <f t="shared" ref="D20:D31" si="6">C20/C33-1</f>
        <v>5.1336286854913427E-2</v>
      </c>
      <c r="E20" s="128">
        <v>8.0875711606173279</v>
      </c>
      <c r="F20" s="129">
        <f t="shared" ref="F20:F31" si="7">E20/E33-1</f>
        <v>9.6842897150222207E-3</v>
      </c>
      <c r="G20" s="126">
        <v>8.7977978317896657</v>
      </c>
      <c r="H20" s="127">
        <f t="shared" ref="H20:H31" si="8">G20/G33-1</f>
        <v>6.3820777725473565E-2</v>
      </c>
      <c r="I20" s="128">
        <v>8.3189847715736036</v>
      </c>
      <c r="J20" s="129">
        <f t="shared" ref="J20:J31" si="9">I20/I33-1</f>
        <v>7.4792158466266523E-2</v>
      </c>
      <c r="K20" s="126">
        <v>2.3118366034094566</v>
      </c>
      <c r="L20" s="127">
        <f t="shared" ref="L20:L31" si="10">K20/K33-1</f>
        <v>9.0488963872385142E-2</v>
      </c>
    </row>
    <row r="21" spans="2:18" outlineLevel="1">
      <c r="B21" s="82" t="s">
        <v>34</v>
      </c>
      <c r="C21" s="126">
        <v>8.3879635243615542</v>
      </c>
      <c r="D21" s="127">
        <f t="shared" si="6"/>
        <v>3.2957354437717745E-2</v>
      </c>
      <c r="E21" s="128">
        <v>8.9700000000000006</v>
      </c>
      <c r="F21" s="129">
        <f t="shared" si="7"/>
        <v>1.5855039637599155E-2</v>
      </c>
      <c r="G21" s="126">
        <v>8.9</v>
      </c>
      <c r="H21" s="127">
        <f t="shared" si="8"/>
        <v>3.7296037296037365E-2</v>
      </c>
      <c r="I21" s="128">
        <v>8.35</v>
      </c>
      <c r="J21" s="129">
        <f t="shared" si="9"/>
        <v>5.1637279596977281E-2</v>
      </c>
      <c r="K21" s="126">
        <v>1.98</v>
      </c>
      <c r="L21" s="127">
        <f t="shared" si="10"/>
        <v>-1.980198019801982E-2</v>
      </c>
    </row>
    <row r="22" spans="2:18" outlineLevel="1">
      <c r="B22" s="82" t="s">
        <v>35</v>
      </c>
      <c r="C22" s="126">
        <v>7.29</v>
      </c>
      <c r="D22" s="127">
        <f t="shared" si="6"/>
        <v>3.2613800851246211E-2</v>
      </c>
      <c r="E22" s="128">
        <v>7.89</v>
      </c>
      <c r="F22" s="129">
        <f t="shared" si="7"/>
        <v>4.503311258278142E-2</v>
      </c>
      <c r="G22" s="126">
        <v>7.84</v>
      </c>
      <c r="H22" s="127">
        <f t="shared" si="8"/>
        <v>3.8412291933418441E-3</v>
      </c>
      <c r="I22" s="128">
        <v>6.08</v>
      </c>
      <c r="J22" s="129">
        <f t="shared" si="9"/>
        <v>-2.7200000000000002E-2</v>
      </c>
      <c r="K22" s="126">
        <v>2.0499999999999998</v>
      </c>
      <c r="L22" s="127">
        <f t="shared" si="10"/>
        <v>1.4851485148514865E-2</v>
      </c>
    </row>
    <row r="23" spans="2:18" outlineLevel="1">
      <c r="B23" s="82" t="s">
        <v>36</v>
      </c>
      <c r="C23" s="126">
        <v>7.5729801462855297</v>
      </c>
      <c r="D23" s="127">
        <f t="shared" si="6"/>
        <v>-5.9556257748452079E-3</v>
      </c>
      <c r="E23" s="128">
        <v>8.3101120767314924</v>
      </c>
      <c r="F23" s="129">
        <f t="shared" si="7"/>
        <v>1.8656367748736358E-2</v>
      </c>
      <c r="G23" s="126">
        <v>8.3865096448040113</v>
      </c>
      <c r="H23" s="127">
        <f t="shared" si="8"/>
        <v>-3.4019750627445777E-2</v>
      </c>
      <c r="I23" s="128">
        <v>6.922908492152466</v>
      </c>
      <c r="J23" s="129">
        <f t="shared" si="9"/>
        <v>0.12249654940521726</v>
      </c>
      <c r="K23" s="126">
        <v>2.025505184288201</v>
      </c>
      <c r="L23" s="127">
        <f t="shared" si="10"/>
        <v>-6.2392323051291387E-2</v>
      </c>
    </row>
    <row r="24" spans="2:18" outlineLevel="1">
      <c r="B24" s="82" t="s">
        <v>37</v>
      </c>
      <c r="C24" s="126">
        <v>7.9261312519256446</v>
      </c>
      <c r="D24" s="127">
        <f t="shared" si="6"/>
        <v>2.316578766244759E-2</v>
      </c>
      <c r="E24" s="128">
        <v>8.65</v>
      </c>
      <c r="F24" s="129">
        <f t="shared" si="7"/>
        <v>2.9066938711449497E-2</v>
      </c>
      <c r="G24" s="126">
        <v>8.5299999999999994</v>
      </c>
      <c r="H24" s="127">
        <f t="shared" si="8"/>
        <v>1.3148130186951157E-2</v>
      </c>
      <c r="I24" s="128">
        <v>6.6</v>
      </c>
      <c r="J24" s="129">
        <f t="shared" si="9"/>
        <v>6.5819598710139537E-2</v>
      </c>
      <c r="K24" s="126">
        <v>2.23</v>
      </c>
      <c r="L24" s="127">
        <f t="shared" si="10"/>
        <v>-3.4632034632034681E-2</v>
      </c>
    </row>
    <row r="25" spans="2:18" outlineLevel="1">
      <c r="B25" s="82" t="s">
        <v>38</v>
      </c>
      <c r="C25" s="126">
        <v>7.2500219251282365</v>
      </c>
      <c r="D25" s="127">
        <f t="shared" si="6"/>
        <v>5.589645678326427E-3</v>
      </c>
      <c r="E25" s="128">
        <v>7.83</v>
      </c>
      <c r="F25" s="129">
        <f t="shared" si="7"/>
        <v>-2.0784730243955107E-2</v>
      </c>
      <c r="G25" s="126">
        <v>8.06</v>
      </c>
      <c r="H25" s="127">
        <f t="shared" si="8"/>
        <v>2.1586392015431777E-2</v>
      </c>
      <c r="I25" s="128">
        <v>5.96</v>
      </c>
      <c r="J25" s="129">
        <f t="shared" si="9"/>
        <v>-5.3040035290446985E-3</v>
      </c>
      <c r="K25" s="126">
        <v>1.9950980392156863</v>
      </c>
      <c r="L25" s="127">
        <f t="shared" si="10"/>
        <v>-7.6343500363108219E-2</v>
      </c>
    </row>
    <row r="26" spans="2:18" outlineLevel="1">
      <c r="B26" s="82" t="s">
        <v>39</v>
      </c>
      <c r="C26" s="126">
        <v>7.51</v>
      </c>
      <c r="D26" s="127">
        <f t="shared" si="6"/>
        <v>5.8073706858975616E-2</v>
      </c>
      <c r="E26" s="128">
        <v>8.06</v>
      </c>
      <c r="F26" s="129">
        <f t="shared" si="7"/>
        <v>4.2411279487799547E-2</v>
      </c>
      <c r="G26" s="126">
        <v>8.1</v>
      </c>
      <c r="H26" s="127">
        <f t="shared" si="8"/>
        <v>3.3344222723266093E-2</v>
      </c>
      <c r="I26" s="128">
        <v>6.61</v>
      </c>
      <c r="J26" s="129">
        <f t="shared" si="9"/>
        <v>3.9658066241914369E-2</v>
      </c>
      <c r="K26" s="126">
        <v>2.09</v>
      </c>
      <c r="L26" s="127">
        <f t="shared" si="10"/>
        <v>1.4482336280476016E-2</v>
      </c>
      <c r="N26" s="87"/>
      <c r="O26" s="87"/>
      <c r="P26" s="87"/>
    </row>
    <row r="27" spans="2:18" outlineLevel="1">
      <c r="B27" s="82" t="s">
        <v>40</v>
      </c>
      <c r="C27" s="126">
        <v>7.3181305488860353</v>
      </c>
      <c r="D27" s="127">
        <f t="shared" si="6"/>
        <v>7.5415464935307819E-2</v>
      </c>
      <c r="E27" s="128">
        <v>7.9582544892836458</v>
      </c>
      <c r="F27" s="129">
        <f t="shared" si="7"/>
        <v>0.10715440309209967</v>
      </c>
      <c r="G27" s="126">
        <v>8.0125650040642835</v>
      </c>
      <c r="H27" s="127">
        <f t="shared" si="8"/>
        <v>7.4625693801092519E-2</v>
      </c>
      <c r="I27" s="128">
        <v>6.5705836575875489</v>
      </c>
      <c r="J27" s="129">
        <f t="shared" si="9"/>
        <v>-1.0218417147906167E-2</v>
      </c>
      <c r="K27" s="126">
        <v>2.0243198054415563</v>
      </c>
      <c r="L27" s="127">
        <f t="shared" si="10"/>
        <v>-7.9105772589118661E-3</v>
      </c>
    </row>
    <row r="28" spans="2:18" outlineLevel="1">
      <c r="B28" s="82" t="s">
        <v>41</v>
      </c>
      <c r="C28" s="126">
        <v>7.1377246896853972</v>
      </c>
      <c r="D28" s="127">
        <f t="shared" si="6"/>
        <v>0.11513241655354345</v>
      </c>
      <c r="E28" s="128">
        <v>7.4778147901399068</v>
      </c>
      <c r="F28" s="129">
        <f t="shared" si="7"/>
        <v>0.10348640518864105</v>
      </c>
      <c r="G28" s="126">
        <v>7.5776976319028009</v>
      </c>
      <c r="H28" s="127">
        <f t="shared" si="8"/>
        <v>0.16119547365297238</v>
      </c>
      <c r="I28" s="128">
        <v>6.9952208544532946</v>
      </c>
      <c r="J28" s="129">
        <f t="shared" si="9"/>
        <v>0.11324540624574397</v>
      </c>
      <c r="K28" s="126">
        <v>2.1224684298308314</v>
      </c>
      <c r="L28" s="127">
        <f t="shared" si="10"/>
        <v>-2.9673688867651982E-2</v>
      </c>
    </row>
    <row r="29" spans="2:18" outlineLevel="1">
      <c r="B29" s="82" t="s">
        <v>42</v>
      </c>
      <c r="C29" s="126">
        <v>8.0508114510135425</v>
      </c>
      <c r="D29" s="127">
        <f t="shared" si="6"/>
        <v>2.429832938717591E-2</v>
      </c>
      <c r="E29" s="128">
        <v>8.4030626571733453</v>
      </c>
      <c r="F29" s="129">
        <f t="shared" si="7"/>
        <v>3.5985935760497467E-2</v>
      </c>
      <c r="G29" s="126">
        <v>8.8313833028641078</v>
      </c>
      <c r="H29" s="127">
        <f t="shared" si="8"/>
        <v>4.6276287078209188E-2</v>
      </c>
      <c r="I29" s="128">
        <v>8.3000000000000007</v>
      </c>
      <c r="J29" s="129">
        <f t="shared" si="9"/>
        <v>8.7396806118598125E-3</v>
      </c>
      <c r="K29" s="126">
        <v>2.1524711490215753</v>
      </c>
      <c r="L29" s="127">
        <f t="shared" si="10"/>
        <v>0.10205917884561533</v>
      </c>
    </row>
    <row r="30" spans="2:18" outlineLevel="1">
      <c r="B30" s="82" t="s">
        <v>43</v>
      </c>
      <c r="C30" s="126">
        <v>8.57</v>
      </c>
      <c r="D30" s="127">
        <f>C30/C43-1</f>
        <v>3.848634006285323E-2</v>
      </c>
      <c r="E30" s="128">
        <v>9.0399999999999991</v>
      </c>
      <c r="F30" s="129">
        <f t="shared" si="7"/>
        <v>4.8723897911832958E-2</v>
      </c>
      <c r="G30" s="126">
        <v>9.2100000000000009</v>
      </c>
      <c r="H30" s="127">
        <f t="shared" si="8"/>
        <v>7.0930232558139572E-2</v>
      </c>
      <c r="I30" s="128">
        <v>9.42</v>
      </c>
      <c r="J30" s="129">
        <f t="shared" si="9"/>
        <v>-1.0504201680672232E-2</v>
      </c>
      <c r="K30" s="126">
        <v>2.3199999999999998</v>
      </c>
      <c r="L30" s="127">
        <f t="shared" si="10"/>
        <v>0.12077294685990347</v>
      </c>
    </row>
    <row r="31" spans="2:18" outlineLevel="1">
      <c r="B31" s="82" t="s">
        <v>44</v>
      </c>
      <c r="C31" s="126">
        <v>8.859663865546219</v>
      </c>
      <c r="D31" s="127">
        <f t="shared" si="6"/>
        <v>4.9216915339237444E-2</v>
      </c>
      <c r="E31" s="128">
        <v>9.39</v>
      </c>
      <c r="F31" s="129">
        <f t="shared" si="7"/>
        <v>6.2217194570135748E-2</v>
      </c>
      <c r="G31" s="126">
        <v>9.4700000000000006</v>
      </c>
      <c r="H31" s="127">
        <f t="shared" si="8"/>
        <v>8.7256027554534876E-2</v>
      </c>
      <c r="I31" s="128">
        <v>9.33</v>
      </c>
      <c r="J31" s="129">
        <f t="shared" si="9"/>
        <v>-1.2698412698412653E-2</v>
      </c>
      <c r="K31" s="126">
        <v>2.2799999999999998</v>
      </c>
      <c r="L31" s="127">
        <f t="shared" si="10"/>
        <v>5.0691244239631228E-2</v>
      </c>
    </row>
    <row r="32" spans="2:18" ht="15" customHeight="1">
      <c r="B32" s="35">
        <v>2011</v>
      </c>
      <c r="C32" s="134">
        <v>7.7962992928766566</v>
      </c>
      <c r="D32" s="135">
        <f>C32/C45-1</f>
        <v>3.9665685837546372E-2</v>
      </c>
      <c r="E32" s="134">
        <v>8.3114347092569165</v>
      </c>
      <c r="F32" s="135">
        <f>E32/E45-1</f>
        <v>3.8689078806758648E-2</v>
      </c>
      <c r="G32" s="134">
        <v>8.460157940571067</v>
      </c>
      <c r="H32" s="135">
        <f>G32/G45-1</f>
        <v>4.5247557838667296E-2</v>
      </c>
      <c r="I32" s="134">
        <v>7.4170280535127349</v>
      </c>
      <c r="J32" s="135">
        <f>I32/I45-1</f>
        <v>3.1613255194842038E-2</v>
      </c>
      <c r="K32" s="134">
        <v>2.1283825248864687</v>
      </c>
      <c r="L32" s="135">
        <f>K32/K45-1</f>
        <v>1.5433573504666454E-2</v>
      </c>
      <c r="O32" s="81"/>
      <c r="P32" s="81"/>
      <c r="Q32" s="81"/>
      <c r="R32" s="81"/>
    </row>
    <row r="33" spans="2:17" hidden="1" outlineLevel="1">
      <c r="B33" s="82" t="s">
        <v>33</v>
      </c>
      <c r="C33" s="126">
        <v>7.4864179894831473</v>
      </c>
      <c r="D33" s="127">
        <f>C33/C46-1</f>
        <v>-5.6742507769950601E-2</v>
      </c>
      <c r="E33" s="128">
        <v>8.01</v>
      </c>
      <c r="F33" s="129">
        <f>E33/E46-1</f>
        <v>-5.0509091431284459E-2</v>
      </c>
      <c r="G33" s="126">
        <v>8.27</v>
      </c>
      <c r="H33" s="127">
        <f>G33/G46-1</f>
        <v>-2.0601013876686558E-3</v>
      </c>
      <c r="I33" s="128">
        <v>7.7400869610407605</v>
      </c>
      <c r="J33" s="129">
        <f>I33/I46-1</f>
        <v>-3.8805256241661201E-2</v>
      </c>
      <c r="K33" s="126">
        <v>2.12</v>
      </c>
      <c r="L33" s="127">
        <f>K33/K46-1</f>
        <v>-0.23100343718815819</v>
      </c>
    </row>
    <row r="34" spans="2:17" hidden="1" outlineLevel="1">
      <c r="B34" s="82" t="s">
        <v>34</v>
      </c>
      <c r="C34" s="126">
        <v>8.12033864546855</v>
      </c>
      <c r="D34" s="127">
        <f t="shared" ref="D34:F84" si="11">C34/C47-1</f>
        <v>7.1676117542205375E-3</v>
      </c>
      <c r="E34" s="128">
        <v>8.83</v>
      </c>
      <c r="F34" s="129">
        <f t="shared" si="11"/>
        <v>1.3316884628803871E-2</v>
      </c>
      <c r="G34" s="126">
        <v>8.58</v>
      </c>
      <c r="H34" s="127">
        <f t="shared" ref="H34:H44" si="12">G34/G47-1</f>
        <v>2.2717016978689442E-2</v>
      </c>
      <c r="I34" s="128">
        <v>7.94</v>
      </c>
      <c r="J34" s="129">
        <f t="shared" ref="J34:J44" si="13">I34/I47-1</f>
        <v>-5.2055294699249188E-3</v>
      </c>
      <c r="K34" s="126">
        <v>2.02</v>
      </c>
      <c r="L34" s="127">
        <f t="shared" ref="L34:L44" si="14">K34/K47-1</f>
        <v>2.0062084897487731E-2</v>
      </c>
    </row>
    <row r="35" spans="2:17" hidden="1" outlineLevel="1">
      <c r="B35" s="82" t="s">
        <v>35</v>
      </c>
      <c r="C35" s="126">
        <v>7.0597545703828581</v>
      </c>
      <c r="D35" s="127">
        <f t="shared" si="11"/>
        <v>-6.661817712961926E-3</v>
      </c>
      <c r="E35" s="128">
        <v>7.55</v>
      </c>
      <c r="F35" s="129">
        <f t="shared" si="11"/>
        <v>-8.6862155831124443E-4</v>
      </c>
      <c r="G35" s="126">
        <v>7.81</v>
      </c>
      <c r="H35" s="127">
        <f t="shared" si="12"/>
        <v>1.7172011536862541E-2</v>
      </c>
      <c r="I35" s="128">
        <v>6.25</v>
      </c>
      <c r="J35" s="129">
        <f t="shared" si="13"/>
        <v>-2.3406230988440857E-2</v>
      </c>
      <c r="K35" s="126">
        <v>2.02</v>
      </c>
      <c r="L35" s="127">
        <f t="shared" si="14"/>
        <v>-0.10686296168450116</v>
      </c>
    </row>
    <row r="36" spans="2:17" hidden="1" outlineLevel="1">
      <c r="B36" s="82" t="s">
        <v>36</v>
      </c>
      <c r="C36" s="126">
        <v>7.6183522010157478</v>
      </c>
      <c r="D36" s="127">
        <f t="shared" si="11"/>
        <v>-6.956202540417844E-3</v>
      </c>
      <c r="E36" s="128">
        <v>8.1579150141643062</v>
      </c>
      <c r="F36" s="129">
        <f t="shared" si="11"/>
        <v>-3.9114839321047534E-2</v>
      </c>
      <c r="G36" s="126">
        <v>8.6818645104301151</v>
      </c>
      <c r="H36" s="127">
        <f t="shared" si="12"/>
        <v>7.5819641936817117E-2</v>
      </c>
      <c r="I36" s="128">
        <v>6.1674207335610438</v>
      </c>
      <c r="J36" s="129">
        <f t="shared" si="13"/>
        <v>-0.10095907674037263</v>
      </c>
      <c r="K36" s="126">
        <v>2.160290742157613</v>
      </c>
      <c r="L36" s="127">
        <f t="shared" si="14"/>
        <v>-7.2836591348663937E-2</v>
      </c>
    </row>
    <row r="37" spans="2:17" hidden="1" outlineLevel="1">
      <c r="B37" s="82" t="s">
        <v>37</v>
      </c>
      <c r="C37" s="126">
        <v>7.746673459473171</v>
      </c>
      <c r="D37" s="127">
        <f t="shared" si="11"/>
        <v>1.5090239408137363E-2</v>
      </c>
      <c r="E37" s="128">
        <v>8.4056728232189979</v>
      </c>
      <c r="F37" s="129">
        <f t="shared" si="11"/>
        <v>2.5082051612073109E-2</v>
      </c>
      <c r="G37" s="126">
        <v>8.4193019222430987</v>
      </c>
      <c r="H37" s="127">
        <f t="shared" si="12"/>
        <v>3.6859842640775797E-2</v>
      </c>
      <c r="I37" s="128">
        <v>6.1924175610838397</v>
      </c>
      <c r="J37" s="129">
        <f t="shared" si="13"/>
        <v>-4.2903004469267425E-2</v>
      </c>
      <c r="K37" s="126">
        <v>2.31</v>
      </c>
      <c r="L37" s="127">
        <f t="shared" si="14"/>
        <v>-0.16000000000000003</v>
      </c>
    </row>
    <row r="38" spans="2:17" hidden="1" outlineLevel="1">
      <c r="B38" s="82" t="s">
        <v>38</v>
      </c>
      <c r="C38" s="126">
        <v>7.2097221329657692</v>
      </c>
      <c r="D38" s="127">
        <f t="shared" si="11"/>
        <v>-1.53210634713703E-2</v>
      </c>
      <c r="E38" s="128">
        <v>7.9961988357786877</v>
      </c>
      <c r="F38" s="129">
        <f t="shared" si="11"/>
        <v>-9.145125677981758E-3</v>
      </c>
      <c r="G38" s="126">
        <v>7.8896900575377362</v>
      </c>
      <c r="H38" s="127">
        <f t="shared" si="12"/>
        <v>-2.5676286298690343E-3</v>
      </c>
      <c r="I38" s="128">
        <v>5.9917804245168984</v>
      </c>
      <c r="J38" s="129">
        <f t="shared" si="13"/>
        <v>-3.8237492051862332E-2</v>
      </c>
      <c r="K38" s="126">
        <v>2.16</v>
      </c>
      <c r="L38" s="127">
        <f t="shared" si="14"/>
        <v>-5.6768558951964976E-2</v>
      </c>
    </row>
    <row r="39" spans="2:17" hidden="1" outlineLevel="1">
      <c r="B39" s="82" t="s">
        <v>39</v>
      </c>
      <c r="C39" s="126">
        <v>7.0978041995716685</v>
      </c>
      <c r="D39" s="127">
        <f t="shared" si="11"/>
        <v>-3.3241513826265168E-2</v>
      </c>
      <c r="E39" s="128">
        <v>7.7320728954126166</v>
      </c>
      <c r="F39" s="129">
        <f t="shared" si="11"/>
        <v>-3.1593157858701759E-2</v>
      </c>
      <c r="G39" s="126">
        <v>7.8386270730321908</v>
      </c>
      <c r="H39" s="127">
        <f t="shared" si="12"/>
        <v>-2.0412479793293414E-2</v>
      </c>
      <c r="I39" s="128">
        <v>6.3578595834815008</v>
      </c>
      <c r="J39" s="129">
        <f t="shared" si="13"/>
        <v>-2.3214425449739617E-2</v>
      </c>
      <c r="K39" s="126">
        <v>2.0601640119854912</v>
      </c>
      <c r="L39" s="127">
        <f t="shared" si="14"/>
        <v>-6.5294599928296559E-2</v>
      </c>
      <c r="N39" s="87"/>
      <c r="O39" s="87"/>
      <c r="P39" s="87"/>
    </row>
    <row r="40" spans="2:17" hidden="1" outlineLevel="1">
      <c r="B40" s="82" t="s">
        <v>40</v>
      </c>
      <c r="C40" s="126">
        <v>6.8049333373927823</v>
      </c>
      <c r="D40" s="127">
        <f t="shared" si="11"/>
        <v>-1.6254944659779946E-2</v>
      </c>
      <c r="E40" s="128">
        <v>7.188025867988741</v>
      </c>
      <c r="F40" s="129">
        <f t="shared" si="11"/>
        <v>-1.2633809342205926E-2</v>
      </c>
      <c r="G40" s="126">
        <v>7.4561450096384592</v>
      </c>
      <c r="H40" s="127">
        <f t="shared" si="12"/>
        <v>2.1700281772121244E-3</v>
      </c>
      <c r="I40" s="128">
        <v>6.6384177796622144</v>
      </c>
      <c r="J40" s="129">
        <f t="shared" si="13"/>
        <v>-1.5071546044181927E-2</v>
      </c>
      <c r="K40" s="126">
        <v>2.0404610300636739</v>
      </c>
      <c r="L40" s="127">
        <f t="shared" si="14"/>
        <v>-8.9079897293002808E-2</v>
      </c>
    </row>
    <row r="41" spans="2:17" hidden="1" outlineLevel="1">
      <c r="B41" s="82" t="s">
        <v>41</v>
      </c>
      <c r="C41" s="126">
        <v>6.4007866543288472</v>
      </c>
      <c r="D41" s="127">
        <f t="shared" si="11"/>
        <v>-8.2291084742508458E-2</v>
      </c>
      <c r="E41" s="128">
        <v>6.7765354923983629</v>
      </c>
      <c r="F41" s="129">
        <f t="shared" si="11"/>
        <v>-0.11985141615146566</v>
      </c>
      <c r="G41" s="126">
        <v>6.5257726229885602</v>
      </c>
      <c r="H41" s="127">
        <f t="shared" si="12"/>
        <v>-0.10113324752223685</v>
      </c>
      <c r="I41" s="128">
        <v>6.2836287625418059</v>
      </c>
      <c r="J41" s="129">
        <f t="shared" si="13"/>
        <v>-1.8183005852842826E-2</v>
      </c>
      <c r="K41" s="126">
        <v>2.1873759430000002</v>
      </c>
      <c r="L41" s="127">
        <f t="shared" si="14"/>
        <v>-4.0624586403508633E-2</v>
      </c>
    </row>
    <row r="42" spans="2:17" hidden="1" outlineLevel="1">
      <c r="B42" s="82" t="s">
        <v>42</v>
      </c>
      <c r="C42" s="126">
        <v>7.8598306958386193</v>
      </c>
      <c r="D42" s="127">
        <f t="shared" si="11"/>
        <v>-2.0334208218096728E-2</v>
      </c>
      <c r="E42" s="128">
        <v>8.1111744543180677</v>
      </c>
      <c r="F42" s="129">
        <f t="shared" si="11"/>
        <v>-5.3538570091240634E-2</v>
      </c>
      <c r="G42" s="126">
        <v>8.4407755503341164</v>
      </c>
      <c r="H42" s="127">
        <f t="shared" si="12"/>
        <v>2.065000608635037E-2</v>
      </c>
      <c r="I42" s="128">
        <v>8.2280891289669142</v>
      </c>
      <c r="J42" s="129">
        <f t="shared" si="13"/>
        <v>-2.0465579884891172E-2</v>
      </c>
      <c r="K42" s="126">
        <v>1.9531357211472484</v>
      </c>
      <c r="L42" s="127">
        <f t="shared" si="14"/>
        <v>-0.1653266148943382</v>
      </c>
    </row>
    <row r="43" spans="2:17" hidden="1" outlineLevel="1">
      <c r="B43" s="82" t="s">
        <v>43</v>
      </c>
      <c r="C43" s="126">
        <v>8.2523955004370215</v>
      </c>
      <c r="D43" s="127">
        <f t="shared" si="11"/>
        <v>1.1151403420307515E-2</v>
      </c>
      <c r="E43" s="128">
        <v>8.6199999999999992</v>
      </c>
      <c r="F43" s="129">
        <f t="shared" si="11"/>
        <v>3.9806996381182236E-2</v>
      </c>
      <c r="G43" s="126">
        <v>8.6</v>
      </c>
      <c r="H43" s="127">
        <f t="shared" si="12"/>
        <v>-1.3761467889908396E-2</v>
      </c>
      <c r="I43" s="128">
        <v>9.52</v>
      </c>
      <c r="J43" s="129">
        <f t="shared" si="13"/>
        <v>5.8954393770856539E-2</v>
      </c>
      <c r="K43" s="126">
        <v>2.0699999999999998</v>
      </c>
      <c r="L43" s="127">
        <f t="shared" si="14"/>
        <v>-0.20077220077220082</v>
      </c>
    </row>
    <row r="44" spans="2:17" hidden="1" outlineLevel="1">
      <c r="B44" s="82" t="s">
        <v>44</v>
      </c>
      <c r="C44" s="126">
        <v>8.4440726564932227</v>
      </c>
      <c r="D44" s="127">
        <f t="shared" si="11"/>
        <v>-6.0115443061264817E-2</v>
      </c>
      <c r="E44" s="128">
        <v>8.84</v>
      </c>
      <c r="F44" s="129">
        <f t="shared" si="11"/>
        <v>-3.0701754385964897E-2</v>
      </c>
      <c r="G44" s="126">
        <v>8.7100000000000009</v>
      </c>
      <c r="H44" s="127">
        <f t="shared" si="12"/>
        <v>-7.7330508474576121E-2</v>
      </c>
      <c r="I44" s="128">
        <v>9.4499999999999993</v>
      </c>
      <c r="J44" s="129">
        <f t="shared" si="13"/>
        <v>-8.252427184466038E-2</v>
      </c>
      <c r="K44" s="126">
        <v>2.17</v>
      </c>
      <c r="L44" s="127">
        <f t="shared" si="14"/>
        <v>-0.10699588477366262</v>
      </c>
    </row>
    <row r="45" spans="2:17" collapsed="1">
      <c r="B45" s="38">
        <v>2010</v>
      </c>
      <c r="C45" s="136">
        <v>7.4988521782326796</v>
      </c>
      <c r="D45" s="137">
        <f>C45/C58-1</f>
        <v>-2.2747443111520327E-2</v>
      </c>
      <c r="E45" s="136">
        <v>8.0018504852338062</v>
      </c>
      <c r="F45" s="137">
        <f>E45/E58-1</f>
        <v>-2.3979058112307605E-2</v>
      </c>
      <c r="G45" s="136">
        <v>8.0939274883978083</v>
      </c>
      <c r="H45" s="137">
        <f>G45/G58-1</f>
        <v>-4.3738920378029178E-3</v>
      </c>
      <c r="I45" s="136">
        <v>7.1897370610189304</v>
      </c>
      <c r="J45" s="137">
        <f>I45/I58-1</f>
        <v>-2.5714724382263077E-2</v>
      </c>
      <c r="K45" s="136">
        <v>2.096033241781214</v>
      </c>
      <c r="L45" s="137">
        <f>K45/K58-1</f>
        <v>-0.11168139652741826</v>
      </c>
    </row>
    <row r="46" spans="2:17" ht="15" hidden="1" customHeight="1" outlineLevel="1">
      <c r="B46" s="82" t="s">
        <v>33</v>
      </c>
      <c r="C46" s="126">
        <v>7.9367702362837926</v>
      </c>
      <c r="D46" s="127">
        <f t="shared" si="11"/>
        <v>-3.0459494642648299E-2</v>
      </c>
      <c r="E46" s="128">
        <v>8.4360997327235694</v>
      </c>
      <c r="F46" s="129">
        <f t="shared" si="11"/>
        <v>-2.4728354598431368E-2</v>
      </c>
      <c r="G46" s="126">
        <v>8.2870722089573832</v>
      </c>
      <c r="H46" s="127">
        <f t="shared" ref="H46:H83" si="15">G46/G59-1</f>
        <v>-5.7215903417817571E-2</v>
      </c>
      <c r="I46" s="128">
        <v>8.0525689630557888</v>
      </c>
      <c r="J46" s="129">
        <f t="shared" ref="J46:J83" si="16">I46/I59-1</f>
        <v>-3.6774047481364924E-2</v>
      </c>
      <c r="K46" s="126">
        <v>2.7568393703194252</v>
      </c>
      <c r="L46" s="127">
        <f t="shared" ref="L46:L83" si="17">K46/K59-1</f>
        <v>0.16322336300397677</v>
      </c>
      <c r="N46" s="87"/>
      <c r="O46" s="87"/>
      <c r="P46" s="87"/>
    </row>
    <row r="47" spans="2:17" ht="15" hidden="1" customHeight="1" outlineLevel="1">
      <c r="B47" s="82" t="s">
        <v>34</v>
      </c>
      <c r="C47" s="126">
        <v>8.0625494214662652</v>
      </c>
      <c r="D47" s="127">
        <f t="shared" si="11"/>
        <v>2.3196004959372685E-2</v>
      </c>
      <c r="E47" s="128">
        <v>8.7139572368169773</v>
      </c>
      <c r="F47" s="129">
        <f t="shared" si="11"/>
        <v>3.3684132481254681E-2</v>
      </c>
      <c r="G47" s="126">
        <v>8.3894174610949914</v>
      </c>
      <c r="H47" s="127">
        <f t="shared" si="15"/>
        <v>3.3179490282634561E-2</v>
      </c>
      <c r="I47" s="128">
        <v>7.9815481842889424</v>
      </c>
      <c r="J47" s="129">
        <f t="shared" si="16"/>
        <v>-3.5520369177349798E-3</v>
      </c>
      <c r="K47" s="126">
        <v>1.9802716225875625</v>
      </c>
      <c r="L47" s="127">
        <f t="shared" si="17"/>
        <v>-0.167953099753125</v>
      </c>
      <c r="O47" s="87"/>
      <c r="P47" s="87"/>
      <c r="Q47" s="87"/>
    </row>
    <row r="48" spans="2:17" ht="15" hidden="1" customHeight="1" outlineLevel="1">
      <c r="B48" s="82" t="s">
        <v>35</v>
      </c>
      <c r="C48" s="126">
        <v>7.1071007802485235</v>
      </c>
      <c r="D48" s="127">
        <f t="shared" si="11"/>
        <v>-4.5850611501949912E-2</v>
      </c>
      <c r="E48" s="128">
        <v>7.5565637942184125</v>
      </c>
      <c r="F48" s="129">
        <f t="shared" si="11"/>
        <v>-5.7785063065035835E-2</v>
      </c>
      <c r="G48" s="126">
        <v>7.6781507074695625</v>
      </c>
      <c r="H48" s="127">
        <f t="shared" si="15"/>
        <v>-2.6850353932881821E-2</v>
      </c>
      <c r="I48" s="128">
        <v>6.3997950819672127</v>
      </c>
      <c r="J48" s="129">
        <f t="shared" si="16"/>
        <v>-0.10866363760902331</v>
      </c>
      <c r="K48" s="126">
        <v>2.2616909985166678</v>
      </c>
      <c r="L48" s="127">
        <f t="shared" si="17"/>
        <v>-1.6656087601448766E-2</v>
      </c>
    </row>
    <row r="49" spans="2:17" ht="15" hidden="1" customHeight="1" outlineLevel="1">
      <c r="B49" s="82" t="s">
        <v>36</v>
      </c>
      <c r="C49" s="126">
        <v>7.6717182268346251</v>
      </c>
      <c r="D49" s="127">
        <f t="shared" si="11"/>
        <v>-2.7510196180655866E-2</v>
      </c>
      <c r="E49" s="128">
        <v>8.49</v>
      </c>
      <c r="F49" s="129">
        <f t="shared" si="11"/>
        <v>-2.1889400921658919E-2</v>
      </c>
      <c r="G49" s="126">
        <v>8.07</v>
      </c>
      <c r="H49" s="127">
        <f t="shared" si="15"/>
        <v>-6.380510440835252E-2</v>
      </c>
      <c r="I49" s="128">
        <v>6.86</v>
      </c>
      <c r="J49" s="129">
        <f t="shared" si="16"/>
        <v>-4.9861495844875314E-2</v>
      </c>
      <c r="K49" s="126">
        <v>2.33</v>
      </c>
      <c r="L49" s="127">
        <f t="shared" si="17"/>
        <v>3.0973451327433787E-2</v>
      </c>
    </row>
    <row r="50" spans="2:17" ht="15" hidden="1" customHeight="1" outlineLevel="1">
      <c r="B50" s="82" t="s">
        <v>37</v>
      </c>
      <c r="C50" s="126">
        <v>7.6315121146174931</v>
      </c>
      <c r="D50" s="127">
        <f t="shared" si="11"/>
        <v>-2.3677343140679041E-2</v>
      </c>
      <c r="E50" s="128">
        <v>8.1999999999999993</v>
      </c>
      <c r="F50" s="129">
        <f t="shared" si="11"/>
        <v>-3.6427732079906017E-2</v>
      </c>
      <c r="G50" s="126">
        <v>8.1199999999999992</v>
      </c>
      <c r="H50" s="127">
        <f t="shared" si="15"/>
        <v>-4.4705882352941262E-2</v>
      </c>
      <c r="I50" s="128">
        <v>6.47</v>
      </c>
      <c r="J50" s="129">
        <f t="shared" si="16"/>
        <v>-7.0402298850574696E-2</v>
      </c>
      <c r="K50" s="126">
        <v>2.75</v>
      </c>
      <c r="L50" s="127">
        <f t="shared" si="17"/>
        <v>6.1776061776061875E-2</v>
      </c>
    </row>
    <row r="51" spans="2:17" ht="15" hidden="1" customHeight="1" outlineLevel="1">
      <c r="B51" s="82" t="s">
        <v>38</v>
      </c>
      <c r="C51" s="126">
        <v>7.3219014498094177</v>
      </c>
      <c r="D51" s="127">
        <f t="shared" si="11"/>
        <v>-9.9666139594407621E-2</v>
      </c>
      <c r="E51" s="128">
        <v>8.07</v>
      </c>
      <c r="F51" s="129">
        <f t="shared" si="11"/>
        <v>-0.12944983818770217</v>
      </c>
      <c r="G51" s="126">
        <v>7.91</v>
      </c>
      <c r="H51" s="127">
        <f t="shared" si="15"/>
        <v>-0.10419026047565116</v>
      </c>
      <c r="I51" s="128">
        <v>6.23</v>
      </c>
      <c r="J51" s="129">
        <f t="shared" si="16"/>
        <v>-8.247422680412364E-2</v>
      </c>
      <c r="K51" s="126">
        <v>2.29</v>
      </c>
      <c r="L51" s="127">
        <f t="shared" si="17"/>
        <v>-0.11583011583011582</v>
      </c>
      <c r="O51" s="81"/>
      <c r="P51" s="81"/>
      <c r="Q51" s="81"/>
    </row>
    <row r="52" spans="2:17" ht="15" hidden="1" customHeight="1" outlineLevel="1">
      <c r="B52" s="82" t="s">
        <v>39</v>
      </c>
      <c r="C52" s="126">
        <v>7.3418586969570514</v>
      </c>
      <c r="D52" s="127">
        <f t="shared" si="11"/>
        <v>-4.3003571248072192E-2</v>
      </c>
      <c r="E52" s="128">
        <v>7.9843228681819305</v>
      </c>
      <c r="F52" s="129">
        <f t="shared" si="11"/>
        <v>-3.9190990591825514E-2</v>
      </c>
      <c r="G52" s="126">
        <v>8.0019670640333711</v>
      </c>
      <c r="H52" s="127">
        <f t="shared" si="15"/>
        <v>-2.1764417599832386E-2</v>
      </c>
      <c r="I52" s="128">
        <v>6.5089613822448582</v>
      </c>
      <c r="J52" s="129">
        <f t="shared" si="16"/>
        <v>-6.075593329800022E-2</v>
      </c>
      <c r="K52" s="126">
        <v>2.2040784313725492</v>
      </c>
      <c r="L52" s="127">
        <f t="shared" si="17"/>
        <v>-0.12882275439820179</v>
      </c>
    </row>
    <row r="53" spans="2:17" ht="15" hidden="1" customHeight="1" outlineLevel="1">
      <c r="B53" s="82" t="s">
        <v>40</v>
      </c>
      <c r="C53" s="126">
        <v>6.9173748833119699</v>
      </c>
      <c r="D53" s="127">
        <f t="shared" si="11"/>
        <v>-3.7277840318329036E-2</v>
      </c>
      <c r="E53" s="128">
        <v>7.28</v>
      </c>
      <c r="F53" s="129">
        <f t="shared" si="11"/>
        <v>-6.9053708439897665E-2</v>
      </c>
      <c r="G53" s="126">
        <v>7.44</v>
      </c>
      <c r="H53" s="127">
        <f t="shared" si="15"/>
        <v>-3.8759689922480578E-2</v>
      </c>
      <c r="I53" s="128">
        <v>6.74</v>
      </c>
      <c r="J53" s="129">
        <f t="shared" si="16"/>
        <v>-1.6058394160583855E-2</v>
      </c>
      <c r="K53" s="126">
        <v>2.2400000000000002</v>
      </c>
      <c r="L53" s="127">
        <f t="shared" si="17"/>
        <v>-0.17647058823529405</v>
      </c>
    </row>
    <row r="54" spans="2:17" ht="15" hidden="1" customHeight="1" outlineLevel="1">
      <c r="B54" s="82" t="s">
        <v>41</v>
      </c>
      <c r="C54" s="126">
        <v>6.9747460746122414</v>
      </c>
      <c r="D54" s="127">
        <f t="shared" si="11"/>
        <v>-0.12327190501039598</v>
      </c>
      <c r="E54" s="128">
        <v>7.6993085221671436</v>
      </c>
      <c r="F54" s="129">
        <f t="shared" si="11"/>
        <v>-9.9496079278696747E-2</v>
      </c>
      <c r="G54" s="126">
        <v>7.26</v>
      </c>
      <c r="H54" s="127">
        <f t="shared" si="15"/>
        <v>-0.12</v>
      </c>
      <c r="I54" s="128">
        <v>6.4</v>
      </c>
      <c r="J54" s="129">
        <f t="shared" si="16"/>
        <v>-0.19799498746867172</v>
      </c>
      <c r="K54" s="126">
        <v>2.2799999999999998</v>
      </c>
      <c r="L54" s="127">
        <f t="shared" si="17"/>
        <v>-5.0000000000000044E-2</v>
      </c>
    </row>
    <row r="55" spans="2:17" ht="15" hidden="1" customHeight="1" outlineLevel="1">
      <c r="B55" s="82" t="s">
        <v>42</v>
      </c>
      <c r="C55" s="126">
        <v>8.0229714682008648</v>
      </c>
      <c r="D55" s="127">
        <f t="shared" si="11"/>
        <v>2.3368184021882454E-2</v>
      </c>
      <c r="E55" s="128">
        <v>8.57</v>
      </c>
      <c r="F55" s="129">
        <f t="shared" si="11"/>
        <v>4.1312272174969689E-2</v>
      </c>
      <c r="G55" s="126">
        <v>8.27</v>
      </c>
      <c r="H55" s="127">
        <f t="shared" si="15"/>
        <v>-1.4302741358760529E-2</v>
      </c>
      <c r="I55" s="128">
        <v>8.4</v>
      </c>
      <c r="J55" s="129">
        <f t="shared" si="16"/>
        <v>0.12299465240641716</v>
      </c>
      <c r="K55" s="126">
        <v>2.34</v>
      </c>
      <c r="L55" s="127">
        <f t="shared" si="17"/>
        <v>-0.19310344827586212</v>
      </c>
    </row>
    <row r="56" spans="2:17" ht="15" hidden="1" customHeight="1" outlineLevel="1">
      <c r="B56" s="82" t="s">
        <v>43</v>
      </c>
      <c r="C56" s="126">
        <v>8.1613846082026651</v>
      </c>
      <c r="D56" s="127">
        <f t="shared" si="11"/>
        <v>1.3770349944357552E-3</v>
      </c>
      <c r="E56" s="128">
        <v>8.2899999999999991</v>
      </c>
      <c r="F56" s="129">
        <f t="shared" si="11"/>
        <v>-1.2048192771085819E-3</v>
      </c>
      <c r="G56" s="126">
        <v>8.7200000000000006</v>
      </c>
      <c r="H56" s="127">
        <f t="shared" si="15"/>
        <v>-4.5662100456620447E-3</v>
      </c>
      <c r="I56" s="128">
        <v>8.99</v>
      </c>
      <c r="J56" s="129">
        <f t="shared" si="16"/>
        <v>-2.4945770065075923E-2</v>
      </c>
      <c r="K56" s="126">
        <v>2.59</v>
      </c>
      <c r="L56" s="127">
        <f t="shared" si="17"/>
        <v>3.1872509960159334E-2</v>
      </c>
    </row>
    <row r="57" spans="2:17" ht="15" hidden="1" customHeight="1" outlineLevel="1">
      <c r="B57" s="82" t="s">
        <v>44</v>
      </c>
      <c r="C57" s="126">
        <v>8.9841593780369298</v>
      </c>
      <c r="D57" s="127">
        <f t="shared" si="11"/>
        <v>-3.1204164671607137E-2</v>
      </c>
      <c r="E57" s="128">
        <v>9.1199999999999992</v>
      </c>
      <c r="F57" s="129">
        <f t="shared" si="11"/>
        <v>-7.5050709939148086E-2</v>
      </c>
      <c r="G57" s="126">
        <v>9.44</v>
      </c>
      <c r="H57" s="127">
        <f t="shared" si="15"/>
        <v>-1.8711018711018657E-2</v>
      </c>
      <c r="I57" s="128">
        <v>10.3</v>
      </c>
      <c r="J57" s="129">
        <f t="shared" si="16"/>
        <v>6.4049586776859568E-2</v>
      </c>
      <c r="K57" s="126">
        <v>2.4300000000000002</v>
      </c>
      <c r="L57" s="127">
        <f t="shared" si="17"/>
        <v>-4.0854871699516515E-2</v>
      </c>
    </row>
    <row r="58" spans="2:17" collapsed="1">
      <c r="B58" s="38">
        <v>2009</v>
      </c>
      <c r="C58" s="136">
        <v>7.6734024642602394</v>
      </c>
      <c r="D58" s="137">
        <f t="shared" si="11"/>
        <v>-3.4518551153073118E-2</v>
      </c>
      <c r="E58" s="136">
        <v>8.1984413876998072</v>
      </c>
      <c r="F58" s="137">
        <f>E58/E71-1</f>
        <v>-4.0012751276043534E-2</v>
      </c>
      <c r="G58" s="136">
        <v>8.1294849780145846</v>
      </c>
      <c r="H58" s="137">
        <f>G58/G71-1</f>
        <v>-4.120265966729908E-2</v>
      </c>
      <c r="I58" s="136">
        <v>7.3794988397626575</v>
      </c>
      <c r="J58" s="137">
        <f>I58/I71-1</f>
        <v>-3.5646521201894044E-2</v>
      </c>
      <c r="K58" s="136">
        <v>2.3595512168578701</v>
      </c>
      <c r="L58" s="137">
        <f>K58/K71-1</f>
        <v>-5.7876879477053667E-2</v>
      </c>
    </row>
    <row r="59" spans="2:17" ht="15" hidden="1" customHeight="1" outlineLevel="1">
      <c r="B59" s="82" t="s">
        <v>33</v>
      </c>
      <c r="C59" s="126">
        <v>8.1861151673683512</v>
      </c>
      <c r="D59" s="127">
        <f t="shared" si="11"/>
        <v>-9.5168201128168484E-3</v>
      </c>
      <c r="E59" s="128">
        <v>8.65</v>
      </c>
      <c r="F59" s="129">
        <f t="shared" si="11"/>
        <v>-4.8404840484048361E-2</v>
      </c>
      <c r="G59" s="126">
        <v>8.7899999999999991</v>
      </c>
      <c r="H59" s="127">
        <f t="shared" si="15"/>
        <v>1.0344827586206806E-2</v>
      </c>
      <c r="I59" s="128">
        <v>8.36</v>
      </c>
      <c r="J59" s="129">
        <f t="shared" si="16"/>
        <v>4.761904761904745E-2</v>
      </c>
      <c r="K59" s="126">
        <v>2.37</v>
      </c>
      <c r="L59" s="127">
        <f t="shared" si="17"/>
        <v>-4.0485829959514219E-2</v>
      </c>
    </row>
    <row r="60" spans="2:17" ht="15" hidden="1" customHeight="1" outlineLevel="1">
      <c r="B60" s="82" t="s">
        <v>34</v>
      </c>
      <c r="C60" s="126">
        <v>7.879770232084125</v>
      </c>
      <c r="D60" s="127">
        <f t="shared" si="11"/>
        <v>-1.2075668700906816E-2</v>
      </c>
      <c r="E60" s="128">
        <v>8.43</v>
      </c>
      <c r="F60" s="129">
        <f t="shared" si="11"/>
        <v>9.5808383233533245E-3</v>
      </c>
      <c r="G60" s="126">
        <v>8.1199999999999992</v>
      </c>
      <c r="H60" s="127">
        <f t="shared" si="15"/>
        <v>-5.2508751458576586E-2</v>
      </c>
      <c r="I60" s="128">
        <v>8.01</v>
      </c>
      <c r="J60" s="129">
        <f t="shared" si="16"/>
        <v>3.759398496240518E-3</v>
      </c>
      <c r="K60" s="126">
        <v>2.38</v>
      </c>
      <c r="L60" s="127">
        <f t="shared" si="17"/>
        <v>3.9301310043668103E-2</v>
      </c>
    </row>
    <row r="61" spans="2:17" ht="15" hidden="1" customHeight="1" outlineLevel="1">
      <c r="B61" s="82" t="s">
        <v>35</v>
      </c>
      <c r="C61" s="126">
        <v>7.4486247813206532</v>
      </c>
      <c r="D61" s="127">
        <f t="shared" si="11"/>
        <v>9.8106738963672502E-3</v>
      </c>
      <c r="E61" s="128">
        <v>8.02</v>
      </c>
      <c r="F61" s="129">
        <f t="shared" si="11"/>
        <v>-3.7267080745343462E-3</v>
      </c>
      <c r="G61" s="126">
        <v>7.89</v>
      </c>
      <c r="H61" s="127">
        <f t="shared" si="15"/>
        <v>1.1538461538461497E-2</v>
      </c>
      <c r="I61" s="128">
        <v>7.18</v>
      </c>
      <c r="J61" s="129">
        <f t="shared" si="16"/>
        <v>9.4512195121951192E-2</v>
      </c>
      <c r="K61" s="126">
        <v>2.2999999999999998</v>
      </c>
      <c r="L61" s="127">
        <f t="shared" si="17"/>
        <v>-8.7301587301587324E-2</v>
      </c>
    </row>
    <row r="62" spans="2:17" ht="15" hidden="1" customHeight="1" outlineLevel="1">
      <c r="B62" s="82" t="s">
        <v>36</v>
      </c>
      <c r="C62" s="126">
        <v>7.8887389838996933</v>
      </c>
      <c r="D62" s="127">
        <f t="shared" si="11"/>
        <v>3.8379578828873218E-3</v>
      </c>
      <c r="E62" s="128">
        <v>8.68</v>
      </c>
      <c r="F62" s="129">
        <f t="shared" si="11"/>
        <v>-5.7273768613975706E-3</v>
      </c>
      <c r="G62" s="126">
        <v>8.6199999999999992</v>
      </c>
      <c r="H62" s="127">
        <f t="shared" si="15"/>
        <v>0</v>
      </c>
      <c r="I62" s="128">
        <v>7.22</v>
      </c>
      <c r="J62" s="129">
        <f t="shared" si="16"/>
        <v>5.0946142649199277E-2</v>
      </c>
      <c r="K62" s="126">
        <v>2.2599999999999998</v>
      </c>
      <c r="L62" s="127">
        <f t="shared" si="17"/>
        <v>-0.13740458015267187</v>
      </c>
    </row>
    <row r="63" spans="2:17" ht="13.5" hidden="1" customHeight="1" outlineLevel="1">
      <c r="B63" s="82" t="s">
        <v>37</v>
      </c>
      <c r="C63" s="126">
        <v>7.8165881545419502</v>
      </c>
      <c r="D63" s="127">
        <f t="shared" si="11"/>
        <v>-2.3302494587785327E-2</v>
      </c>
      <c r="E63" s="128">
        <v>8.51</v>
      </c>
      <c r="F63" s="129">
        <f t="shared" si="11"/>
        <v>-3.5147392290249435E-2</v>
      </c>
      <c r="G63" s="126">
        <v>8.5</v>
      </c>
      <c r="H63" s="127">
        <f t="shared" si="15"/>
        <v>-3.0786773090079822E-2</v>
      </c>
      <c r="I63" s="128">
        <v>6.96</v>
      </c>
      <c r="J63" s="129">
        <f t="shared" si="16"/>
        <v>2.9585798816567976E-2</v>
      </c>
      <c r="K63" s="126">
        <v>2.59</v>
      </c>
      <c r="L63" s="127">
        <f t="shared" si="17"/>
        <v>-4.7794117647058987E-2</v>
      </c>
    </row>
    <row r="64" spans="2:17" ht="13.5" hidden="1" customHeight="1" outlineLevel="1">
      <c r="B64" s="82" t="s">
        <v>38</v>
      </c>
      <c r="C64" s="126">
        <v>8.1324292818565844</v>
      </c>
      <c r="D64" s="127">
        <f t="shared" si="11"/>
        <v>2.9442140956630336E-2</v>
      </c>
      <c r="E64" s="128">
        <v>9.27</v>
      </c>
      <c r="F64" s="129">
        <f t="shared" si="11"/>
        <v>5.2213393870601532E-2</v>
      </c>
      <c r="G64" s="126">
        <v>8.83</v>
      </c>
      <c r="H64" s="127">
        <f t="shared" si="15"/>
        <v>-2.2598870056497189E-3</v>
      </c>
      <c r="I64" s="128">
        <v>6.79</v>
      </c>
      <c r="J64" s="129">
        <f t="shared" si="16"/>
        <v>3.348554033485529E-2</v>
      </c>
      <c r="K64" s="126">
        <v>2.59</v>
      </c>
      <c r="L64" s="127">
        <f t="shared" si="17"/>
        <v>-0.11301369863013699</v>
      </c>
    </row>
    <row r="65" spans="2:14" ht="15" hidden="1" customHeight="1" outlineLevel="1">
      <c r="B65" s="82" t="s">
        <v>39</v>
      </c>
      <c r="C65" s="126">
        <v>7.6717723038235128</v>
      </c>
      <c r="D65" s="127">
        <f t="shared" si="11"/>
        <v>7.688078932529252E-2</v>
      </c>
      <c r="E65" s="128">
        <v>8.31</v>
      </c>
      <c r="F65" s="129">
        <f t="shared" si="11"/>
        <v>9.3421052631579071E-2</v>
      </c>
      <c r="G65" s="126">
        <v>8.18</v>
      </c>
      <c r="H65" s="127">
        <f t="shared" si="15"/>
        <v>4.7375160051216447E-2</v>
      </c>
      <c r="I65" s="128">
        <v>6.93</v>
      </c>
      <c r="J65" s="129">
        <f t="shared" si="16"/>
        <v>0.10000000000000009</v>
      </c>
      <c r="K65" s="126">
        <v>2.5299999999999998</v>
      </c>
      <c r="L65" s="127">
        <f t="shared" si="17"/>
        <v>-0.21183800623052962</v>
      </c>
    </row>
    <row r="66" spans="2:14" ht="15" hidden="1" customHeight="1" outlineLevel="1">
      <c r="B66" s="82" t="s">
        <v>40</v>
      </c>
      <c r="C66" s="126">
        <v>7.1852245362246938</v>
      </c>
      <c r="D66" s="127">
        <f t="shared" si="11"/>
        <v>-9.4261389010255381E-2</v>
      </c>
      <c r="E66" s="128">
        <v>7.82</v>
      </c>
      <c r="F66" s="129">
        <f t="shared" si="11"/>
        <v>-9.6997690531177794E-2</v>
      </c>
      <c r="G66" s="126">
        <v>7.74</v>
      </c>
      <c r="H66" s="127">
        <f t="shared" si="15"/>
        <v>-0.10623556581986138</v>
      </c>
      <c r="I66" s="128">
        <v>6.85</v>
      </c>
      <c r="J66" s="129">
        <f t="shared" si="16"/>
        <v>-1.1544011544011523E-2</v>
      </c>
      <c r="K66" s="126">
        <v>2.72</v>
      </c>
      <c r="L66" s="127">
        <f t="shared" si="17"/>
        <v>-8.7248322147650881E-2</v>
      </c>
    </row>
    <row r="67" spans="2:14" ht="15" hidden="1" customHeight="1" outlineLevel="1">
      <c r="B67" s="82" t="s">
        <v>41</v>
      </c>
      <c r="C67" s="126">
        <v>7.9554266761520234</v>
      </c>
      <c r="D67" s="127">
        <f t="shared" si="11"/>
        <v>5.6064765324701282E-2</v>
      </c>
      <c r="E67" s="128">
        <v>8.5500000000000007</v>
      </c>
      <c r="F67" s="129">
        <f t="shared" si="11"/>
        <v>6.079404466501237E-2</v>
      </c>
      <c r="G67" s="126">
        <v>8.25</v>
      </c>
      <c r="H67" s="127">
        <f t="shared" si="15"/>
        <v>1.977750309023496E-2</v>
      </c>
      <c r="I67" s="128">
        <v>7.98</v>
      </c>
      <c r="J67" s="129">
        <f t="shared" si="16"/>
        <v>0.16157205240174677</v>
      </c>
      <c r="K67" s="126">
        <v>2.4</v>
      </c>
      <c r="L67" s="127">
        <f t="shared" si="17"/>
        <v>-0.16376306620209069</v>
      </c>
    </row>
    <row r="68" spans="2:14" ht="15" hidden="1" customHeight="1" outlineLevel="1">
      <c r="B68" s="82" t="s">
        <v>42</v>
      </c>
      <c r="C68" s="126">
        <v>7.8397702737544854</v>
      </c>
      <c r="D68" s="127">
        <f t="shared" si="11"/>
        <v>-7.7829677822055521E-3</v>
      </c>
      <c r="E68" s="128">
        <v>8.23</v>
      </c>
      <c r="F68" s="129">
        <f t="shared" si="11"/>
        <v>1.2300123001230068E-2</v>
      </c>
      <c r="G68" s="126">
        <v>8.39</v>
      </c>
      <c r="H68" s="127">
        <f t="shared" si="15"/>
        <v>-1.1904761904761862E-3</v>
      </c>
      <c r="I68" s="128">
        <v>7.48</v>
      </c>
      <c r="J68" s="129">
        <f t="shared" si="16"/>
        <v>-0.12</v>
      </c>
      <c r="K68" s="126">
        <v>2.9</v>
      </c>
      <c r="L68" s="127">
        <f t="shared" si="17"/>
        <v>0.11111111111111116</v>
      </c>
    </row>
    <row r="69" spans="2:14" ht="15" hidden="1" customHeight="1" outlineLevel="1">
      <c r="B69" s="82" t="s">
        <v>43</v>
      </c>
      <c r="C69" s="126">
        <v>8.1501615505372698</v>
      </c>
      <c r="D69" s="127">
        <f t="shared" si="11"/>
        <v>-2.3749576405047379E-2</v>
      </c>
      <c r="E69" s="128">
        <v>8.3000000000000007</v>
      </c>
      <c r="F69" s="129">
        <f t="shared" si="11"/>
        <v>-2.4676850763807212E-2</v>
      </c>
      <c r="G69" s="126">
        <v>8.76</v>
      </c>
      <c r="H69" s="127">
        <f t="shared" si="15"/>
        <v>4.5871559633026138E-3</v>
      </c>
      <c r="I69" s="128">
        <v>9.2200000000000006</v>
      </c>
      <c r="J69" s="129">
        <f t="shared" si="16"/>
        <v>9.8576122672509037E-3</v>
      </c>
      <c r="K69" s="126">
        <v>2.5099999999999998</v>
      </c>
      <c r="L69" s="127">
        <f t="shared" si="17"/>
        <v>-4.9242424242424421E-2</v>
      </c>
    </row>
    <row r="70" spans="2:14" ht="15" hidden="1" customHeight="1" outlineLevel="1">
      <c r="B70" s="82" t="s">
        <v>44</v>
      </c>
      <c r="C70" s="126">
        <v>9.2735322040185775</v>
      </c>
      <c r="D70" s="127">
        <f t="shared" si="11"/>
        <v>8.5139641714102599E-3</v>
      </c>
      <c r="E70" s="128">
        <v>9.86</v>
      </c>
      <c r="F70" s="129">
        <f t="shared" si="11"/>
        <v>2.7083333333333348E-2</v>
      </c>
      <c r="G70" s="126">
        <v>9.6199999999999992</v>
      </c>
      <c r="H70" s="127">
        <f t="shared" si="15"/>
        <v>2.4494142705005162E-2</v>
      </c>
      <c r="I70" s="128">
        <v>9.68</v>
      </c>
      <c r="J70" s="129">
        <f t="shared" si="16"/>
        <v>-2.0618556701030855E-3</v>
      </c>
      <c r="K70" s="126">
        <v>2.5335060652455543</v>
      </c>
      <c r="L70" s="127">
        <f t="shared" si="17"/>
        <v>-5.4661915953151397E-2</v>
      </c>
    </row>
    <row r="71" spans="2:14" collapsed="1">
      <c r="B71" s="38">
        <v>2008</v>
      </c>
      <c r="C71" s="136">
        <v>7.9477471819107173</v>
      </c>
      <c r="D71" s="137">
        <f t="shared" si="11"/>
        <v>3.6573648895443789E-4</v>
      </c>
      <c r="E71" s="136">
        <v>8.5401565474931243</v>
      </c>
      <c r="F71" s="137">
        <f>E71/E84-1</f>
        <v>1.9839720419601026E-3</v>
      </c>
      <c r="G71" s="136">
        <v>8.4788355537090538</v>
      </c>
      <c r="H71" s="137">
        <f>G71/G84-1</f>
        <v>-6.5037628434604366E-3</v>
      </c>
      <c r="I71" s="136">
        <v>7.6522758532067332</v>
      </c>
      <c r="J71" s="137">
        <f>I71/I84-1</f>
        <v>3.1317011287776308E-2</v>
      </c>
      <c r="K71" s="136">
        <v>2.5045040987298441</v>
      </c>
      <c r="L71" s="137">
        <f>K71/K84-1</f>
        <v>-6.835066990479377E-2</v>
      </c>
    </row>
    <row r="72" spans="2:14" ht="15" hidden="1" customHeight="1" outlineLevel="1">
      <c r="B72" s="82" t="s">
        <v>33</v>
      </c>
      <c r="C72" s="126">
        <v>8.2647694918966277</v>
      </c>
      <c r="D72" s="127">
        <f t="shared" si="11"/>
        <v>5.235609236052241E-2</v>
      </c>
      <c r="E72" s="128">
        <v>9.09</v>
      </c>
      <c r="F72" s="129">
        <f t="shared" si="11"/>
        <v>0.10853658536585375</v>
      </c>
      <c r="G72" s="126">
        <v>8.6999999999999993</v>
      </c>
      <c r="H72" s="127">
        <f t="shared" si="15"/>
        <v>3.2028469750889688E-2</v>
      </c>
      <c r="I72" s="128">
        <v>7.98</v>
      </c>
      <c r="J72" s="129">
        <f t="shared" si="16"/>
        <v>-3.7453183520598232E-3</v>
      </c>
      <c r="K72" s="126">
        <v>2.4700000000000002</v>
      </c>
      <c r="L72" s="127">
        <f t="shared" si="17"/>
        <v>-9.1911764705882359E-2</v>
      </c>
    </row>
    <row r="73" spans="2:14" ht="15" hidden="1" customHeight="1" outlineLevel="1">
      <c r="B73" s="82" t="s">
        <v>34</v>
      </c>
      <c r="C73" s="126">
        <v>7.9760868139794114</v>
      </c>
      <c r="D73" s="127">
        <f t="shared" si="11"/>
        <v>-3.7922636691955391E-2</v>
      </c>
      <c r="E73" s="128">
        <v>8.35</v>
      </c>
      <c r="F73" s="129">
        <f t="shared" si="11"/>
        <v>-4.0229885057471271E-2</v>
      </c>
      <c r="G73" s="126">
        <v>8.57</v>
      </c>
      <c r="H73" s="127">
        <f t="shared" si="15"/>
        <v>-3.8159371492704763E-2</v>
      </c>
      <c r="I73" s="128">
        <v>7.98</v>
      </c>
      <c r="J73" s="129">
        <f t="shared" si="16"/>
        <v>-2.682926829268284E-2</v>
      </c>
      <c r="K73" s="126">
        <v>2.29</v>
      </c>
      <c r="L73" s="127">
        <f t="shared" si="17"/>
        <v>-9.486166007905128E-2</v>
      </c>
    </row>
    <row r="74" spans="2:14" ht="15" hidden="1" customHeight="1" outlineLevel="1">
      <c r="B74" s="82" t="s">
        <v>35</v>
      </c>
      <c r="C74" s="126">
        <v>7.3762587125169112</v>
      </c>
      <c r="D74" s="127">
        <f t="shared" si="11"/>
        <v>-2.4500567326496414E-2</v>
      </c>
      <c r="E74" s="128">
        <v>8.0500000000000007</v>
      </c>
      <c r="F74" s="129">
        <f t="shared" si="11"/>
        <v>1.1306532663316604E-2</v>
      </c>
      <c r="G74" s="126">
        <v>7.8</v>
      </c>
      <c r="H74" s="127">
        <f t="shared" si="15"/>
        <v>-2.3779724655819789E-2</v>
      </c>
      <c r="I74" s="128">
        <v>6.56</v>
      </c>
      <c r="J74" s="129">
        <f t="shared" si="16"/>
        <v>-7.9943899018232845E-2</v>
      </c>
      <c r="K74" s="126">
        <v>2.52</v>
      </c>
      <c r="L74" s="127">
        <f t="shared" si="17"/>
        <v>-2.3255813953488413E-2</v>
      </c>
    </row>
    <row r="75" spans="2:14" ht="15" hidden="1" customHeight="1" outlineLevel="1">
      <c r="B75" s="82" t="s">
        <v>36</v>
      </c>
      <c r="C75" s="126">
        <v>7.8585780921625918</v>
      </c>
      <c r="D75" s="127">
        <f t="shared" si="11"/>
        <v>4.5474545758274143E-2</v>
      </c>
      <c r="E75" s="128">
        <v>8.73</v>
      </c>
      <c r="F75" s="129">
        <f t="shared" si="11"/>
        <v>8.4472049689440887E-2</v>
      </c>
      <c r="G75" s="126">
        <v>8.6199999999999992</v>
      </c>
      <c r="H75" s="127">
        <f t="shared" si="15"/>
        <v>4.106280193236711E-2</v>
      </c>
      <c r="I75" s="128">
        <v>6.87</v>
      </c>
      <c r="J75" s="129">
        <f t="shared" si="16"/>
        <v>1.178203240058906E-2</v>
      </c>
      <c r="K75" s="126">
        <v>2.62</v>
      </c>
      <c r="L75" s="127">
        <f t="shared" si="17"/>
        <v>-1.1320754716981019E-2</v>
      </c>
    </row>
    <row r="76" spans="2:14" ht="15" hidden="1" customHeight="1" outlineLevel="1">
      <c r="B76" s="82" t="s">
        <v>37</v>
      </c>
      <c r="C76" s="126">
        <v>8.0030798801343952</v>
      </c>
      <c r="D76" s="127">
        <f t="shared" si="11"/>
        <v>-6.2029130382388442E-2</v>
      </c>
      <c r="E76" s="128">
        <v>8.82</v>
      </c>
      <c r="F76" s="129">
        <f t="shared" si="11"/>
        <v>-7.3529411764705843E-2</v>
      </c>
      <c r="G76" s="126">
        <v>8.77</v>
      </c>
      <c r="H76" s="127">
        <f t="shared" si="15"/>
        <v>-6.4034151547491924E-2</v>
      </c>
      <c r="I76" s="128">
        <v>6.76</v>
      </c>
      <c r="J76" s="129">
        <f t="shared" si="16"/>
        <v>-2.7338129496402908E-2</v>
      </c>
      <c r="K76" s="126">
        <v>2.72</v>
      </c>
      <c r="L76" s="127">
        <f t="shared" si="17"/>
        <v>-7.1672354948805417E-2</v>
      </c>
    </row>
    <row r="77" spans="2:14" ht="15" hidden="1" customHeight="1" outlineLevel="1">
      <c r="B77" s="82" t="s">
        <v>38</v>
      </c>
      <c r="C77" s="126">
        <v>7.8998410481810639</v>
      </c>
      <c r="D77" s="127">
        <f t="shared" si="11"/>
        <v>-4.6571415184538445E-2</v>
      </c>
      <c r="E77" s="128">
        <v>8.81</v>
      </c>
      <c r="F77" s="129">
        <f t="shared" si="11"/>
        <v>-3.0803080308030695E-2</v>
      </c>
      <c r="G77" s="126">
        <v>8.85</v>
      </c>
      <c r="H77" s="127">
        <f t="shared" si="15"/>
        <v>-6.25E-2</v>
      </c>
      <c r="I77" s="128">
        <v>6.57</v>
      </c>
      <c r="J77" s="129">
        <f t="shared" si="16"/>
        <v>-4.6444121915819925E-2</v>
      </c>
      <c r="K77" s="126">
        <v>2.92</v>
      </c>
      <c r="L77" s="127">
        <f t="shared" si="17"/>
        <v>0.1821862348178136</v>
      </c>
    </row>
    <row r="78" spans="2:14" ht="15" hidden="1" customHeight="1" outlineLevel="1" thickBot="1">
      <c r="B78" s="82" t="s">
        <v>39</v>
      </c>
      <c r="C78" s="126">
        <v>7.1240683090188419</v>
      </c>
      <c r="D78" s="127">
        <f t="shared" si="11"/>
        <v>-4.9419278342255346E-2</v>
      </c>
      <c r="E78" s="128">
        <v>7.6</v>
      </c>
      <c r="F78" s="129">
        <f t="shared" si="11"/>
        <v>-4.4025157232704504E-2</v>
      </c>
      <c r="G78" s="126">
        <v>7.81</v>
      </c>
      <c r="H78" s="127">
        <f t="shared" si="15"/>
        <v>-7.1343638525564912E-2</v>
      </c>
      <c r="I78" s="128">
        <v>6.3</v>
      </c>
      <c r="J78" s="129">
        <f t="shared" si="16"/>
        <v>-8.4302325581395388E-2</v>
      </c>
      <c r="K78" s="126">
        <v>3.21</v>
      </c>
      <c r="L78" s="127">
        <f t="shared" si="17"/>
        <v>0.43946188340807169</v>
      </c>
    </row>
    <row r="79" spans="2:14" ht="16.5" hidden="1" customHeight="1" outlineLevel="1" thickBot="1">
      <c r="B79" s="82" t="s">
        <v>40</v>
      </c>
      <c r="C79" s="126">
        <v>7.9330001493179685</v>
      </c>
      <c r="D79" s="127">
        <f t="shared" si="11"/>
        <v>-1.1920305161834399E-3</v>
      </c>
      <c r="E79" s="128">
        <v>8.66</v>
      </c>
      <c r="F79" s="129">
        <f t="shared" si="11"/>
        <v>1.4051522248243575E-2</v>
      </c>
      <c r="G79" s="126">
        <v>8.66</v>
      </c>
      <c r="H79" s="127">
        <f t="shared" si="15"/>
        <v>-2.3041474654377225E-3</v>
      </c>
      <c r="I79" s="128">
        <v>6.93</v>
      </c>
      <c r="J79" s="129">
        <f t="shared" si="16"/>
        <v>-5.7142857142857162E-2</v>
      </c>
      <c r="K79" s="126">
        <v>2.98</v>
      </c>
      <c r="L79" s="127">
        <f t="shared" si="17"/>
        <v>0.27350427350427364</v>
      </c>
      <c r="N79" s="41" t="s">
        <v>45</v>
      </c>
    </row>
    <row r="80" spans="2:14" ht="15" hidden="1" customHeight="1" outlineLevel="1">
      <c r="B80" s="82" t="s">
        <v>41</v>
      </c>
      <c r="C80" s="126">
        <v>7.533085978591493</v>
      </c>
      <c r="D80" s="127">
        <f t="shared" si="11"/>
        <v>1.7731958630031741E-3</v>
      </c>
      <c r="E80" s="128">
        <v>8.06</v>
      </c>
      <c r="F80" s="129">
        <f t="shared" si="11"/>
        <v>-2.4752475247524774E-3</v>
      </c>
      <c r="G80" s="126">
        <v>8.09</v>
      </c>
      <c r="H80" s="127">
        <f t="shared" si="15"/>
        <v>1.8891687657430767E-2</v>
      </c>
      <c r="I80" s="128">
        <v>6.87</v>
      </c>
      <c r="J80" s="129">
        <f t="shared" si="16"/>
        <v>-1.151079136690647E-2</v>
      </c>
      <c r="K80" s="126">
        <v>2.87</v>
      </c>
      <c r="L80" s="127">
        <f t="shared" si="17"/>
        <v>6.6914498141263934E-2</v>
      </c>
    </row>
    <row r="81" spans="2:12" ht="15" hidden="1" customHeight="1" outlineLevel="1">
      <c r="B81" s="82" t="s">
        <v>42</v>
      </c>
      <c r="C81" s="126">
        <v>7.9012655691175775</v>
      </c>
      <c r="D81" s="127">
        <f t="shared" si="11"/>
        <v>-4.093494255313157E-2</v>
      </c>
      <c r="E81" s="128">
        <v>8.1300000000000008</v>
      </c>
      <c r="F81" s="129">
        <f t="shared" si="11"/>
        <v>-5.2447552447552392E-2</v>
      </c>
      <c r="G81" s="126">
        <v>8.4</v>
      </c>
      <c r="H81" s="127">
        <f t="shared" si="15"/>
        <v>-3.4482758620689502E-2</v>
      </c>
      <c r="I81" s="128">
        <v>8.5</v>
      </c>
      <c r="J81" s="129">
        <f t="shared" si="16"/>
        <v>-3.0786773090079822E-2</v>
      </c>
      <c r="K81" s="126">
        <v>2.61</v>
      </c>
      <c r="L81" s="127">
        <f t="shared" si="17"/>
        <v>3.5714285714285587E-2</v>
      </c>
    </row>
    <row r="82" spans="2:12" ht="15" hidden="1" customHeight="1" outlineLevel="1">
      <c r="B82" s="82" t="s">
        <v>43</v>
      </c>
      <c r="C82" s="126">
        <v>8.3484333051811106</v>
      </c>
      <c r="D82" s="127">
        <f t="shared" si="11"/>
        <v>-1.53466012086374E-2</v>
      </c>
      <c r="E82" s="128">
        <v>8.51</v>
      </c>
      <c r="F82" s="129">
        <f t="shared" si="11"/>
        <v>-3.0751708428245927E-2</v>
      </c>
      <c r="G82" s="126">
        <v>8.7200000000000006</v>
      </c>
      <c r="H82" s="127">
        <f t="shared" si="15"/>
        <v>-4.8034934497816484E-2</v>
      </c>
      <c r="I82" s="128">
        <v>9.1300000000000008</v>
      </c>
      <c r="J82" s="129">
        <f t="shared" si="16"/>
        <v>2.2396416573348343E-2</v>
      </c>
      <c r="K82" s="126">
        <v>2.64</v>
      </c>
      <c r="L82" s="127">
        <f t="shared" si="17"/>
        <v>-3.9999999999999925E-2</v>
      </c>
    </row>
    <row r="83" spans="2:12" ht="15" hidden="1" customHeight="1" outlineLevel="1">
      <c r="B83" s="82" t="s">
        <v>44</v>
      </c>
      <c r="C83" s="126">
        <v>9.1952442241468244</v>
      </c>
      <c r="D83" s="127">
        <f t="shared" si="11"/>
        <v>3.0641762933970806E-2</v>
      </c>
      <c r="E83" s="128">
        <v>9.6</v>
      </c>
      <c r="F83" s="129">
        <f t="shared" si="11"/>
        <v>1.0427528675702735E-3</v>
      </c>
      <c r="G83" s="126">
        <v>9.39</v>
      </c>
      <c r="H83" s="127">
        <f t="shared" si="15"/>
        <v>5.3872053872053849E-2</v>
      </c>
      <c r="I83" s="128">
        <v>9.6999999999999993</v>
      </c>
      <c r="J83" s="129">
        <f t="shared" si="16"/>
        <v>2.5369978858350795E-2</v>
      </c>
      <c r="K83" s="126">
        <v>2.68</v>
      </c>
      <c r="L83" s="127">
        <f t="shared" si="17"/>
        <v>0.13080168776371304</v>
      </c>
    </row>
    <row r="84" spans="2:12" collapsed="1">
      <c r="B84" s="38">
        <v>2007</v>
      </c>
      <c r="C84" s="136">
        <v>7.9448414634885607</v>
      </c>
      <c r="D84" s="137">
        <f t="shared" si="11"/>
        <v>-1.3241054921363515E-2</v>
      </c>
      <c r="E84" s="136">
        <v>8.5232466644042173</v>
      </c>
      <c r="F84" s="137">
        <f>E84/E97-1</f>
        <v>-7.4418794498477547E-3</v>
      </c>
      <c r="G84" s="136">
        <v>8.5343408828362701</v>
      </c>
      <c r="H84" s="137">
        <f>G84/G97-1</f>
        <v>-1.6957846730931703E-2</v>
      </c>
      <c r="I84" s="136">
        <v>7.4199065558431485</v>
      </c>
      <c r="J84" s="137">
        <f>I84/I97-1</f>
        <v>-2.3120630858002311E-2</v>
      </c>
      <c r="K84" s="136">
        <v>2.6882476247515856</v>
      </c>
      <c r="L84" s="137">
        <f>K84/K97-1</f>
        <v>5.1332265862816806E-2</v>
      </c>
    </row>
    <row r="85" spans="2:12" ht="15" hidden="1" customHeight="1" outlineLevel="1">
      <c r="B85" s="82" t="s">
        <v>33</v>
      </c>
      <c r="C85" s="126">
        <v>7.8535863971272892</v>
      </c>
      <c r="D85" s="138"/>
      <c r="E85" s="128">
        <v>8.1999999999999993</v>
      </c>
      <c r="F85" s="129"/>
      <c r="G85" s="126">
        <v>8.43</v>
      </c>
      <c r="H85" s="138"/>
      <c r="I85" s="128">
        <v>8.01</v>
      </c>
      <c r="J85" s="129"/>
      <c r="K85" s="126">
        <v>2.72</v>
      </c>
      <c r="L85" s="138"/>
    </row>
    <row r="86" spans="2:12" ht="15" hidden="1" customHeight="1" outlineLevel="1">
      <c r="B86" s="82" t="s">
        <v>34</v>
      </c>
      <c r="C86" s="126">
        <v>8.2904838198813042</v>
      </c>
      <c r="D86" s="138"/>
      <c r="E86" s="128">
        <v>8.6999999999999993</v>
      </c>
      <c r="F86" s="129"/>
      <c r="G86" s="126">
        <v>8.91</v>
      </c>
      <c r="H86" s="138"/>
      <c r="I86" s="128">
        <v>8.1999999999999993</v>
      </c>
      <c r="J86" s="129"/>
      <c r="K86" s="126">
        <v>2.5299999999999998</v>
      </c>
      <c r="L86" s="138"/>
    </row>
    <row r="87" spans="2:12" ht="15" hidden="1" customHeight="1" outlineLevel="1">
      <c r="B87" s="82" t="s">
        <v>35</v>
      </c>
      <c r="C87" s="126">
        <v>7.5615202484548449</v>
      </c>
      <c r="D87" s="138"/>
      <c r="E87" s="128">
        <v>7.96</v>
      </c>
      <c r="F87" s="129"/>
      <c r="G87" s="126">
        <v>7.99</v>
      </c>
      <c r="H87" s="138"/>
      <c r="I87" s="128">
        <v>7.13</v>
      </c>
      <c r="J87" s="129"/>
      <c r="K87" s="126">
        <v>2.58</v>
      </c>
      <c r="L87" s="138"/>
    </row>
    <row r="88" spans="2:12" ht="15" hidden="1" customHeight="1" outlineLevel="1">
      <c r="B88" s="82" t="s">
        <v>36</v>
      </c>
      <c r="C88" s="126">
        <v>7.5167569827946696</v>
      </c>
      <c r="D88" s="138"/>
      <c r="E88" s="128">
        <v>8.0500000000000007</v>
      </c>
      <c r="F88" s="129"/>
      <c r="G88" s="126">
        <v>8.2799999999999994</v>
      </c>
      <c r="H88" s="138"/>
      <c r="I88" s="128">
        <v>6.79</v>
      </c>
      <c r="J88" s="129"/>
      <c r="K88" s="126">
        <v>2.65</v>
      </c>
      <c r="L88" s="138"/>
    </row>
    <row r="89" spans="2:12" ht="15" hidden="1" customHeight="1" outlineLevel="1">
      <c r="B89" s="82" t="s">
        <v>37</v>
      </c>
      <c r="C89" s="126">
        <v>8.5323330813003402</v>
      </c>
      <c r="D89" s="138"/>
      <c r="E89" s="128">
        <v>9.52</v>
      </c>
      <c r="F89" s="129"/>
      <c r="G89" s="126">
        <v>9.3699999999999992</v>
      </c>
      <c r="H89" s="138"/>
      <c r="I89" s="128">
        <v>6.95</v>
      </c>
      <c r="J89" s="129"/>
      <c r="K89" s="126">
        <v>2.93</v>
      </c>
      <c r="L89" s="138"/>
    </row>
    <row r="90" spans="2:12" ht="15" hidden="1" customHeight="1" outlineLevel="1">
      <c r="B90" s="82" t="s">
        <v>38</v>
      </c>
      <c r="C90" s="126">
        <v>8.2857186935611935</v>
      </c>
      <c r="D90" s="138"/>
      <c r="E90" s="128">
        <v>9.09</v>
      </c>
      <c r="F90" s="129"/>
      <c r="G90" s="126">
        <v>9.44</v>
      </c>
      <c r="H90" s="138"/>
      <c r="I90" s="128">
        <v>6.89</v>
      </c>
      <c r="J90" s="129"/>
      <c r="K90" s="126">
        <v>2.4700000000000002</v>
      </c>
      <c r="L90" s="138"/>
    </row>
    <row r="91" spans="2:12" ht="15" hidden="1" customHeight="1" outlineLevel="1">
      <c r="B91" s="82" t="s">
        <v>39</v>
      </c>
      <c r="C91" s="126">
        <v>7.4944380279404124</v>
      </c>
      <c r="D91" s="138"/>
      <c r="E91" s="128">
        <v>7.95</v>
      </c>
      <c r="F91" s="129"/>
      <c r="G91" s="126">
        <v>8.41</v>
      </c>
      <c r="H91" s="138"/>
      <c r="I91" s="128">
        <v>6.88</v>
      </c>
      <c r="J91" s="129"/>
      <c r="K91" s="126">
        <v>2.23</v>
      </c>
      <c r="L91" s="138"/>
    </row>
    <row r="92" spans="2:12" ht="15" hidden="1" customHeight="1" outlineLevel="1">
      <c r="B92" s="82" t="s">
        <v>40</v>
      </c>
      <c r="C92" s="126">
        <v>7.9424678133252566</v>
      </c>
      <c r="D92" s="138"/>
      <c r="E92" s="128">
        <v>8.5399999999999991</v>
      </c>
      <c r="F92" s="129"/>
      <c r="G92" s="126">
        <v>8.68</v>
      </c>
      <c r="H92" s="138"/>
      <c r="I92" s="128">
        <v>7.35</v>
      </c>
      <c r="J92" s="129"/>
      <c r="K92" s="126">
        <v>2.34</v>
      </c>
      <c r="L92" s="138"/>
    </row>
    <row r="93" spans="2:12" ht="15" hidden="1" customHeight="1" outlineLevel="1">
      <c r="B93" s="82" t="s">
        <v>41</v>
      </c>
      <c r="C93" s="126">
        <v>7.5197519854800294</v>
      </c>
      <c r="D93" s="138"/>
      <c r="E93" s="128">
        <v>8.08</v>
      </c>
      <c r="F93" s="129"/>
      <c r="G93" s="126">
        <v>7.94</v>
      </c>
      <c r="H93" s="138"/>
      <c r="I93" s="128">
        <v>6.95</v>
      </c>
      <c r="J93" s="129"/>
      <c r="K93" s="126">
        <v>2.69</v>
      </c>
      <c r="L93" s="138"/>
    </row>
    <row r="94" spans="2:12" ht="15" hidden="1" customHeight="1" outlineLevel="1">
      <c r="B94" s="82" t="s">
        <v>42</v>
      </c>
      <c r="C94" s="126">
        <v>8.2385084387826346</v>
      </c>
      <c r="D94" s="138"/>
      <c r="E94" s="128">
        <v>8.58</v>
      </c>
      <c r="F94" s="129"/>
      <c r="G94" s="126">
        <v>8.6999999999999993</v>
      </c>
      <c r="H94" s="138"/>
      <c r="I94" s="128">
        <v>8.77</v>
      </c>
      <c r="J94" s="129"/>
      <c r="K94" s="126">
        <v>2.52</v>
      </c>
      <c r="L94" s="138"/>
    </row>
    <row r="95" spans="2:12" ht="15" hidden="1" customHeight="1" outlineLevel="1">
      <c r="B95" s="82" t="s">
        <v>43</v>
      </c>
      <c r="C95" s="126">
        <v>8.4785502344567174</v>
      </c>
      <c r="D95" s="138"/>
      <c r="E95" s="128">
        <v>8.7799999999999994</v>
      </c>
      <c r="F95" s="129"/>
      <c r="G95" s="126">
        <v>9.16</v>
      </c>
      <c r="H95" s="138"/>
      <c r="I95" s="128">
        <v>8.93</v>
      </c>
      <c r="J95" s="129"/>
      <c r="K95" s="126">
        <v>2.75</v>
      </c>
      <c r="L95" s="138"/>
    </row>
    <row r="96" spans="2:12" ht="15" hidden="1" customHeight="1" outlineLevel="1">
      <c r="B96" s="82" t="s">
        <v>44</v>
      </c>
      <c r="C96" s="126">
        <v>8.9218626246721655</v>
      </c>
      <c r="D96" s="138"/>
      <c r="E96" s="128">
        <v>9.59</v>
      </c>
      <c r="F96" s="129"/>
      <c r="G96" s="126">
        <v>8.91</v>
      </c>
      <c r="H96" s="138"/>
      <c r="I96" s="128">
        <v>9.4600000000000009</v>
      </c>
      <c r="J96" s="129"/>
      <c r="K96" s="126">
        <v>2.37</v>
      </c>
      <c r="L96" s="138"/>
    </row>
    <row r="97" spans="2:12" collapsed="1">
      <c r="B97" s="38">
        <v>2006</v>
      </c>
      <c r="C97" s="136">
        <v>8.0514511706356231</v>
      </c>
      <c r="D97" s="139"/>
      <c r="E97" s="136">
        <v>8.5871512085156052</v>
      </c>
      <c r="F97" s="137"/>
      <c r="G97" s="136">
        <v>8.6815614716578047</v>
      </c>
      <c r="H97" s="137"/>
      <c r="I97" s="136">
        <v>7.5955197644926438</v>
      </c>
      <c r="J97" s="137"/>
      <c r="K97" s="136">
        <v>2.5569914593512171</v>
      </c>
      <c r="L97" s="137"/>
    </row>
    <row r="98" spans="2:12" ht="15" customHeight="1">
      <c r="B98" s="42" t="s">
        <v>46</v>
      </c>
      <c r="C98" s="42"/>
      <c r="D98" s="42"/>
      <c r="E98" s="42"/>
      <c r="F98" s="42"/>
      <c r="G98" s="42"/>
      <c r="H98" s="42"/>
      <c r="I98" s="43"/>
      <c r="J98" s="43"/>
      <c r="K98" s="43"/>
      <c r="L98" s="43"/>
    </row>
  </sheetData>
  <mergeCells count="7">
    <mergeCell ref="B98:H98"/>
    <mergeCell ref="B5:L5"/>
    <mergeCell ref="C6:D6"/>
    <mergeCell ref="E6:F6"/>
    <mergeCell ref="G6:H6"/>
    <mergeCell ref="I6:J6"/>
    <mergeCell ref="K6:L6"/>
  </mergeCells>
  <hyperlinks>
    <hyperlink ref="N7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nov. 2011</v>
      </c>
      <c r="D6" s="47" t="str">
        <f>actualizaciones!A2</f>
        <v>acum. nov.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7.7897659505846493</v>
      </c>
      <c r="D8" s="108">
        <v>7.7881030512071225</v>
      </c>
      <c r="E8" s="140">
        <f>D8-C8</f>
        <v>-1.6628993775267276E-3</v>
      </c>
    </row>
    <row r="9" spans="2:5" ht="15" customHeight="1">
      <c r="B9" s="110" t="s">
        <v>107</v>
      </c>
      <c r="C9" s="111">
        <v>7.3751883236610665</v>
      </c>
      <c r="D9" s="111">
        <v>7.3671421080804302</v>
      </c>
      <c r="E9" s="141">
        <f>D9-C9</f>
        <v>-8.046215580636229E-3</v>
      </c>
    </row>
    <row r="10" spans="2:5" ht="15" customHeight="1">
      <c r="B10" s="110" t="s">
        <v>108</v>
      </c>
      <c r="C10" s="111">
        <v>8.4665117755362278</v>
      </c>
      <c r="D10" s="111">
        <v>8.5659181655005678</v>
      </c>
      <c r="E10" s="141">
        <f>D10-C10</f>
        <v>9.9406389964340036E-2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8.3314952577650345</v>
      </c>
      <c r="D12" s="108">
        <v>8.2979476440049016</v>
      </c>
      <c r="E12" s="140">
        <f>D12-C12</f>
        <v>-3.3547613760132933E-2</v>
      </c>
    </row>
    <row r="13" spans="2:5" ht="15" customHeight="1">
      <c r="B13" s="110" t="s">
        <v>107</v>
      </c>
      <c r="C13" s="111">
        <v>8.0332795890979654</v>
      </c>
      <c r="D13" s="111">
        <v>7.947241641532468</v>
      </c>
      <c r="E13" s="141">
        <f>D13-C13</f>
        <v>-8.6037947565497319E-2</v>
      </c>
    </row>
    <row r="14" spans="2:5" ht="15" customHeight="1">
      <c r="B14" s="110" t="s">
        <v>108</v>
      </c>
      <c r="C14" s="111">
        <v>8.942301089225138</v>
      </c>
      <c r="D14" s="111">
        <v>9.1046712186221548</v>
      </c>
      <c r="E14" s="141">
        <f>D14-C14</f>
        <v>0.16237012939701678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8.4317083307402818</v>
      </c>
      <c r="D16" s="108">
        <v>8.4407313826804735</v>
      </c>
      <c r="E16" s="140">
        <f>D16-C16</f>
        <v>9.0230519401917064E-3</v>
      </c>
    </row>
    <row r="17" spans="2:12" ht="15" customHeight="1">
      <c r="B17" s="110" t="s">
        <v>107</v>
      </c>
      <c r="C17" s="111">
        <v>8.352982708163001</v>
      </c>
      <c r="D17" s="111">
        <v>8.3941235350215564</v>
      </c>
      <c r="E17" s="141">
        <f>D17-C17</f>
        <v>4.1140826858555357E-2</v>
      </c>
    </row>
    <row r="18" spans="2:12" ht="15" customHeight="1">
      <c r="B18" s="110" t="s">
        <v>108</v>
      </c>
      <c r="C18" s="111">
        <v>8.5009843843294615</v>
      </c>
      <c r="D18" s="111">
        <v>8.485625743993392</v>
      </c>
      <c r="E18" s="141">
        <f>D18-C18</f>
        <v>-1.5358640336069485E-2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7.3373069997547304</v>
      </c>
      <c r="D20" s="108">
        <v>7.5386056320753365</v>
      </c>
      <c r="E20" s="140">
        <f>D20-C20</f>
        <v>0.20129863232060607</v>
      </c>
    </row>
    <row r="21" spans="2:12" ht="15" customHeight="1">
      <c r="B21" s="110" t="s">
        <v>107</v>
      </c>
      <c r="C21" s="111">
        <v>7.2152888391717225</v>
      </c>
      <c r="D21" s="111">
        <v>7.4323614073729365</v>
      </c>
      <c r="E21" s="141">
        <f>D21-C21</f>
        <v>0.21707256820121401</v>
      </c>
    </row>
    <row r="22" spans="2:12" ht="15" customHeight="1">
      <c r="B22" s="110" t="s">
        <v>108</v>
      </c>
      <c r="C22" s="111">
        <v>7.6809879333767137</v>
      </c>
      <c r="D22" s="111">
        <v>7.868598673625554</v>
      </c>
      <c r="E22" s="141">
        <f>D22-C22</f>
        <v>0.18761074024884028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2.1123574985776199</v>
      </c>
      <c r="D24" s="108">
        <v>2.2271442281953684</v>
      </c>
      <c r="E24" s="140">
        <f>D24-C24</f>
        <v>0.1147867296177485</v>
      </c>
    </row>
    <row r="25" spans="2:12" ht="15" customHeight="1">
      <c r="B25" s="110" t="s">
        <v>107</v>
      </c>
      <c r="C25" s="111">
        <v>2.1123574985776199</v>
      </c>
      <c r="D25" s="111">
        <v>2.2271442281953684</v>
      </c>
      <c r="E25" s="141">
        <f>D25-C25</f>
        <v>0.1147867296177485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nov. 2011</v>
      </c>
      <c r="D6" s="47" t="str">
        <f>actualizaciones!$A$2</f>
        <v>acum. nov. 2012</v>
      </c>
      <c r="E6" s="69" t="s">
        <v>112</v>
      </c>
      <c r="G6" s="67" t="s">
        <v>63</v>
      </c>
      <c r="H6" s="47" t="str">
        <f>actualizaciones!$A$3</f>
        <v>acum. nov. 2011</v>
      </c>
      <c r="I6" s="47" t="str">
        <f>actualizaciones!$A$2</f>
        <v>acum. nov.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8.3314952577650345</v>
      </c>
      <c r="D8" s="143">
        <v>8.2979476440049016</v>
      </c>
      <c r="E8" s="144">
        <f>(D8-C8)</f>
        <v>-3.3547613760132933E-2</v>
      </c>
      <c r="G8" s="70" t="s">
        <v>113</v>
      </c>
      <c r="H8" s="143">
        <v>8.4317083307402818</v>
      </c>
      <c r="I8" s="143">
        <v>8.4407313826804735</v>
      </c>
      <c r="J8" s="144">
        <f>(I8-H8)</f>
        <v>9.0230519401917064E-3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8.0332795890979654</v>
      </c>
      <c r="D10" s="146">
        <v>7.947241641532468</v>
      </c>
      <c r="E10" s="147">
        <f>(D10-C10)</f>
        <v>-8.6037947565497319E-2</v>
      </c>
      <c r="G10" s="72" t="s">
        <v>67</v>
      </c>
      <c r="H10" s="146">
        <v>8.352982708163001</v>
      </c>
      <c r="I10" s="146">
        <v>8.3941235350215564</v>
      </c>
      <c r="J10" s="147">
        <f>(I10-H10)</f>
        <v>4.1140826858555357E-2</v>
      </c>
    </row>
    <row r="11" spans="2:10">
      <c r="B11" s="75" t="s">
        <v>68</v>
      </c>
      <c r="C11" s="148">
        <v>7.5196043220210012</v>
      </c>
      <c r="D11" s="148">
        <v>7.5495421737579926</v>
      </c>
      <c r="E11" s="149">
        <f>(D11-C11)</f>
        <v>2.9937851736991483E-2</v>
      </c>
      <c r="G11" s="75" t="s">
        <v>68</v>
      </c>
      <c r="H11" s="148">
        <v>7.7243817544542885</v>
      </c>
      <c r="I11" s="148">
        <v>7.60601335217582</v>
      </c>
      <c r="J11" s="149">
        <f>(I11-H11)</f>
        <v>-0.11836840227846857</v>
      </c>
    </row>
    <row r="12" spans="2:10">
      <c r="B12" s="75" t="s">
        <v>69</v>
      </c>
      <c r="C12" s="148">
        <v>7.9801849304502914</v>
      </c>
      <c r="D12" s="148">
        <v>7.9760119697738965</v>
      </c>
      <c r="E12" s="149">
        <f>(D12-C12)</f>
        <v>-4.1729606763949434E-3</v>
      </c>
      <c r="G12" s="75" t="s">
        <v>69</v>
      </c>
      <c r="H12" s="148">
        <v>8.895377128953772</v>
      </c>
      <c r="I12" s="148">
        <v>8.7826729696321788</v>
      </c>
      <c r="J12" s="149">
        <f>(I12-H12)</f>
        <v>-0.11270415932159317</v>
      </c>
    </row>
    <row r="13" spans="2:10">
      <c r="B13" s="75" t="s">
        <v>70</v>
      </c>
      <c r="C13" s="148">
        <v>8.790478472721464</v>
      </c>
      <c r="D13" s="148">
        <v>8.3142965070296171</v>
      </c>
      <c r="E13" s="149">
        <f>(D13-C13)</f>
        <v>-0.4761819656918469</v>
      </c>
      <c r="G13" s="75" t="s">
        <v>70</v>
      </c>
      <c r="H13" s="148">
        <v>7.8708381805644017</v>
      </c>
      <c r="I13" s="148">
        <v>8.190397323012963</v>
      </c>
      <c r="J13" s="149">
        <f>(I13-H13)</f>
        <v>0.31955914244856132</v>
      </c>
    </row>
    <row r="14" spans="2:10">
      <c r="B14" s="75" t="s">
        <v>71</v>
      </c>
      <c r="C14" s="148">
        <v>7.599623449977277</v>
      </c>
      <c r="D14" s="148">
        <v>7.71148972879711</v>
      </c>
      <c r="E14" s="149">
        <f>(D14-C14)</f>
        <v>0.11186627881983302</v>
      </c>
      <c r="G14" s="75" t="s">
        <v>71</v>
      </c>
      <c r="H14" s="148">
        <v>5.3498616491422251</v>
      </c>
      <c r="I14" s="148">
        <v>5.9130239712857326</v>
      </c>
      <c r="J14" s="149">
        <f>(I14-H14)</f>
        <v>0.56316232214350759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8.942301089225138</v>
      </c>
      <c r="D16" s="146">
        <v>9.1046712186221548</v>
      </c>
      <c r="E16" s="147">
        <f>(D16-C16)</f>
        <v>0.16237012939701678</v>
      </c>
      <c r="G16" s="72" t="s">
        <v>73</v>
      </c>
      <c r="H16" s="146">
        <v>8.5009843843294615</v>
      </c>
      <c r="I16" s="146">
        <v>8.485625743993392</v>
      </c>
      <c r="J16" s="147">
        <f>(I16-H16)</f>
        <v>-1.5358640336069485E-2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acum. nov. 2011</v>
      </c>
      <c r="D20" s="47" t="str">
        <f>actualizaciones!$A$2</f>
        <v>acum. nov. 2012</v>
      </c>
      <c r="E20" s="69" t="s">
        <v>112</v>
      </c>
      <c r="G20" s="67" t="s">
        <v>63</v>
      </c>
      <c r="H20" s="47" t="str">
        <f>actualizaciones!$A$3</f>
        <v>acum. nov. 2011</v>
      </c>
      <c r="I20" s="47" t="str">
        <f>actualizaciones!$A$2</f>
        <v>acum. nov.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7.3373069997547304</v>
      </c>
      <c r="D22" s="143">
        <v>7.5386056320753365</v>
      </c>
      <c r="E22" s="144">
        <f>(D22-C22)</f>
        <v>0.20129863232060607</v>
      </c>
      <c r="G22" s="70" t="s">
        <v>113</v>
      </c>
      <c r="H22" s="143">
        <v>2.1123574985776199</v>
      </c>
      <c r="I22" s="143">
        <v>2.2271442281953684</v>
      </c>
      <c r="J22" s="144">
        <f>(I22-H22)</f>
        <v>0.1147867296177485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7.2152888391717225</v>
      </c>
      <c r="D24" s="146">
        <v>7.4323614073729365</v>
      </c>
      <c r="E24" s="147">
        <f>(D24-C24)</f>
        <v>0.21707256820121401</v>
      </c>
      <c r="G24" s="72" t="s">
        <v>67</v>
      </c>
      <c r="H24" s="146">
        <v>2.1123574985776199</v>
      </c>
      <c r="I24" s="146">
        <v>2.2271442281953684</v>
      </c>
      <c r="J24" s="147">
        <f>(I24-H24)</f>
        <v>0.1147867296177485</v>
      </c>
    </row>
    <row r="25" spans="2:12">
      <c r="B25" s="75" t="s">
        <v>77</v>
      </c>
      <c r="C25" s="148">
        <v>7.3335049017831038</v>
      </c>
      <c r="D25" s="148">
        <v>7.6020014399206799</v>
      </c>
      <c r="E25" s="149">
        <f>(D25-C25)</f>
        <v>0.26849653813757612</v>
      </c>
      <c r="G25" s="75" t="s">
        <v>77</v>
      </c>
      <c r="H25" s="148">
        <v>1.7823632743881017</v>
      </c>
      <c r="I25" s="148">
        <v>2.025501547933465</v>
      </c>
      <c r="J25" s="149">
        <f>(I25-H25)</f>
        <v>0.24313827354536333</v>
      </c>
    </row>
    <row r="26" spans="2:12">
      <c r="B26" s="75" t="s">
        <v>70</v>
      </c>
      <c r="C26" s="148">
        <v>7.405926936711114</v>
      </c>
      <c r="D26" s="148">
        <v>7.3048245971355481</v>
      </c>
      <c r="E26" s="149">
        <f>(D26-C26)</f>
        <v>-0.10110233957556591</v>
      </c>
      <c r="G26" s="75" t="s">
        <v>70</v>
      </c>
      <c r="H26" s="148">
        <v>2.2759624639076033</v>
      </c>
      <c r="I26" s="148">
        <v>2.3088266313831523</v>
      </c>
      <c r="J26" s="149">
        <f>(I26-H26)</f>
        <v>3.2864167475548989E-2</v>
      </c>
    </row>
    <row r="27" spans="2:12">
      <c r="B27" s="75" t="s">
        <v>71</v>
      </c>
      <c r="C27" s="148">
        <v>2.1551441677588468</v>
      </c>
      <c r="D27" s="148">
        <v>2.4576970697482459</v>
      </c>
      <c r="E27" s="149">
        <f>(D27-C27)</f>
        <v>0.3025529019893991</v>
      </c>
      <c r="G27" s="75" t="s">
        <v>78</v>
      </c>
      <c r="H27" s="148">
        <v>2.1199355618203786</v>
      </c>
      <c r="I27" s="148">
        <v>2.1938501206934387</v>
      </c>
      <c r="J27" s="149">
        <f>(I27-H27)</f>
        <v>7.3914558873060088E-2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2.9303123521060104</v>
      </c>
      <c r="I28" s="148">
        <v>3.3751522533495737</v>
      </c>
      <c r="J28" s="149">
        <f>(I28-H28)</f>
        <v>0.44483990124356332</v>
      </c>
    </row>
    <row r="29" spans="2:12">
      <c r="B29" s="72" t="s">
        <v>73</v>
      </c>
      <c r="C29" s="146">
        <v>7.6809879333767137</v>
      </c>
      <c r="D29" s="146">
        <v>7.868598673625554</v>
      </c>
      <c r="E29" s="147">
        <f>(D29-C29)</f>
        <v>0.18761074024884028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nov. 2011</v>
      </c>
      <c r="D36" s="47" t="str">
        <f>actualizaciones!$A$2</f>
        <v>acum. nov.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7.7897659505846493</v>
      </c>
      <c r="D38" s="143">
        <v>7.7881030512071225</v>
      </c>
      <c r="E38" s="144">
        <f>($D$38-$C$38)</f>
        <v>-1.6628993775267276E-3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7.3751883236610665</v>
      </c>
      <c r="D40" s="146">
        <v>7.3671421080804302</v>
      </c>
      <c r="E40" s="147">
        <f>($D$40-$C$40)</f>
        <v>-8.046215580636229E-3</v>
      </c>
    </row>
    <row r="41" spans="2:5">
      <c r="B41" s="75" t="s">
        <v>68</v>
      </c>
      <c r="C41" s="148">
        <v>7.2454523773956749</v>
      </c>
      <c r="D41" s="148">
        <v>6.9239852104235942</v>
      </c>
      <c r="E41" s="149">
        <f>($D$41-$C$41)</f>
        <v>-0.32146716697208078</v>
      </c>
    </row>
    <row r="42" spans="2:5">
      <c r="B42" s="75" t="s">
        <v>69</v>
      </c>
      <c r="C42" s="148">
        <v>7.7066849189309732</v>
      </c>
      <c r="D42" s="148">
        <v>7.7759005897793534</v>
      </c>
      <c r="E42" s="149">
        <f>($D$42-$C$42)</f>
        <v>6.9215670848380206E-2</v>
      </c>
    </row>
    <row r="43" spans="2:5">
      <c r="B43" s="75" t="s">
        <v>70</v>
      </c>
      <c r="C43" s="148">
        <v>7.3196789405526914</v>
      </c>
      <c r="D43" s="148">
        <v>7.1402026723738592</v>
      </c>
      <c r="E43" s="149">
        <f>($D$43-$C$43)</f>
        <v>-0.17947626817883222</v>
      </c>
    </row>
    <row r="44" spans="2:5">
      <c r="B44" s="75" t="s">
        <v>78</v>
      </c>
      <c r="C44" s="148">
        <v>3.2099193776649653</v>
      </c>
      <c r="D44" s="148">
        <v>3.5111001161640063</v>
      </c>
      <c r="E44" s="149">
        <f>($D$44-$C$44)</f>
        <v>0.30118073849904103</v>
      </c>
    </row>
    <row r="45" spans="2:5">
      <c r="B45" s="75" t="s">
        <v>79</v>
      </c>
      <c r="C45" s="148">
        <v>5.2525786599635955</v>
      </c>
      <c r="D45" s="148">
        <v>5.9099121243778034</v>
      </c>
      <c r="E45" s="149">
        <f>($D$45-$C$45)</f>
        <v>0.65733346441420792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8.4665117755362278</v>
      </c>
      <c r="D47" s="146">
        <v>8.5659181655005678</v>
      </c>
      <c r="E47" s="147">
        <f>($D$47-$C$47)</f>
        <v>9.9406389964340036E-2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E2" sqref="E2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acum. nov.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1449413</v>
      </c>
      <c r="D8" s="153">
        <v>5594</v>
      </c>
      <c r="E8" s="153">
        <v>50612</v>
      </c>
      <c r="F8" s="153">
        <v>546868</v>
      </c>
      <c r="G8" s="153">
        <v>559651</v>
      </c>
    </row>
    <row r="9" spans="1:8" ht="15" customHeight="1">
      <c r="B9" s="75" t="s">
        <v>120</v>
      </c>
      <c r="C9" s="152">
        <v>1118719</v>
      </c>
      <c r="D9" s="153">
        <v>115865</v>
      </c>
      <c r="E9" s="153">
        <v>326328</v>
      </c>
      <c r="F9" s="153">
        <v>274902</v>
      </c>
      <c r="G9" s="153">
        <v>158072</v>
      </c>
    </row>
    <row r="10" spans="1:8" ht="15" customHeight="1">
      <c r="B10" s="75" t="s">
        <v>121</v>
      </c>
      <c r="C10" s="152">
        <v>522245</v>
      </c>
      <c r="D10" s="153">
        <v>5269</v>
      </c>
      <c r="E10" s="153">
        <v>146475</v>
      </c>
      <c r="F10" s="153">
        <v>212286</v>
      </c>
      <c r="G10" s="153">
        <v>74059</v>
      </c>
    </row>
    <row r="11" spans="1:8" ht="15" customHeight="1">
      <c r="B11" s="75" t="s">
        <v>122</v>
      </c>
      <c r="C11" s="152">
        <v>390128</v>
      </c>
      <c r="D11" s="153">
        <v>2631</v>
      </c>
      <c r="E11" s="153">
        <v>40868</v>
      </c>
      <c r="F11" s="153">
        <v>128744</v>
      </c>
      <c r="G11" s="153">
        <v>175844</v>
      </c>
    </row>
    <row r="12" spans="1:8" ht="15" customHeight="1">
      <c r="B12" s="75" t="s">
        <v>123</v>
      </c>
      <c r="C12" s="152">
        <v>137670</v>
      </c>
      <c r="D12" s="153">
        <v>802</v>
      </c>
      <c r="E12" s="153">
        <v>11903</v>
      </c>
      <c r="F12" s="153">
        <v>44814</v>
      </c>
      <c r="G12" s="153">
        <v>64641</v>
      </c>
    </row>
    <row r="13" spans="1:8" ht="15" customHeight="1">
      <c r="B13" s="75" t="s">
        <v>124</v>
      </c>
      <c r="C13" s="152">
        <v>87942</v>
      </c>
      <c r="D13" s="153">
        <v>796</v>
      </c>
      <c r="E13" s="153">
        <v>19100</v>
      </c>
      <c r="F13" s="153">
        <v>25721</v>
      </c>
      <c r="G13" s="153">
        <v>33218</v>
      </c>
      <c r="H13" s="154"/>
    </row>
    <row r="14" spans="1:8" ht="15" customHeight="1">
      <c r="B14" s="75" t="s">
        <v>125</v>
      </c>
      <c r="C14" s="152">
        <v>79736</v>
      </c>
      <c r="D14" s="153">
        <v>457</v>
      </c>
      <c r="E14" s="153">
        <v>5470</v>
      </c>
      <c r="F14" s="153">
        <v>30654</v>
      </c>
      <c r="G14" s="153">
        <v>32281</v>
      </c>
      <c r="H14" s="154"/>
    </row>
    <row r="15" spans="1:8" ht="15" customHeight="1">
      <c r="B15" s="75" t="s">
        <v>126</v>
      </c>
      <c r="C15" s="152">
        <v>84780</v>
      </c>
      <c r="D15" s="153">
        <v>576</v>
      </c>
      <c r="E15" s="153">
        <v>4395</v>
      </c>
      <c r="F15" s="153">
        <v>27555</v>
      </c>
      <c r="G15" s="153">
        <v>45704</v>
      </c>
      <c r="H15" s="154"/>
    </row>
    <row r="16" spans="1:8" ht="15" customHeight="1">
      <c r="A16" s="75"/>
      <c r="B16" s="75" t="s">
        <v>127</v>
      </c>
      <c r="C16" s="152">
        <v>135854</v>
      </c>
      <c r="D16" s="153">
        <v>3250</v>
      </c>
      <c r="E16" s="153">
        <v>15809</v>
      </c>
      <c r="F16" s="153">
        <v>52001</v>
      </c>
      <c r="G16" s="153">
        <v>31178</v>
      </c>
      <c r="H16" s="75"/>
    </row>
    <row r="17" spans="1:11" ht="15" customHeight="1">
      <c r="A17" s="75"/>
      <c r="B17" s="75" t="s">
        <v>128</v>
      </c>
      <c r="C17" s="152">
        <v>138628</v>
      </c>
      <c r="D17" s="153">
        <v>919</v>
      </c>
      <c r="E17" s="153">
        <v>3133</v>
      </c>
      <c r="F17" s="153">
        <v>62418</v>
      </c>
      <c r="G17" s="153">
        <v>61490</v>
      </c>
      <c r="H17" s="75"/>
    </row>
    <row r="18" spans="1:11" ht="15" customHeight="1">
      <c r="B18" s="75" t="s">
        <v>129</v>
      </c>
      <c r="C18" s="152">
        <v>130017</v>
      </c>
      <c r="D18" s="153">
        <v>1260</v>
      </c>
      <c r="E18" s="153">
        <v>4464</v>
      </c>
      <c r="F18" s="153">
        <v>75352</v>
      </c>
      <c r="G18" s="153">
        <v>30275</v>
      </c>
      <c r="H18" s="75"/>
    </row>
    <row r="19" spans="1:11" ht="15" customHeight="1">
      <c r="B19" s="75" t="s">
        <v>130</v>
      </c>
      <c r="C19" s="152">
        <v>125677</v>
      </c>
      <c r="D19" s="153">
        <v>786</v>
      </c>
      <c r="E19" s="153">
        <v>1859</v>
      </c>
      <c r="F19" s="153">
        <v>63600</v>
      </c>
      <c r="G19" s="153">
        <v>49128</v>
      </c>
    </row>
    <row r="20" spans="1:11" ht="15" customHeight="1">
      <c r="B20" s="75" t="s">
        <v>131</v>
      </c>
      <c r="C20" s="152">
        <v>103194</v>
      </c>
      <c r="D20" s="153">
        <v>1806</v>
      </c>
      <c r="E20" s="153">
        <v>4079</v>
      </c>
      <c r="F20" s="153">
        <v>63407</v>
      </c>
      <c r="G20" s="153">
        <v>18023</v>
      </c>
      <c r="H20" s="75"/>
    </row>
    <row r="21" spans="1:11" ht="15" customHeight="1">
      <c r="B21" s="75" t="s">
        <v>132</v>
      </c>
      <c r="C21" s="152">
        <v>89304</v>
      </c>
      <c r="D21" s="153">
        <v>3702</v>
      </c>
      <c r="E21" s="153">
        <v>5061</v>
      </c>
      <c r="F21" s="153">
        <v>36578</v>
      </c>
      <c r="G21" s="153">
        <v>34124</v>
      </c>
    </row>
    <row r="22" spans="1:11" ht="15" customHeight="1">
      <c r="B22" s="75" t="s">
        <v>133</v>
      </c>
      <c r="C22" s="152">
        <v>64295</v>
      </c>
      <c r="D22" s="153">
        <v>526</v>
      </c>
      <c r="E22" s="153">
        <v>2600</v>
      </c>
      <c r="F22" s="153">
        <v>19011</v>
      </c>
      <c r="G22" s="153">
        <v>35148</v>
      </c>
    </row>
    <row r="23" spans="1:11" ht="15" customHeight="1">
      <c r="B23" s="75" t="s">
        <v>134</v>
      </c>
      <c r="C23" s="152">
        <v>40380</v>
      </c>
      <c r="D23" s="153">
        <v>791</v>
      </c>
      <c r="E23" s="153">
        <v>2968</v>
      </c>
      <c r="F23" s="153">
        <v>19664</v>
      </c>
      <c r="G23" s="153">
        <v>10833</v>
      </c>
    </row>
    <row r="24" spans="1:11" ht="15" customHeight="1">
      <c r="B24" s="75" t="s">
        <v>135</v>
      </c>
      <c r="C24" s="152">
        <v>30584</v>
      </c>
      <c r="D24" s="153">
        <v>355</v>
      </c>
      <c r="E24" s="153">
        <v>4527</v>
      </c>
      <c r="F24" s="153">
        <v>13427</v>
      </c>
      <c r="G24" s="153">
        <v>8648</v>
      </c>
    </row>
    <row r="25" spans="1:11" ht="15" customHeight="1">
      <c r="B25" s="75" t="s">
        <v>136</v>
      </c>
      <c r="C25" s="152">
        <v>95322</v>
      </c>
      <c r="D25" s="153">
        <v>1927</v>
      </c>
      <c r="E25" s="153">
        <v>9696</v>
      </c>
      <c r="F25" s="153">
        <v>37607</v>
      </c>
      <c r="G25" s="153">
        <v>23855</v>
      </c>
    </row>
    <row r="26" spans="1:11" ht="15" customHeight="1">
      <c r="B26" s="75" t="s">
        <v>137</v>
      </c>
      <c r="C26" s="152">
        <v>12272</v>
      </c>
      <c r="D26" s="153">
        <v>1106</v>
      </c>
      <c r="E26" s="153">
        <v>1181</v>
      </c>
      <c r="F26" s="153">
        <v>3280</v>
      </c>
      <c r="G26" s="153">
        <v>2088</v>
      </c>
    </row>
    <row r="27" spans="1:11" ht="15" customHeight="1">
      <c r="B27" s="75" t="s">
        <v>138</v>
      </c>
      <c r="C27" s="152">
        <v>15213</v>
      </c>
      <c r="D27" s="153">
        <v>3799</v>
      </c>
      <c r="E27" s="153">
        <v>2839</v>
      </c>
      <c r="F27" s="153">
        <v>2780</v>
      </c>
      <c r="G27" s="153">
        <v>2753</v>
      </c>
    </row>
    <row r="28" spans="1:11" ht="15" customHeight="1">
      <c r="B28" s="75" t="s">
        <v>139</v>
      </c>
      <c r="C28" s="152">
        <v>47659</v>
      </c>
      <c r="D28" s="153">
        <v>3581</v>
      </c>
      <c r="E28" s="153">
        <v>5298</v>
      </c>
      <c r="F28" s="153">
        <v>8749</v>
      </c>
      <c r="G28" s="153">
        <v>17834</v>
      </c>
    </row>
    <row r="29" spans="1:11" ht="15" customHeight="1">
      <c r="B29" s="105" t="s">
        <v>140</v>
      </c>
      <c r="C29" s="155">
        <v>3390185</v>
      </c>
      <c r="D29" s="155">
        <v>37302</v>
      </c>
      <c r="E29" s="155">
        <v>301469</v>
      </c>
      <c r="F29" s="155">
        <v>1345772</v>
      </c>
      <c r="G29" s="155">
        <v>1134931</v>
      </c>
    </row>
    <row r="30" spans="1:11" ht="15" customHeight="1">
      <c r="B30" s="156" t="s">
        <v>96</v>
      </c>
      <c r="C30" s="157">
        <v>4508904</v>
      </c>
      <c r="D30" s="157">
        <v>153167</v>
      </c>
      <c r="E30" s="157">
        <v>627797</v>
      </c>
      <c r="F30" s="157">
        <v>1620674</v>
      </c>
      <c r="G30" s="157">
        <v>1293003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E2" sqref="E2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acum. nov.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-5.2092584623554483E-2</v>
      </c>
      <c r="D8" s="160">
        <v>0.67284688995215314</v>
      </c>
      <c r="E8" s="160">
        <v>-6.2428216813011694E-2</v>
      </c>
      <c r="F8" s="160">
        <v>-0.13760764765528777</v>
      </c>
      <c r="G8" s="160">
        <v>-0.12178132213533943</v>
      </c>
    </row>
    <row r="9" spans="2:7" ht="15" customHeight="1">
      <c r="B9" s="75" t="str">
        <f>'Nacionalidad-Zona (datos)'!B9</f>
        <v>España</v>
      </c>
      <c r="C9" s="159">
        <v>-8.2806709736660822E-2</v>
      </c>
      <c r="D9" s="160">
        <v>-4.322083584505243E-2</v>
      </c>
      <c r="E9" s="160">
        <v>-0.17273688293317313</v>
      </c>
      <c r="F9" s="160">
        <v>-0.17192705540728603</v>
      </c>
      <c r="G9" s="160">
        <v>-0.17593577312063391</v>
      </c>
    </row>
    <row r="10" spans="2:7" ht="15" customHeight="1">
      <c r="B10" s="75" t="str">
        <f>'Nacionalidad-Zona (datos)'!B10</f>
        <v>Alemania</v>
      </c>
      <c r="C10" s="159">
        <v>-3.1672807035434958E-2</v>
      </c>
      <c r="D10" s="160">
        <v>0.10996418790815254</v>
      </c>
      <c r="E10" s="160">
        <v>-5.9810132676050953E-2</v>
      </c>
      <c r="F10" s="160">
        <v>-0.1440977961987856</v>
      </c>
      <c r="G10" s="160">
        <v>-0.11674697070890183</v>
      </c>
    </row>
    <row r="11" spans="2:7" ht="15" customHeight="1">
      <c r="B11" s="75" t="str">
        <f>'Nacionalidad-Zona (datos)'!B11</f>
        <v>Países Nórdicos</v>
      </c>
      <c r="C11" s="159">
        <v>-4.8484538068862215E-2</v>
      </c>
      <c r="D11" s="160">
        <v>0.19917958067456709</v>
      </c>
      <c r="E11" s="160">
        <v>-0.20562909401908758</v>
      </c>
      <c r="F11" s="160">
        <v>-0.11971720238217332</v>
      </c>
      <c r="G11" s="160">
        <v>-0.22435566612411617</v>
      </c>
    </row>
    <row r="12" spans="2:7" ht="15" customHeight="1">
      <c r="B12" s="75" t="str">
        <f>'Nacionalidad-Zona (datos)'!B12</f>
        <v>Suecia</v>
      </c>
      <c r="C12" s="159">
        <v>7.205432302576753E-2</v>
      </c>
      <c r="D12" s="160">
        <v>0.46617915904936025</v>
      </c>
      <c r="E12" s="160">
        <v>-7.2758432655604888E-2</v>
      </c>
      <c r="F12" s="160">
        <v>-0.10947280567533735</v>
      </c>
      <c r="G12" s="160">
        <v>-0.16651408677712587</v>
      </c>
    </row>
    <row r="13" spans="2:7" ht="15" customHeight="1">
      <c r="B13" s="75" t="str">
        <f>'Nacionalidad-Zona (datos)'!B13</f>
        <v>Finlandia</v>
      </c>
      <c r="C13" s="159">
        <v>-0.21644065078318508</v>
      </c>
      <c r="D13" s="160">
        <v>0.28802588996763756</v>
      </c>
      <c r="E13" s="160">
        <v>-0.27185391330868058</v>
      </c>
      <c r="F13" s="160">
        <v>-0.24574059411747451</v>
      </c>
      <c r="G13" s="160">
        <v>-0.38853198343304185</v>
      </c>
    </row>
    <row r="14" spans="2:7" ht="15" customHeight="1">
      <c r="B14" s="75" t="str">
        <f>'Nacionalidad-Zona (datos)'!B14</f>
        <v>Dinamarca</v>
      </c>
      <c r="C14" s="159">
        <v>-6.1498805334212148E-2</v>
      </c>
      <c r="D14" s="160">
        <v>-0.12115384615384617</v>
      </c>
      <c r="E14" s="160">
        <v>-0.20988010977899751</v>
      </c>
      <c r="F14" s="160">
        <v>-8.8844633356121583E-2</v>
      </c>
      <c r="G14" s="160">
        <v>-0.22435004084771015</v>
      </c>
    </row>
    <row r="15" spans="2:7" ht="15" customHeight="1">
      <c r="B15" s="75" t="str">
        <f>'Nacionalidad-Zona (datos)'!B15</f>
        <v>Noruega</v>
      </c>
      <c r="C15" s="159">
        <v>4.561881628058595E-3</v>
      </c>
      <c r="D15" s="160">
        <v>0.13163064833005889</v>
      </c>
      <c r="E15" s="160">
        <v>-0.19446480938416422</v>
      </c>
      <c r="F15" s="160">
        <v>-2.2387000638614873E-2</v>
      </c>
      <c r="G15" s="160">
        <v>-0.14104756714089717</v>
      </c>
    </row>
    <row r="16" spans="2:7" ht="15" customHeight="1">
      <c r="B16" s="75" t="str">
        <f>'Nacionalidad-Zona (datos)'!B16</f>
        <v>Francia</v>
      </c>
      <c r="C16" s="159">
        <v>-9.2540144815240311E-2</v>
      </c>
      <c r="D16" s="160">
        <v>-8.1920903954802227E-2</v>
      </c>
      <c r="E16" s="160">
        <v>-0.12362104329508283</v>
      </c>
      <c r="F16" s="160">
        <v>-9.4816181590307802E-2</v>
      </c>
      <c r="G16" s="160">
        <v>-0.25384707430896258</v>
      </c>
    </row>
    <row r="17" spans="2:7" ht="15" customHeight="1">
      <c r="B17" s="75" t="str">
        <f>'Nacionalidad-Zona (datos)'!B17</f>
        <v>Holanda</v>
      </c>
      <c r="C17" s="159">
        <v>-2.9215686274509767E-2</v>
      </c>
      <c r="D17" s="160">
        <v>7.1095571095571186E-2</v>
      </c>
      <c r="E17" s="160">
        <v>-8.0962158990906419E-2</v>
      </c>
      <c r="F17" s="160">
        <v>-9.4275556845389241E-2</v>
      </c>
      <c r="G17" s="160">
        <v>-0.13187728536940035</v>
      </c>
    </row>
    <row r="18" spans="2:7" ht="15" customHeight="1">
      <c r="B18" s="75" t="str">
        <f>'Nacionalidad-Zona (datos)'!B18</f>
        <v>Rusia</v>
      </c>
      <c r="C18" s="159">
        <v>0.28409315371548227</v>
      </c>
      <c r="D18" s="160">
        <v>0.55555555555555558</v>
      </c>
      <c r="E18" s="160">
        <v>-0.10144927536231885</v>
      </c>
      <c r="F18" s="160">
        <v>0.23452987532152636</v>
      </c>
      <c r="G18" s="160">
        <v>7.202294536312448E-2</v>
      </c>
    </row>
    <row r="19" spans="2:7" ht="15" customHeight="1">
      <c r="B19" s="75" t="str">
        <f>'Nacionalidad-Zona (datos)'!B19</f>
        <v>Bélgica</v>
      </c>
      <c r="C19" s="159">
        <v>-1.8470501866575062E-2</v>
      </c>
      <c r="D19" s="160">
        <v>7.692307692307665E-3</v>
      </c>
      <c r="E19" s="160">
        <v>-0.10624999999999996</v>
      </c>
      <c r="F19" s="160">
        <v>-0.10720552521863635</v>
      </c>
      <c r="G19" s="160">
        <v>-0.11278059704187959</v>
      </c>
    </row>
    <row r="20" spans="2:7" ht="15" customHeight="1">
      <c r="B20" s="75" t="str">
        <f>'Nacionalidad-Zona (datos)'!B20</f>
        <v>Países del Este</v>
      </c>
      <c r="C20" s="159">
        <v>0.19656315948145919</v>
      </c>
      <c r="D20" s="160">
        <v>0.27183098591549304</v>
      </c>
      <c r="E20" s="160">
        <v>-0.10783027121609801</v>
      </c>
      <c r="F20" s="160">
        <v>0.13781470382399919</v>
      </c>
      <c r="G20" s="160">
        <v>-6.9156078917467223E-2</v>
      </c>
    </row>
    <row r="21" spans="2:7" ht="15" customHeight="1">
      <c r="B21" s="75" t="str">
        <f>'Nacionalidad-Zona (datos)'!B21</f>
        <v>Italia</v>
      </c>
      <c r="C21" s="159">
        <v>-0.18956004065630894</v>
      </c>
      <c r="D21" s="160">
        <v>1.2582056892779026E-2</v>
      </c>
      <c r="E21" s="160">
        <v>-0.20785725465644078</v>
      </c>
      <c r="F21" s="160">
        <v>-0.28562779524637227</v>
      </c>
      <c r="G21" s="160">
        <v>-0.23459614651324501</v>
      </c>
    </row>
    <row r="22" spans="2:7" ht="15" customHeight="1">
      <c r="B22" s="75" t="str">
        <f>'Nacionalidad-Zona (datos)'!B22</f>
        <v>Irlanda</v>
      </c>
      <c r="C22" s="159">
        <v>-7.6844659497178669E-2</v>
      </c>
      <c r="D22" s="160">
        <v>0.15350877192982448</v>
      </c>
      <c r="E22" s="160">
        <v>0.41150922909880561</v>
      </c>
      <c r="F22" s="160">
        <v>-0.2061550025054284</v>
      </c>
      <c r="G22" s="160">
        <v>-0.15639400921658986</v>
      </c>
    </row>
    <row r="23" spans="2:7" ht="15" customHeight="1">
      <c r="B23" s="75" t="str">
        <f>'Nacionalidad-Zona (datos)'!B23</f>
        <v>Suiza</v>
      </c>
      <c r="C23" s="159">
        <v>4.4895846810712792E-2</v>
      </c>
      <c r="D23" s="160">
        <v>0.36851211072664358</v>
      </c>
      <c r="E23" s="160">
        <v>-1.1984021304926817E-2</v>
      </c>
      <c r="F23" s="160">
        <v>-2.2832208635649165E-3</v>
      </c>
      <c r="G23" s="160">
        <v>-0.10685134800890428</v>
      </c>
    </row>
    <row r="24" spans="2:7" ht="15" customHeight="1">
      <c r="B24" s="75" t="str">
        <f>'Nacionalidad-Zona (datos)'!B24</f>
        <v>Austria</v>
      </c>
      <c r="C24" s="159">
        <v>-2.8709349593495914E-2</v>
      </c>
      <c r="D24" s="160">
        <v>-8.9743589743589758E-2</v>
      </c>
      <c r="E24" s="160">
        <v>-4.954860382112114E-2</v>
      </c>
      <c r="F24" s="160">
        <v>-7.1502662333171929E-2</v>
      </c>
      <c r="G24" s="160">
        <v>-0.22083070546896122</v>
      </c>
    </row>
    <row r="25" spans="2:7" ht="15" customHeight="1">
      <c r="B25" s="75" t="str">
        <f>'Nacionalidad-Zona (datos)'!B25</f>
        <v>Resto de Europa</v>
      </c>
      <c r="C25" s="159">
        <v>-5.8213290651490945E-2</v>
      </c>
      <c r="D25" s="160">
        <v>-5.0738916256157673E-2</v>
      </c>
      <c r="E25" s="160">
        <v>-0.20072541422801093</v>
      </c>
      <c r="F25" s="160">
        <v>-0.14338754498656092</v>
      </c>
      <c r="G25" s="160">
        <v>-9.9605727329321603E-3</v>
      </c>
    </row>
    <row r="26" spans="2:7" ht="15" customHeight="1">
      <c r="B26" s="75" t="str">
        <f>'Nacionalidad-Zona (datos)'!B26</f>
        <v>Usa</v>
      </c>
      <c r="C26" s="159">
        <v>4.4870157513835718E-2</v>
      </c>
      <c r="D26" s="160">
        <v>0.17534537725823585</v>
      </c>
      <c r="E26" s="160">
        <v>-0.30651790957134473</v>
      </c>
      <c r="F26" s="160">
        <v>-0.13410770855332632</v>
      </c>
      <c r="G26" s="160">
        <v>-0.18309859154929575</v>
      </c>
    </row>
    <row r="27" spans="2:7" ht="15" customHeight="1">
      <c r="B27" s="75" t="str">
        <f>'Nacionalidad-Zona (datos)'!B27</f>
        <v>Resto de América</v>
      </c>
      <c r="C27" s="159">
        <v>-0.10595909732016928</v>
      </c>
      <c r="D27" s="160">
        <v>2.8981581798483314E-2</v>
      </c>
      <c r="E27" s="160">
        <v>-0.34900252235725748</v>
      </c>
      <c r="F27" s="160">
        <v>-0.12108757508694279</v>
      </c>
      <c r="G27" s="160">
        <v>-0.31856435643564351</v>
      </c>
    </row>
    <row r="28" spans="2:7" ht="15" customHeight="1">
      <c r="B28" s="75" t="str">
        <f>'Nacionalidad-Zona (datos)'!B28</f>
        <v>Resto del Mundo</v>
      </c>
      <c r="C28" s="159">
        <v>-0.17486452327775759</v>
      </c>
      <c r="D28" s="160">
        <v>-0.16096532333645741</v>
      </c>
      <c r="E28" s="160">
        <v>0.10329029571012072</v>
      </c>
      <c r="F28" s="160">
        <v>-0.30755836960823113</v>
      </c>
      <c r="G28" s="160">
        <v>-0.12449680903289151</v>
      </c>
    </row>
    <row r="29" spans="2:7" ht="15" customHeight="1">
      <c r="B29" s="105" t="s">
        <v>140</v>
      </c>
      <c r="C29" s="161">
        <v>-3.8013421676148851E-2</v>
      </c>
      <c r="D29" s="161">
        <v>0.10675290766674572</v>
      </c>
      <c r="E29" s="161">
        <v>-9.5461841967085181E-2</v>
      </c>
      <c r="F29" s="161">
        <v>-0.11204218052350878</v>
      </c>
      <c r="G29" s="161">
        <v>-0.14276251189630951</v>
      </c>
    </row>
    <row r="30" spans="2:7" ht="15" customHeight="1">
      <c r="B30" s="156" t="s">
        <v>96</v>
      </c>
      <c r="C30" s="162">
        <v>-4.9530446660637883E-2</v>
      </c>
      <c r="D30" s="162">
        <v>-1.0568270640749833E-2</v>
      </c>
      <c r="E30" s="162">
        <v>-0.13734761292308373</v>
      </c>
      <c r="F30" s="162">
        <v>-0.12280257355786739</v>
      </c>
      <c r="G30" s="162">
        <v>-0.14696060062278993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E2" sqref="E2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acum. nov.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0.32145572405178729</v>
      </c>
      <c r="D8" s="160">
        <f>'Nacionalidad-Zona (datos)'!D8/'Nacionalidad-Zona (datos)'!D$30</f>
        <v>3.652222737273695E-2</v>
      </c>
      <c r="E8" s="160">
        <f>'Nacionalidad-Zona (datos)'!E8/'Nacionalidad-Zona (datos)'!E$30</f>
        <v>8.0618416462646364E-2</v>
      </c>
      <c r="F8" s="160">
        <f>'Nacionalidad-Zona (datos)'!F8/'Nacionalidad-Zona (datos)'!F$30</f>
        <v>0.33743245094324953</v>
      </c>
      <c r="G8" s="160">
        <f>'Nacionalidad-Zona (datos)'!G8/'Nacionalidad-Zona (datos)'!G$30</f>
        <v>0.43283039559846342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0.24811328872825858</v>
      </c>
      <c r="D9" s="160">
        <f>'Nacionalidad-Zona (datos)'!D9/'Nacionalidad-Zona (datos)'!D$30</f>
        <v>0.75646190106223921</v>
      </c>
      <c r="E9" s="160">
        <f>'Nacionalidad-Zona (datos)'!E9/'Nacionalidad-Zona (datos)'!E$30</f>
        <v>0.51979859731728573</v>
      </c>
      <c r="F9" s="160">
        <f>'Nacionalidad-Zona (datos)'!F9/'Nacionalidad-Zona (datos)'!F$30</f>
        <v>0.16962202145527108</v>
      </c>
      <c r="G9" s="160">
        <f>'Nacionalidad-Zona (datos)'!G9/'Nacionalidad-Zona (datos)'!G$30</f>
        <v>0.12225184318984565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0.11582526485372055</v>
      </c>
      <c r="D10" s="160">
        <f>'Nacionalidad-Zona (datos)'!D10/'Nacionalidad-Zona (datos)'!D$30</f>
        <v>3.4400360390945829E-2</v>
      </c>
      <c r="E10" s="160">
        <f>'Nacionalidad-Zona (datos)'!E10/'Nacionalidad-Zona (datos)'!E$30</f>
        <v>0.23331586484166061</v>
      </c>
      <c r="F10" s="160">
        <f>'Nacionalidad-Zona (datos)'!F10/'Nacionalidad-Zona (datos)'!F$30</f>
        <v>0.13098624399478243</v>
      </c>
      <c r="G10" s="160">
        <f>'Nacionalidad-Zona (datos)'!G10/'Nacionalidad-Zona (datos)'!G$30</f>
        <v>5.7276742590697781E-2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8.6523909136233548E-2</v>
      </c>
      <c r="D11" s="160">
        <f>'Nacionalidad-Zona (datos)'!D11/'Nacionalidad-Zona (datos)'!D$30</f>
        <v>1.7177329320284394E-2</v>
      </c>
      <c r="E11" s="160">
        <f>'Nacionalidad-Zona (datos)'!E11/'Nacionalidad-Zona (datos)'!E$30</f>
        <v>6.5097475776405428E-2</v>
      </c>
      <c r="F11" s="160">
        <f>'Nacionalidad-Zona (datos)'!F11/'Nacionalidad-Zona (datos)'!F$30</f>
        <v>7.9438554576676118E-2</v>
      </c>
      <c r="G11" s="160">
        <f>'Nacionalidad-Zona (datos)'!G11/'Nacionalidad-Zona (datos)'!G$30</f>
        <v>0.13599659088184637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3.0532918864540029E-2</v>
      </c>
      <c r="D12" s="160">
        <f>'Nacionalidad-Zona (datos)'!D12/'Nacionalidad-Zona (datos)'!D$30</f>
        <v>5.2361148289122332E-3</v>
      </c>
      <c r="E12" s="160">
        <f>'Nacionalidad-Zona (datos)'!E12/'Nacionalidad-Zona (datos)'!E$30</f>
        <v>1.8959950429836395E-2</v>
      </c>
      <c r="F12" s="160">
        <f>'Nacionalidad-Zona (datos)'!F12/'Nacionalidad-Zona (datos)'!F$30</f>
        <v>2.7651458590685109E-2</v>
      </c>
      <c r="G12" s="160">
        <f>'Nacionalidad-Zona (datos)'!G12/'Nacionalidad-Zona (datos)'!G$30</f>
        <v>4.9992923450293617E-2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1.9504074604382794E-2</v>
      </c>
      <c r="D13" s="160">
        <f>'Nacionalidad-Zona (datos)'!D13/'Nacionalidad-Zona (datos)'!D$30</f>
        <v>5.1969419000176282E-3</v>
      </c>
      <c r="E13" s="160">
        <f>'Nacionalidad-Zona (datos)'!E13/'Nacionalidad-Zona (datos)'!E$30</f>
        <v>3.0423847199014968E-2</v>
      </c>
      <c r="F13" s="160">
        <f>'Nacionalidad-Zona (datos)'!F13/'Nacionalidad-Zona (datos)'!F$30</f>
        <v>1.5870557558151734E-2</v>
      </c>
      <c r="G13" s="160">
        <f>'Nacionalidad-Zona (datos)'!G13/'Nacionalidad-Zona (datos)'!G$30</f>
        <v>2.5690582311100593E-2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1.7684120132076441E-2</v>
      </c>
      <c r="D14" s="160">
        <f>'Nacionalidad-Zona (datos)'!D14/'Nacionalidad-Zona (datos)'!D$30</f>
        <v>2.9836714174724319E-3</v>
      </c>
      <c r="E14" s="160">
        <f>'Nacionalidad-Zona (datos)'!E14/'Nacionalidad-Zona (datos)'!E$30</f>
        <v>8.7130075486184233E-3</v>
      </c>
      <c r="F14" s="160">
        <f>'Nacionalidad-Zona (datos)'!F14/'Nacionalidad-Zona (datos)'!F$30</f>
        <v>1.8914352917366477E-2</v>
      </c>
      <c r="G14" s="160">
        <f>'Nacionalidad-Zona (datos)'!G14/'Nacionalidad-Zona (datos)'!G$30</f>
        <v>2.4965912685430736E-2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1.8802795535234285E-2</v>
      </c>
      <c r="D15" s="160">
        <f>'Nacionalidad-Zona (datos)'!D15/'Nacionalidad-Zona (datos)'!D$30</f>
        <v>3.7606011738821024E-3</v>
      </c>
      <c r="E15" s="160">
        <f>'Nacionalidad-Zona (datos)'!E15/'Nacionalidad-Zona (datos)'!E$30</f>
        <v>7.0006705989356429E-3</v>
      </c>
      <c r="F15" s="160">
        <f>'Nacionalidad-Zona (datos)'!F15/'Nacionalidad-Zona (datos)'!F$30</f>
        <v>1.7002185510472802E-2</v>
      </c>
      <c r="G15" s="160">
        <f>'Nacionalidad-Zona (datos)'!G15/'Nacionalidad-Zona (datos)'!G$30</f>
        <v>3.5347172435021418E-2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3.0130160234061315E-2</v>
      </c>
      <c r="D16" s="160">
        <f>'Nacionalidad-Zona (datos)'!D16/'Nacionalidad-Zona (datos)'!D$30</f>
        <v>2.1218669817911168E-2</v>
      </c>
      <c r="E16" s="160">
        <f>'Nacionalidad-Zona (datos)'!E16/'Nacionalidad-Zona (datos)'!E$30</f>
        <v>2.5181706825614013E-2</v>
      </c>
      <c r="F16" s="160">
        <f>'Nacionalidad-Zona (datos)'!F16/'Nacionalidad-Zona (datos)'!F$30</f>
        <v>3.2086033341683771E-2</v>
      </c>
      <c r="G16" s="160">
        <f>'Nacionalidad-Zona (datos)'!G16/'Nacionalidad-Zona (datos)'!G$30</f>
        <v>2.4112859753612326E-2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3.0745387349120763E-2</v>
      </c>
      <c r="D17" s="160">
        <f>'Nacionalidad-Zona (datos)'!D17/'Nacionalidad-Zona (datos)'!D$30</f>
        <v>5.999986942357035E-3</v>
      </c>
      <c r="E17" s="160">
        <f>'Nacionalidad-Zona (datos)'!E17/'Nacionalidad-Zona (datos)'!E$30</f>
        <v>4.9904666635871148E-3</v>
      </c>
      <c r="F17" s="160">
        <f>'Nacionalidad-Zona (datos)'!F17/'Nacionalidad-Zona (datos)'!F$30</f>
        <v>3.8513606067599036E-2</v>
      </c>
      <c r="G17" s="160">
        <f>'Nacionalidad-Zona (datos)'!G17/'Nacionalidad-Zona (datos)'!G$30</f>
        <v>4.7555960813702676E-2</v>
      </c>
    </row>
    <row r="18" spans="2:11" ht="15" customHeight="1">
      <c r="B18" s="75" t="str">
        <f>'Nacionalidad-Zona (datos)'!B18</f>
        <v>Rusia</v>
      </c>
      <c r="C18" s="159">
        <f>'Nacionalidad-Zona (datos)'!C18/'Nacionalidad-Zona (datos)'!C$30</f>
        <v>2.8835610605149279E-2</v>
      </c>
      <c r="D18" s="160">
        <f>'Nacionalidad-Zona (datos)'!D18/'Nacionalidad-Zona (datos)'!D$30</f>
        <v>8.2263150678670988E-3</v>
      </c>
      <c r="E18" s="160">
        <f>'Nacionalidad-Zona (datos)'!E18/'Nacionalidad-Zona (datos)'!E$30</f>
        <v>7.1105787380315614E-3</v>
      </c>
      <c r="F18" s="160">
        <f>'Nacionalidad-Zona (datos)'!F18/'Nacionalidad-Zona (datos)'!F$30</f>
        <v>4.6494236348580902E-2</v>
      </c>
      <c r="G18" s="160">
        <f>'Nacionalidad-Zona (datos)'!G18/'Nacionalidad-Zona (datos)'!G$30</f>
        <v>2.3414485503900611E-2</v>
      </c>
    </row>
    <row r="19" spans="2:11" ht="15" customHeight="1">
      <c r="B19" s="75" t="str">
        <f>'Nacionalidad-Zona (datos)'!B19</f>
        <v>Bélgica</v>
      </c>
      <c r="C19" s="159">
        <f>'Nacionalidad-Zona (datos)'!C19/'Nacionalidad-Zona (datos)'!C$30</f>
        <v>2.7873070706317987E-2</v>
      </c>
      <c r="D19" s="160">
        <f>'Nacionalidad-Zona (datos)'!D19/'Nacionalidad-Zona (datos)'!D$30</f>
        <v>5.1316536851932857E-3</v>
      </c>
      <c r="E19" s="160">
        <f>'Nacionalidad-Zona (datos)'!E19/'Nacionalidad-Zona (datos)'!E$30</f>
        <v>2.9611482692653837E-3</v>
      </c>
      <c r="F19" s="160">
        <f>'Nacionalidad-Zona (datos)'!F19/'Nacionalidad-Zona (datos)'!F$30</f>
        <v>3.9242932261515887E-2</v>
      </c>
      <c r="G19" s="160">
        <f>'Nacionalidad-Zona (datos)'!G19/'Nacionalidad-Zona (datos)'!G$30</f>
        <v>3.7995271472687997E-2</v>
      </c>
    </row>
    <row r="20" spans="2:11" ht="15" customHeight="1">
      <c r="B20" s="75" t="str">
        <f>'Nacionalidad-Zona (datos)'!B20</f>
        <v>Países del Este</v>
      </c>
      <c r="C20" s="159">
        <f>'Nacionalidad-Zona (datos)'!C20/'Nacionalidad-Zona (datos)'!C$30</f>
        <v>2.2886714820275614E-2</v>
      </c>
      <c r="D20" s="160">
        <f>'Nacionalidad-Zona (datos)'!D20/'Nacionalidad-Zona (datos)'!D$30</f>
        <v>1.1791051597276175E-2</v>
      </c>
      <c r="E20" s="160">
        <f>'Nacionalidad-Zona (datos)'!E20/'Nacionalidad-Zona (datos)'!E$30</f>
        <v>6.497323179307961E-3</v>
      </c>
      <c r="F20" s="160">
        <f>'Nacionalidad-Zona (datos)'!F20/'Nacionalidad-Zona (datos)'!F$30</f>
        <v>3.9123846004810343E-2</v>
      </c>
      <c r="G20" s="160">
        <f>'Nacionalidad-Zona (datos)'!G20/'Nacionalidad-Zona (datos)'!G$30</f>
        <v>1.3938869438044614E-2</v>
      </c>
    </row>
    <row r="21" spans="2:11" ht="15" customHeight="1">
      <c r="B21" s="75" t="str">
        <f>'Nacionalidad-Zona (datos)'!B21</f>
        <v>Italia</v>
      </c>
      <c r="C21" s="159">
        <f>'Nacionalidad-Zona (datos)'!C21/'Nacionalidad-Zona (datos)'!C$30</f>
        <v>1.9806143577241832E-2</v>
      </c>
      <c r="D21" s="160">
        <f>'Nacionalidad-Zona (datos)'!D21/'Nacionalidad-Zona (datos)'!D$30</f>
        <v>2.4169697127971429E-2</v>
      </c>
      <c r="E21" s="160">
        <f>'Nacionalidad-Zona (datos)'!E21/'Nacionalidad-Zona (datos)'!E$30</f>
        <v>8.061523071948417E-3</v>
      </c>
      <c r="F21" s="160">
        <f>'Nacionalidad-Zona (datos)'!F21/'Nacionalidad-Zona (datos)'!F$30</f>
        <v>2.2569622268266167E-2</v>
      </c>
      <c r="G21" s="160">
        <f>'Nacionalidad-Zona (datos)'!G21/'Nacionalidad-Zona (datos)'!G$30</f>
        <v>2.6391276741043912E-2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1.4259562856073228E-2</v>
      </c>
      <c r="D22" s="160">
        <f>'Nacionalidad-Zona (datos)'!D22/'Nacionalidad-Zona (datos)'!D$30</f>
        <v>3.4341600997603921E-3</v>
      </c>
      <c r="E22" s="160">
        <f>'Nacionalidad-Zona (datos)'!E22/'Nacionalidad-Zona (datos)'!E$30</f>
        <v>4.1414661108606764E-3</v>
      </c>
      <c r="F22" s="160">
        <f>'Nacionalidad-Zona (datos)'!F22/'Nacionalidad-Zona (datos)'!F$30</f>
        <v>1.1730304799114442E-2</v>
      </c>
      <c r="G22" s="160">
        <f>'Nacionalidad-Zona (datos)'!G22/'Nacionalidad-Zona (datos)'!G$30</f>
        <v>2.7183231593430179E-2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8.9556131600938942E-3</v>
      </c>
      <c r="D23" s="160">
        <f>'Nacionalidad-Zona (datos)'!D23/'Nacionalidad-Zona (datos)'!D$30</f>
        <v>5.1642977926054569E-3</v>
      </c>
      <c r="E23" s="160">
        <f>'Nacionalidad-Zona (datos)'!E23/'Nacionalidad-Zona (datos)'!E$30</f>
        <v>4.7276428527055717E-3</v>
      </c>
      <c r="F23" s="160">
        <f>'Nacionalidad-Zona (datos)'!F23/'Nacionalidad-Zona (datos)'!F$30</f>
        <v>1.2133223584755479E-2</v>
      </c>
      <c r="G23" s="160">
        <f>'Nacionalidad-Zona (datos)'!G23/'Nacionalidad-Zona (datos)'!G$30</f>
        <v>8.3781708163090107E-3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6.7830231027318387E-3</v>
      </c>
      <c r="D24" s="160">
        <f>'Nacionalidad-Zona (datos)'!D24/'Nacionalidad-Zona (datos)'!D$30</f>
        <v>2.3177316262641429E-3</v>
      </c>
      <c r="E24" s="160">
        <f>'Nacionalidad-Zona (datos)'!E24/'Nacionalidad-Zona (datos)'!E$30</f>
        <v>7.2109296476408772E-3</v>
      </c>
      <c r="F24" s="160">
        <f>'Nacionalidad-Zona (datos)'!F24/'Nacionalidad-Zona (datos)'!F$30</f>
        <v>8.284824708732293E-3</v>
      </c>
      <c r="G24" s="160">
        <f>'Nacionalidad-Zona (datos)'!G24/'Nacionalidad-Zona (datos)'!G$30</f>
        <v>6.6883062142933927E-3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2.1140835999169643E-2</v>
      </c>
      <c r="D25" s="160">
        <f>'Nacionalidad-Zona (datos)'!D25/'Nacionalidad-Zona (datos)'!D$30</f>
        <v>1.2581038996650714E-2</v>
      </c>
      <c r="E25" s="160">
        <f>'Nacionalidad-Zona (datos)'!E25/'Nacionalidad-Zona (datos)'!E$30</f>
        <v>1.5444482850348122E-2</v>
      </c>
      <c r="F25" s="160">
        <f>'Nacionalidad-Zona (datos)'!F25/'Nacionalidad-Zona (datos)'!F$30</f>
        <v>2.3204543294950124E-2</v>
      </c>
      <c r="G25" s="160">
        <f>'Nacionalidad-Zona (datos)'!G25/'Nacionalidad-Zona (datos)'!G$30</f>
        <v>1.8449299808275775E-2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2.7217257231469112E-3</v>
      </c>
      <c r="D26" s="160">
        <f>'Nacionalidad-Zona (datos)'!D26/'Nacionalidad-Zona (datos)'!D$30</f>
        <v>7.2208765595722316E-3</v>
      </c>
      <c r="E26" s="160">
        <f>'Nacionalidad-Zona (datos)'!E26/'Nacionalidad-Zona (datos)'!E$30</f>
        <v>1.8811813372794071E-3</v>
      </c>
      <c r="F26" s="160">
        <f>'Nacionalidad-Zona (datos)'!F26/'Nacionalidad-Zona (datos)'!F$30</f>
        <v>2.023849336757423E-3</v>
      </c>
      <c r="G26" s="160">
        <f>'Nacionalidad-Zona (datos)'!G26/'Nacionalidad-Zona (datos)'!G$30</f>
        <v>1.614845441193872E-3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3.3739906638065482E-3</v>
      </c>
      <c r="D27" s="160">
        <f>'Nacionalidad-Zona (datos)'!D27/'Nacionalidad-Zona (datos)'!D$30</f>
        <v>2.4802992811767548E-2</v>
      </c>
      <c r="E27" s="160">
        <f>'Nacionalidad-Zona (datos)'!E27/'Nacionalidad-Zona (datos)'!E$30</f>
        <v>4.5221624187436384E-3</v>
      </c>
      <c r="F27" s="160">
        <f>'Nacionalidad-Zona (datos)'!F27/'Nacionalidad-Zona (datos)'!F$30</f>
        <v>1.7153357183492793E-3</v>
      </c>
      <c r="G27" s="160">
        <f>'Nacionalidad-Zona (datos)'!G27/'Nacionalidad-Zona (datos)'!G$30</f>
        <v>2.1291520591986252E-3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1.0569974432811166E-2</v>
      </c>
      <c r="D28" s="160">
        <f>'Nacionalidad-Zona (datos)'!D28/'Nacionalidad-Zona (datos)'!D$30</f>
        <v>2.337970972859689E-2</v>
      </c>
      <c r="E28" s="160">
        <f>'Nacionalidad-Zona (datos)'!E28/'Nacionalidad-Zona (datos)'!E$30</f>
        <v>8.4390336366691777E-3</v>
      </c>
      <c r="F28" s="160">
        <f>'Nacionalidad-Zona (datos)'!F28/'Nacionalidad-Zona (datos)'!F$30</f>
        <v>5.3983712949056996E-3</v>
      </c>
      <c r="G28" s="160">
        <f>'Nacionalidad-Zona (datos)'!G28/'Nacionalidad-Zona (datos)'!G$30</f>
        <v>1.379269808345379E-2</v>
      </c>
    </row>
    <row r="29" spans="2:11" ht="15" customHeight="1">
      <c r="B29" s="105" t="s">
        <v>140</v>
      </c>
      <c r="C29" s="161">
        <f>'Nacionalidad-Zona (datos)'!C29/'Nacionalidad-Zona (datos)'!C$30</f>
        <v>0.75188671127174145</v>
      </c>
      <c r="D29" s="161">
        <f>'Nacionalidad-Zona (datos)'!D29/'Nacionalidad-Zona (datos)'!D$30</f>
        <v>0.24353809893776074</v>
      </c>
      <c r="E29" s="161">
        <f>'Nacionalidad-Zona (datos)'!E29/'Nacionalidad-Zona (datos)'!E$30</f>
        <v>0.48020140268271433</v>
      </c>
      <c r="F29" s="161">
        <f>'Nacionalidad-Zona (datos)'!F29/'Nacionalidad-Zona (datos)'!F$30</f>
        <v>0.83037797854472895</v>
      </c>
      <c r="G29" s="161">
        <f>'Nacionalidad-Zona (datos)'!G29/'Nacionalidad-Zona (datos)'!G$30</f>
        <v>0.87774815681015439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172391</v>
      </c>
      <c r="K8" s="54">
        <f>J8/$J$8</f>
        <v>1</v>
      </c>
      <c r="L8" s="53">
        <v>164800</v>
      </c>
      <c r="M8" s="54">
        <f>L8/L$8</f>
        <v>1</v>
      </c>
      <c r="N8" s="54">
        <f>(L8-J8)/J8</f>
        <v>-4.4033621244728552E-2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88590</v>
      </c>
      <c r="K9" s="60">
        <f>J9/$J$8</f>
        <v>0.51388993624957224</v>
      </c>
      <c r="L9" s="59">
        <v>88633</v>
      </c>
      <c r="M9" s="60">
        <f>L9/L$8</f>
        <v>0.53782160194174755</v>
      </c>
      <c r="N9" s="61">
        <f>(L9-J9)/J9</f>
        <v>4.853820973021786E-4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83801</v>
      </c>
      <c r="K10" s="60">
        <f>J10/$J$8</f>
        <v>0.48611006375042781</v>
      </c>
      <c r="L10" s="59">
        <v>76167</v>
      </c>
      <c r="M10" s="60">
        <f>L10/L$8</f>
        <v>0.46217839805825245</v>
      </c>
      <c r="N10" s="61">
        <f>(L10-J10)/J10</f>
        <v>-9.1096764955072129E-2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1913</v>
      </c>
      <c r="K12" s="54">
        <f>J12/$J$12</f>
        <v>1</v>
      </c>
      <c r="L12" s="53">
        <v>2550</v>
      </c>
      <c r="M12" s="54">
        <f>L12/$L$12</f>
        <v>1</v>
      </c>
      <c r="N12" s="54">
        <f>(L12-J12)/J12</f>
        <v>0.33298484056455829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1913</v>
      </c>
      <c r="K13" s="60">
        <f>J13/$J$12</f>
        <v>1</v>
      </c>
      <c r="L13" s="59">
        <v>2550</v>
      </c>
      <c r="M13" s="60">
        <f>L13/$L$12</f>
        <v>1</v>
      </c>
      <c r="N13" s="61">
        <f>(L13-J13)/J13</f>
        <v>0.33298484056455829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1176</v>
      </c>
      <c r="K16" s="54">
        <f>J16/$J$16</f>
        <v>1</v>
      </c>
      <c r="L16" s="53">
        <v>951</v>
      </c>
      <c r="M16" s="54">
        <f>L16/$L$16</f>
        <v>1</v>
      </c>
      <c r="N16" s="54">
        <f>(L16-J16)/J16</f>
        <v>-0.19132653061224489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377</v>
      </c>
      <c r="K17" s="60">
        <f>J17/$J$16</f>
        <v>0.320578231292517</v>
      </c>
      <c r="L17" s="59">
        <v>561</v>
      </c>
      <c r="M17" s="60">
        <f>L17/$L$16</f>
        <v>0.58990536277602523</v>
      </c>
      <c r="N17" s="61">
        <f>(L17-J17)/J17</f>
        <v>0.48806366047745359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799</v>
      </c>
      <c r="K18" s="60">
        <f>J18/$J$16</f>
        <v>0.67942176870748294</v>
      </c>
      <c r="L18" s="59">
        <v>390</v>
      </c>
      <c r="M18" s="60">
        <f>L18/$L$16</f>
        <v>0.41009463722397477</v>
      </c>
      <c r="N18" s="61">
        <f>(L18-J18)/J18</f>
        <v>-0.51188986232790989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28450</v>
      </c>
      <c r="K20" s="54">
        <f>J20/$J$20</f>
        <v>1</v>
      </c>
      <c r="L20" s="53">
        <v>28105</v>
      </c>
      <c r="M20" s="54">
        <f>L20/$L$20</f>
        <v>1</v>
      </c>
      <c r="N20" s="54">
        <f>(L20-J20)/J20</f>
        <v>-1.2126537785588752E-2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18825</v>
      </c>
      <c r="K21" s="60">
        <f>J21/$J$20</f>
        <v>0.66168717047451675</v>
      </c>
      <c r="L21" s="59">
        <v>18811</v>
      </c>
      <c r="M21" s="60">
        <f>L21/$L$20</f>
        <v>0.66931151040740078</v>
      </c>
      <c r="N21" s="61">
        <f>(L21-J21)/J21</f>
        <v>-7.4369189907038508E-4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9625</v>
      </c>
      <c r="K22" s="60">
        <f>J22/$J$20</f>
        <v>0.33831282952548331</v>
      </c>
      <c r="L22" s="59">
        <v>9294</v>
      </c>
      <c r="M22" s="60">
        <f>L22/$L$20</f>
        <v>0.33068848959259917</v>
      </c>
      <c r="N22" s="61">
        <f>(L22-J22)/J22</f>
        <v>-3.4389610389610387E-2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24602</v>
      </c>
      <c r="K24" s="54">
        <f>J24/$J$24</f>
        <v>1</v>
      </c>
      <c r="L24" s="53">
        <v>24689</v>
      </c>
      <c r="M24" s="54">
        <f>L24/$L$24</f>
        <v>1</v>
      </c>
      <c r="N24" s="54">
        <f>(L24-J24)/J24</f>
        <v>3.5362978619624423E-3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16360</v>
      </c>
      <c r="K25" s="60">
        <f>J25/$J$24</f>
        <v>0.66498658645638564</v>
      </c>
      <c r="L25" s="59">
        <v>16403</v>
      </c>
      <c r="M25" s="60">
        <f>L25/$L$24</f>
        <v>0.66438494876260679</v>
      </c>
      <c r="N25" s="61">
        <f>(L25-J25)/J25</f>
        <v>2.6283618581907091E-3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8242</v>
      </c>
      <c r="K26" s="60">
        <f>J26/$J$24</f>
        <v>0.33501341354361436</v>
      </c>
      <c r="L26" s="59">
        <v>8286</v>
      </c>
      <c r="M26" s="60">
        <f>L26/$L$24</f>
        <v>0.33561505123739316</v>
      </c>
      <c r="N26" s="61">
        <f>(L26-J26)/J26</f>
        <v>5.338510070371269E-3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140852</v>
      </c>
      <c r="K28" s="54">
        <f>J28/$J$28</f>
        <v>1</v>
      </c>
      <c r="L28" s="53">
        <v>133194</v>
      </c>
      <c r="M28" s="54">
        <f>L28/$L$28</f>
        <v>1</v>
      </c>
      <c r="N28" s="54">
        <f>(L28-J28)/J28</f>
        <v>-5.4369125039048082E-2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67475</v>
      </c>
      <c r="K29" s="60">
        <f>J29/$J$28</f>
        <v>0.47904893079260502</v>
      </c>
      <c r="L29" s="59">
        <v>66711</v>
      </c>
      <c r="M29" s="60">
        <f>L29/$L$28</f>
        <v>0.50085589440965805</v>
      </c>
      <c r="N29" s="61">
        <f>(L29-J29)/J29</f>
        <v>-1.132271211559837E-2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73377</v>
      </c>
      <c r="K30" s="60">
        <f>J30/$J$28</f>
        <v>0.52095106920739498</v>
      </c>
      <c r="L30" s="59">
        <v>66483</v>
      </c>
      <c r="M30" s="60">
        <f>L30/$L$28</f>
        <v>0.49914410559034189</v>
      </c>
      <c r="N30" s="61">
        <f>(L30-J30)/J30</f>
        <v>-9.3953146081197106E-2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61844</v>
      </c>
      <c r="K32" s="54">
        <f>J32/$J$32</f>
        <v>1</v>
      </c>
      <c r="L32" s="53">
        <v>60169</v>
      </c>
      <c r="M32" s="54">
        <f>L32/$L$32</f>
        <v>1</v>
      </c>
      <c r="N32" s="54">
        <f>(L32-J32)/J32</f>
        <v>-2.7084276566845613E-2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33508</v>
      </c>
      <c r="K33" s="60">
        <f>J33/$J$32</f>
        <v>0.54181488907573894</v>
      </c>
      <c r="L33" s="59">
        <v>33986</v>
      </c>
      <c r="M33" s="60">
        <f>L33/$L$32</f>
        <v>0.56484236068407323</v>
      </c>
      <c r="N33" s="61">
        <f>(L33-J33)/J33</f>
        <v>1.4265250089530859E-2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28336</v>
      </c>
      <c r="K34" s="176">
        <f>J34/$J$32</f>
        <v>0.45818511092426106</v>
      </c>
      <c r="L34" s="175">
        <v>26183</v>
      </c>
      <c r="M34" s="176">
        <f>L34/$L$32</f>
        <v>0.43515763931592683</v>
      </c>
      <c r="N34" s="61">
        <f>(L34-J34)/J34</f>
        <v>-7.5981084133258048E-2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51623</v>
      </c>
      <c r="K36" s="54">
        <f>J36/$J$36</f>
        <v>1</v>
      </c>
      <c r="L36" s="53">
        <v>47144</v>
      </c>
      <c r="M36" s="54">
        <f>L36/$L$36</f>
        <v>1</v>
      </c>
      <c r="N36" s="54">
        <f>(L36-J36)/J36</f>
        <v>-8.6763651860604765E-2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20764</v>
      </c>
      <c r="K37" s="60">
        <f>J37/$J$36</f>
        <v>0.40222381496619725</v>
      </c>
      <c r="L37" s="59">
        <v>19389</v>
      </c>
      <c r="M37" s="60">
        <f>L37/$L$36</f>
        <v>0.41127184795520111</v>
      </c>
      <c r="N37" s="61">
        <f>(L37-J37)/J37</f>
        <v>-6.6220381429397027E-2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30859</v>
      </c>
      <c r="K38" s="176">
        <f>J38/$J$36</f>
        <v>0.59777618503380281</v>
      </c>
      <c r="L38" s="175">
        <v>27755</v>
      </c>
      <c r="M38" s="176">
        <f>L38/$L$36</f>
        <v>0.58872815204479889</v>
      </c>
      <c r="N38" s="61">
        <f>(L38-J38)/J38</f>
        <v>-0.1005865387731294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2011</v>
      </c>
      <c r="K6" s="48" t="s">
        <v>49</v>
      </c>
      <c r="L6" s="47" t="str">
        <f>actualizaciones!$B$5</f>
        <v>II semestre 2012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61844</v>
      </c>
      <c r="K7" s="54">
        <f t="shared" ref="K7:K13" si="3">J7/$J$7</f>
        <v>1</v>
      </c>
      <c r="L7" s="53">
        <v>60169</v>
      </c>
      <c r="M7" s="54">
        <f t="shared" ref="M7:M13" si="4">L7/$L$7</f>
        <v>1</v>
      </c>
      <c r="N7" s="54">
        <f t="shared" ref="N7:N13" si="5">(L7-J7)/J7</f>
        <v>-2.7084276566845613E-2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33508</v>
      </c>
      <c r="K8" s="74">
        <f t="shared" si="3"/>
        <v>0.54181488907573894</v>
      </c>
      <c r="L8" s="172">
        <v>33986</v>
      </c>
      <c r="M8" s="74">
        <f t="shared" si="4"/>
        <v>0.56484236068407323</v>
      </c>
      <c r="N8" s="74">
        <f t="shared" si="5"/>
        <v>1.4265250089530859E-2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7.3863268870060145E-2</v>
      </c>
      <c r="L9" s="59">
        <v>6312</v>
      </c>
      <c r="M9" s="60">
        <f t="shared" si="4"/>
        <v>0.10490451893832373</v>
      </c>
      <c r="N9" s="61">
        <f t="shared" si="5"/>
        <v>0.38178633975481613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21996</v>
      </c>
      <c r="K10" s="60">
        <f t="shared" si="3"/>
        <v>0.35566910290408121</v>
      </c>
      <c r="L10" s="59">
        <v>20584</v>
      </c>
      <c r="M10" s="60">
        <f t="shared" si="4"/>
        <v>0.34210307633498976</v>
      </c>
      <c r="N10" s="61">
        <f t="shared" si="5"/>
        <v>-6.4193489725404618E-2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6374</v>
      </c>
      <c r="K11" s="60">
        <f t="shared" si="3"/>
        <v>0.10306577841019339</v>
      </c>
      <c r="L11" s="59">
        <v>6520</v>
      </c>
      <c r="M11" s="60">
        <f t="shared" si="4"/>
        <v>0.1083614485864814</v>
      </c>
      <c r="N11" s="61">
        <f t="shared" si="5"/>
        <v>2.2905553812362724E-2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570</v>
      </c>
      <c r="K12" s="60">
        <f t="shared" si="3"/>
        <v>9.2167388914041783E-3</v>
      </c>
      <c r="L12" s="59">
        <v>570</v>
      </c>
      <c r="M12" s="60">
        <f t="shared" si="4"/>
        <v>9.4733168242782835E-3</v>
      </c>
      <c r="N12" s="61">
        <f t="shared" si="5"/>
        <v>0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28336</v>
      </c>
      <c r="K13" s="74">
        <f t="shared" si="3"/>
        <v>0.45818511092426106</v>
      </c>
      <c r="L13" s="172">
        <v>26183</v>
      </c>
      <c r="M13" s="74">
        <f t="shared" si="4"/>
        <v>0.43515763931592683</v>
      </c>
      <c r="N13" s="74">
        <f t="shared" si="5"/>
        <v>-7.5981084133258048E-2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2011</v>
      </c>
      <c r="K19" s="48" t="s">
        <v>49</v>
      </c>
      <c r="L19" s="47" t="str">
        <f>actualizaciones!$B$5</f>
        <v>II semestre 2012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51623</v>
      </c>
      <c r="K20" s="54">
        <f t="shared" ref="K20:K26" si="9">J20/$J$20</f>
        <v>1</v>
      </c>
      <c r="L20" s="53">
        <v>47144</v>
      </c>
      <c r="M20" s="54">
        <f t="shared" ref="M20:M26" si="10">L20/$L$20</f>
        <v>1</v>
      </c>
      <c r="N20" s="54">
        <f t="shared" ref="N20:N26" si="11">(L20-J20)/J20</f>
        <v>-8.6763651860604765E-2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20764</v>
      </c>
      <c r="K21" s="74">
        <f t="shared" si="9"/>
        <v>0.40222381496619725</v>
      </c>
      <c r="L21" s="172">
        <v>19389</v>
      </c>
      <c r="M21" s="74">
        <f t="shared" si="10"/>
        <v>0.41127184795520111</v>
      </c>
      <c r="N21" s="74">
        <f t="shared" si="11"/>
        <v>-6.6220381429397027E-2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2481</v>
      </c>
      <c r="K22" s="60">
        <f t="shared" si="9"/>
        <v>4.8059973267729497E-2</v>
      </c>
      <c r="L22" s="59">
        <v>2481</v>
      </c>
      <c r="M22" s="60">
        <f t="shared" si="10"/>
        <v>5.2625996945528594E-2</v>
      </c>
      <c r="N22" s="61">
        <f t="shared" si="11"/>
        <v>0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11084</v>
      </c>
      <c r="K23" s="60">
        <f t="shared" si="9"/>
        <v>0.2147104972589737</v>
      </c>
      <c r="L23" s="59">
        <v>10292</v>
      </c>
      <c r="M23" s="60">
        <f t="shared" si="10"/>
        <v>0.21830985915492956</v>
      </c>
      <c r="N23" s="61">
        <f t="shared" si="11"/>
        <v>-7.1454348610609883E-2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0.12945779981791061</v>
      </c>
      <c r="L24" s="59">
        <v>6033</v>
      </c>
      <c r="M24" s="60">
        <f t="shared" si="10"/>
        <v>0.12796962497878839</v>
      </c>
      <c r="N24" s="61">
        <f t="shared" si="11"/>
        <v>-9.7261708813407149E-2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9.9955446215834031E-3</v>
      </c>
      <c r="L25" s="59">
        <v>583</v>
      </c>
      <c r="M25" s="60">
        <f t="shared" si="10"/>
        <v>1.2366366875954523E-2</v>
      </c>
      <c r="N25" s="61">
        <f t="shared" si="11"/>
        <v>0.12984496124031009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30859</v>
      </c>
      <c r="K26" s="74">
        <f t="shared" si="9"/>
        <v>0.59777618503380281</v>
      </c>
      <c r="L26" s="172">
        <v>27755</v>
      </c>
      <c r="M26" s="74">
        <f t="shared" si="10"/>
        <v>0.58872815204479889</v>
      </c>
      <c r="N26" s="74">
        <f t="shared" si="11"/>
        <v>-0.1005865387731294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2011</v>
      </c>
      <c r="K31" s="48" t="s">
        <v>49</v>
      </c>
      <c r="L31" s="47" t="str">
        <f>actualizaciones!$B$5</f>
        <v>II semestre 2012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24602</v>
      </c>
      <c r="K32" s="54">
        <f t="shared" ref="K32:K37" si="15">J32/$J$32</f>
        <v>1</v>
      </c>
      <c r="L32" s="53">
        <v>24689</v>
      </c>
      <c r="M32" s="54">
        <f t="shared" ref="M32:M37" si="16">L32/$L$32</f>
        <v>1</v>
      </c>
      <c r="N32" s="54">
        <f t="shared" ref="N32:N37" si="17">(L32-J32)/J32</f>
        <v>3.5362978619624423E-3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16360</v>
      </c>
      <c r="K33" s="74">
        <f t="shared" si="15"/>
        <v>0.66498658645638564</v>
      </c>
      <c r="L33" s="172">
        <v>16403</v>
      </c>
      <c r="M33" s="74">
        <f t="shared" si="16"/>
        <v>0.66438494876260679</v>
      </c>
      <c r="N33" s="74">
        <f t="shared" si="17"/>
        <v>2.6283618581907091E-3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13589</v>
      </c>
      <c r="K34" s="60">
        <f t="shared" si="15"/>
        <v>0.55235346719778877</v>
      </c>
      <c r="L34" s="59">
        <v>13670</v>
      </c>
      <c r="M34" s="60">
        <f t="shared" si="16"/>
        <v>0.55368787719227186</v>
      </c>
      <c r="N34" s="61">
        <f t="shared" si="17"/>
        <v>5.9607035101920669E-3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2407</v>
      </c>
      <c r="K35" s="60">
        <f t="shared" si="15"/>
        <v>9.7837574180960896E-2</v>
      </c>
      <c r="L35" s="59">
        <v>2369</v>
      </c>
      <c r="M35" s="60">
        <f t="shared" si="16"/>
        <v>9.5953663574871395E-2</v>
      </c>
      <c r="N35" s="61">
        <f t="shared" si="17"/>
        <v>-1.578728707935189E-2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364</v>
      </c>
      <c r="K36" s="60">
        <f t="shared" si="15"/>
        <v>1.4795545077635964E-2</v>
      </c>
      <c r="L36" s="59">
        <v>364</v>
      </c>
      <c r="M36" s="60">
        <f t="shared" si="16"/>
        <v>1.4743407995463568E-2</v>
      </c>
      <c r="N36" s="61">
        <f t="shared" si="17"/>
        <v>0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8242</v>
      </c>
      <c r="K37" s="74">
        <f t="shared" si="15"/>
        <v>0.33501341354361436</v>
      </c>
      <c r="L37" s="172">
        <v>8286</v>
      </c>
      <c r="M37" s="74">
        <f t="shared" si="16"/>
        <v>0.33561505123739316</v>
      </c>
      <c r="N37" s="74">
        <f t="shared" si="17"/>
        <v>5.338510070371269E-3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2011</v>
      </c>
      <c r="K42" s="48" t="s">
        <v>49</v>
      </c>
      <c r="L42" s="47" t="str">
        <f>actualizaciones!$B$5</f>
        <v>II semestre 2012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1913</v>
      </c>
      <c r="K43" s="54">
        <f t="shared" ref="K43:K49" si="21">J43/$J$43</f>
        <v>1</v>
      </c>
      <c r="L43" s="53">
        <v>2550</v>
      </c>
      <c r="M43" s="54">
        <f t="shared" ref="M43:M49" si="22">L43/$L$43</f>
        <v>1</v>
      </c>
      <c r="N43" s="54">
        <f t="shared" ref="N43:N48" si="23">(L43-J43)/J43</f>
        <v>0.33298484056455829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1913</v>
      </c>
      <c r="K44" s="74">
        <f t="shared" si="21"/>
        <v>1</v>
      </c>
      <c r="L44" s="172">
        <v>2550</v>
      </c>
      <c r="M44" s="74">
        <f t="shared" si="22"/>
        <v>1</v>
      </c>
      <c r="N44" s="74">
        <f t="shared" si="23"/>
        <v>0.33298484056455829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0.25771040250914795</v>
      </c>
      <c r="L45" s="59">
        <v>1097</v>
      </c>
      <c r="M45" s="60">
        <f t="shared" si="22"/>
        <v>0.43019607843137253</v>
      </c>
      <c r="N45" s="61">
        <f t="shared" si="23"/>
        <v>1.2251521298174441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0.30318870883429166</v>
      </c>
      <c r="L46" s="59">
        <v>802</v>
      </c>
      <c r="M46" s="60">
        <f t="shared" si="22"/>
        <v>0.31450980392156863</v>
      </c>
      <c r="N46" s="61">
        <f t="shared" si="23"/>
        <v>0.38275862068965516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0.35232618923157344</v>
      </c>
      <c r="L47" s="59">
        <v>485</v>
      </c>
      <c r="M47" s="60">
        <f t="shared" si="22"/>
        <v>0.19019607843137254</v>
      </c>
      <c r="N47" s="61">
        <f t="shared" si="23"/>
        <v>-0.28041543026706234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166</v>
      </c>
      <c r="K48" s="60">
        <f t="shared" si="21"/>
        <v>8.6774699424986931E-2</v>
      </c>
      <c r="L48" s="59">
        <v>166</v>
      </c>
      <c r="M48" s="60">
        <f t="shared" si="22"/>
        <v>6.5098039215686271E-2</v>
      </c>
      <c r="N48" s="61">
        <f t="shared" si="23"/>
        <v>0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2011</v>
      </c>
      <c r="K54" s="48" t="s">
        <v>49</v>
      </c>
      <c r="L54" s="47" t="str">
        <f>actualizaciones!$B$5</f>
        <v>II semestre 2012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172391</v>
      </c>
      <c r="K55" s="54">
        <f>J55/$J$55</f>
        <v>1</v>
      </c>
      <c r="L55" s="53">
        <v>164800</v>
      </c>
      <c r="M55" s="54">
        <f>L55/$L$55</f>
        <v>1</v>
      </c>
      <c r="N55" s="54">
        <f>($L$55-$J$55)/$J$55</f>
        <v>-4.4033621244728552E-2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88590</v>
      </c>
      <c r="K56" s="74">
        <f t="shared" ref="K56:K62" si="27">J56/$J$55</f>
        <v>0.51388993624957224</v>
      </c>
      <c r="L56" s="172">
        <v>88633</v>
      </c>
      <c r="M56" s="74">
        <f t="shared" ref="M56:M62" si="28">L56/$L$55</f>
        <v>0.53782160194174755</v>
      </c>
      <c r="N56" s="74">
        <f>($L$56-$J$56)/$J$56</f>
        <v>4.853820973021786E-4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11732</v>
      </c>
      <c r="K57" s="60">
        <f t="shared" si="27"/>
        <v>6.8054596817699306E-2</v>
      </c>
      <c r="L57" s="59">
        <v>14031</v>
      </c>
      <c r="M57" s="60">
        <f t="shared" si="28"/>
        <v>8.5139563106796115E-2</v>
      </c>
      <c r="N57" s="61">
        <f>($L$57-$J$57)/$J$57</f>
        <v>0.19595976815547222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54541</v>
      </c>
      <c r="K58" s="60">
        <f t="shared" si="27"/>
        <v>0.31637962538647607</v>
      </c>
      <c r="L58" s="59">
        <v>52789</v>
      </c>
      <c r="M58" s="60">
        <f t="shared" si="28"/>
        <v>0.32032160194174758</v>
      </c>
      <c r="N58" s="61">
        <f>($L$58-$J$58)/$J$58</f>
        <v>-3.2122623347573383E-2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19087</v>
      </c>
      <c r="K59" s="60">
        <f t="shared" si="27"/>
        <v>0.11071923708314239</v>
      </c>
      <c r="L59" s="59">
        <v>18597</v>
      </c>
      <c r="M59" s="60">
        <f t="shared" si="28"/>
        <v>0.11284587378640777</v>
      </c>
      <c r="N59" s="61">
        <f>($L$59-$J$59)/$J$59</f>
        <v>-2.5671923298580184E-2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2213</v>
      </c>
      <c r="K60" s="60">
        <f t="shared" si="27"/>
        <v>1.2837097064231891E-2</v>
      </c>
      <c r="L60" s="59">
        <v>2153</v>
      </c>
      <c r="M60" s="60">
        <f t="shared" si="28"/>
        <v>1.3064320388349515E-2</v>
      </c>
      <c r="N60" s="61">
        <f>($L$60-$J$60)/$J$60</f>
        <v>-2.711251694532309E-2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1017</v>
      </c>
      <c r="K61" s="60">
        <f t="shared" si="27"/>
        <v>5.8993798980225189E-3</v>
      </c>
      <c r="L61" s="59">
        <v>1063</v>
      </c>
      <c r="M61" s="60">
        <f t="shared" si="28"/>
        <v>6.4502427184466018E-3</v>
      </c>
      <c r="N61" s="61">
        <f>($L$61-$J$61)/$J$61</f>
        <v>4.5231071779744343E-2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83801</v>
      </c>
      <c r="K62" s="74">
        <f t="shared" si="27"/>
        <v>0.48611006375042781</v>
      </c>
      <c r="L62" s="172">
        <v>76167</v>
      </c>
      <c r="M62" s="74">
        <f t="shared" si="28"/>
        <v>0.46217839805825245</v>
      </c>
      <c r="N62" s="74">
        <f>($L$62-$J$62)/$J$62</f>
        <v>-9.1096764955072129E-2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E2" sqref="E2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actualizaciones!B10</f>
        <v>abril 2012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E2" sqref="E2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273</v>
      </c>
      <c r="D7" s="104" t="s">
        <v>213</v>
      </c>
      <c r="E7" s="47" t="s">
        <v>273</v>
      </c>
      <c r="F7" s="182" t="s">
        <v>213</v>
      </c>
      <c r="G7" s="49" t="s">
        <v>273</v>
      </c>
      <c r="H7" s="104" t="s">
        <v>213</v>
      </c>
      <c r="I7" s="47" t="s">
        <v>273</v>
      </c>
      <c r="J7" s="182" t="s">
        <v>213</v>
      </c>
      <c r="K7" s="49" t="s">
        <v>273</v>
      </c>
      <c r="L7" s="104" t="s">
        <v>213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E2" sqref="E2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2"/>
      <c r="F5" s="102" t="s">
        <v>224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177</v>
      </c>
      <c r="C7" s="216">
        <v>47088</v>
      </c>
      <c r="D7" s="217">
        <f t="shared" ref="D7:D17" si="0">IFERROR(C7/$C$7,"-")</f>
        <v>1</v>
      </c>
      <c r="F7" s="215" t="s">
        <v>177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225</v>
      </c>
      <c r="C9" s="221">
        <v>477</v>
      </c>
      <c r="D9" s="222">
        <f t="shared" si="0"/>
        <v>1.0129969418960244E-2</v>
      </c>
      <c r="E9" s="201"/>
      <c r="F9" s="62" t="s">
        <v>225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226</v>
      </c>
      <c r="C10" s="221">
        <v>1155</v>
      </c>
      <c r="D10" s="222">
        <f t="shared" si="0"/>
        <v>2.4528542303771661E-2</v>
      </c>
      <c r="E10" s="201"/>
      <c r="F10" s="62" t="s">
        <v>226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227</v>
      </c>
      <c r="C11" s="221">
        <v>8561</v>
      </c>
      <c r="D11" s="222">
        <f t="shared" si="0"/>
        <v>0.18180852871219844</v>
      </c>
      <c r="E11" s="201"/>
      <c r="F11" s="62" t="s">
        <v>227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228</v>
      </c>
      <c r="C12" s="221">
        <v>18133</v>
      </c>
      <c r="D12" s="222">
        <f t="shared" si="0"/>
        <v>0.38508749575263335</v>
      </c>
      <c r="E12" s="201"/>
      <c r="F12" s="62" t="s">
        <v>228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229</v>
      </c>
      <c r="C13" s="221">
        <v>5432</v>
      </c>
      <c r="D13" s="222">
        <f t="shared" si="0"/>
        <v>0.11535847774379884</v>
      </c>
      <c r="E13" s="201"/>
      <c r="F13" s="62" t="s">
        <v>229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230</v>
      </c>
      <c r="C14" s="221" t="s">
        <v>86</v>
      </c>
      <c r="D14" s="222" t="str">
        <f t="shared" si="0"/>
        <v>-</v>
      </c>
      <c r="E14" s="201"/>
      <c r="F14" s="62" t="s">
        <v>230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231</v>
      </c>
      <c r="C16" s="221">
        <v>1041</v>
      </c>
      <c r="D16" s="222">
        <f t="shared" si="0"/>
        <v>2.2107543323139654E-2</v>
      </c>
      <c r="E16" s="201"/>
      <c r="F16" s="62" t="s">
        <v>231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232</v>
      </c>
      <c r="C17" s="221">
        <v>5645</v>
      </c>
      <c r="D17" s="222">
        <f t="shared" si="0"/>
        <v>0.11988192320761128</v>
      </c>
      <c r="E17" s="201"/>
      <c r="F17" s="62" t="s">
        <v>232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233</v>
      </c>
      <c r="C18" s="221">
        <v>6604</v>
      </c>
      <c r="D18" s="222">
        <f>IFERROR(C18/$C$7,"-")</f>
        <v>0.14024804621134895</v>
      </c>
      <c r="E18" s="201"/>
      <c r="F18" s="62" t="s">
        <v>233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234</v>
      </c>
      <c r="C19" s="221" t="s">
        <v>86</v>
      </c>
      <c r="D19" s="222" t="str">
        <f t="shared" ref="D19:D31" si="2">IFERROR(C19/$C$7,"-")</f>
        <v>-</v>
      </c>
      <c r="E19" s="201"/>
      <c r="F19" s="62" t="s">
        <v>234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235</v>
      </c>
      <c r="C20" s="221" t="s">
        <v>86</v>
      </c>
      <c r="D20" s="222" t="str">
        <f t="shared" si="2"/>
        <v>-</v>
      </c>
      <c r="E20" s="201"/>
      <c r="F20" s="62" t="s">
        <v>235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230</v>
      </c>
      <c r="C21" s="223">
        <v>4</v>
      </c>
      <c r="D21" s="222">
        <f t="shared" si="2"/>
        <v>8.4947332653754679E-5</v>
      </c>
      <c r="E21" s="201"/>
      <c r="F21" s="62" t="s">
        <v>230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179</v>
      </c>
      <c r="C22" s="224">
        <v>22</v>
      </c>
      <c r="D22" s="220">
        <f t="shared" si="2"/>
        <v>4.6721032959565071E-4</v>
      </c>
      <c r="E22" s="201"/>
      <c r="F22" s="218" t="s">
        <v>179</v>
      </c>
      <c r="G22" s="224">
        <v>0</v>
      </c>
      <c r="H22" s="220">
        <f t="shared" si="1"/>
        <v>0</v>
      </c>
    </row>
    <row r="23" spans="2:10" ht="15" customHeight="1">
      <c r="B23" s="62" t="s">
        <v>236</v>
      </c>
      <c r="C23" s="221">
        <v>22</v>
      </c>
      <c r="D23" s="222">
        <f t="shared" si="2"/>
        <v>4.6721032959565071E-4</v>
      </c>
      <c r="E23" s="201"/>
      <c r="F23" s="62" t="s">
        <v>236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237</v>
      </c>
      <c r="C24" s="221" t="s">
        <v>86</v>
      </c>
      <c r="D24" s="222" t="str">
        <f t="shared" si="2"/>
        <v>-</v>
      </c>
      <c r="E24" s="201"/>
      <c r="F24" s="62" t="s">
        <v>237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230</v>
      </c>
      <c r="C25" s="221">
        <v>0</v>
      </c>
      <c r="D25" s="222">
        <f t="shared" si="2"/>
        <v>0</v>
      </c>
      <c r="E25" s="201"/>
      <c r="F25" s="62" t="s">
        <v>230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180</v>
      </c>
      <c r="C26" s="219">
        <v>14</v>
      </c>
      <c r="D26" s="220">
        <f t="shared" si="2"/>
        <v>2.9731566428814135E-4</v>
      </c>
      <c r="E26" s="201"/>
      <c r="F26" s="218" t="s">
        <v>180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238</v>
      </c>
      <c r="C27" s="223" t="s">
        <v>86</v>
      </c>
      <c r="D27" s="222" t="str">
        <f t="shared" si="2"/>
        <v>-</v>
      </c>
      <c r="E27" s="201"/>
      <c r="F27" s="62" t="s">
        <v>238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239</v>
      </c>
      <c r="C28" s="223" t="s">
        <v>86</v>
      </c>
      <c r="D28" s="222" t="str">
        <f t="shared" si="2"/>
        <v>-</v>
      </c>
      <c r="E28" s="201"/>
      <c r="F28" s="62" t="s">
        <v>239</v>
      </c>
      <c r="G28" s="223" t="s">
        <v>86</v>
      </c>
      <c r="H28" s="222" t="str">
        <f t="shared" si="1"/>
        <v>-</v>
      </c>
    </row>
    <row r="29" spans="2:10" ht="15" customHeight="1">
      <c r="B29" s="62" t="s">
        <v>240</v>
      </c>
      <c r="C29" s="223">
        <v>5</v>
      </c>
      <c r="D29" s="222">
        <f t="shared" si="2"/>
        <v>1.0618416581719333E-4</v>
      </c>
      <c r="E29" s="225"/>
      <c r="F29" s="62" t="s">
        <v>240</v>
      </c>
      <c r="G29" s="223" t="s">
        <v>86</v>
      </c>
      <c r="H29" s="222" t="str">
        <f t="shared" si="1"/>
        <v>-</v>
      </c>
    </row>
    <row r="30" spans="2:10" ht="15" customHeight="1">
      <c r="B30" s="62" t="s">
        <v>241</v>
      </c>
      <c r="C30" s="223">
        <v>9</v>
      </c>
      <c r="D30" s="222">
        <f t="shared" si="2"/>
        <v>1.9113149847094801E-4</v>
      </c>
      <c r="E30" s="225"/>
      <c r="F30" s="62" t="s">
        <v>241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230</v>
      </c>
      <c r="C31" s="223">
        <v>0</v>
      </c>
      <c r="D31" s="222">
        <f t="shared" si="2"/>
        <v>0</v>
      </c>
      <c r="E31" s="201"/>
      <c r="F31" s="62" t="s">
        <v>230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243</v>
      </c>
      <c r="C34" s="102"/>
      <c r="D34" s="102"/>
      <c r="E34" s="212"/>
      <c r="F34" s="102" t="s">
        <v>244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177</v>
      </c>
      <c r="C36" s="216">
        <v>21973</v>
      </c>
      <c r="D36" s="217">
        <f>IFERROR(C36/$C$36,"-")</f>
        <v>1</v>
      </c>
      <c r="F36" s="215" t="s">
        <v>177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225</v>
      </c>
      <c r="C38" s="221">
        <v>145</v>
      </c>
      <c r="D38" s="222">
        <f t="shared" si="3"/>
        <v>6.599007873299049E-3</v>
      </c>
      <c r="E38" s="201"/>
      <c r="F38" s="62" t="s">
        <v>225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226</v>
      </c>
      <c r="C39" s="221">
        <v>317</v>
      </c>
      <c r="D39" s="222">
        <f t="shared" si="3"/>
        <v>1.4426796523005507E-2</v>
      </c>
      <c r="E39" s="201"/>
      <c r="F39" s="62" t="s">
        <v>226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227</v>
      </c>
      <c r="C40" s="221">
        <v>3163</v>
      </c>
      <c r="D40" s="222">
        <f t="shared" si="3"/>
        <v>0.14394939243617166</v>
      </c>
      <c r="E40" s="201"/>
      <c r="F40" s="62" t="s">
        <v>227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228</v>
      </c>
      <c r="C41" s="221">
        <v>11241</v>
      </c>
      <c r="D41" s="222">
        <f t="shared" si="3"/>
        <v>0.51158239657761795</v>
      </c>
      <c r="E41" s="201"/>
      <c r="F41" s="62" t="s">
        <v>228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229</v>
      </c>
      <c r="C42" s="221">
        <v>1094</v>
      </c>
      <c r="D42" s="222">
        <f t="shared" si="3"/>
        <v>4.9788376644063166E-2</v>
      </c>
      <c r="E42" s="201"/>
      <c r="F42" s="62" t="s">
        <v>229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230</v>
      </c>
      <c r="C43" s="221" t="s">
        <v>86</v>
      </c>
      <c r="D43" s="222" t="str">
        <f t="shared" si="3"/>
        <v>-</v>
      </c>
      <c r="E43" s="201"/>
      <c r="F43" s="62" t="s">
        <v>230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231</v>
      </c>
      <c r="C45" s="221">
        <v>182</v>
      </c>
      <c r="D45" s="222">
        <f t="shared" si="3"/>
        <v>8.2828926409684606E-3</v>
      </c>
      <c r="E45" s="201"/>
      <c r="F45" s="62" t="s">
        <v>231</v>
      </c>
      <c r="G45" s="221" t="s">
        <v>86</v>
      </c>
      <c r="H45" s="222" t="str">
        <f t="shared" si="4"/>
        <v>-</v>
      </c>
    </row>
    <row r="46" spans="2:8" ht="15" customHeight="1">
      <c r="B46" s="62" t="s">
        <v>232</v>
      </c>
      <c r="C46" s="221">
        <v>722</v>
      </c>
      <c r="D46" s="222">
        <f t="shared" si="3"/>
        <v>3.2858508169116646E-2</v>
      </c>
      <c r="E46" s="201"/>
      <c r="F46" s="62" t="s">
        <v>232</v>
      </c>
      <c r="G46" s="221" t="s">
        <v>86</v>
      </c>
      <c r="H46" s="222" t="str">
        <f t="shared" si="4"/>
        <v>-</v>
      </c>
    </row>
    <row r="47" spans="2:8" ht="15" customHeight="1">
      <c r="B47" s="62" t="s">
        <v>233</v>
      </c>
      <c r="C47" s="221">
        <v>5109</v>
      </c>
      <c r="D47" s="222">
        <f t="shared" si="3"/>
        <v>0.23251262913575751</v>
      </c>
      <c r="E47" s="201"/>
      <c r="F47" s="62" t="s">
        <v>233</v>
      </c>
      <c r="G47" s="221" t="s">
        <v>86</v>
      </c>
      <c r="H47" s="222" t="str">
        <f t="shared" si="4"/>
        <v>-</v>
      </c>
    </row>
    <row r="48" spans="2:8" ht="15" customHeight="1">
      <c r="B48" s="62" t="s">
        <v>234</v>
      </c>
      <c r="C48" s="221" t="s">
        <v>86</v>
      </c>
      <c r="D48" s="222" t="str">
        <f t="shared" si="3"/>
        <v>-</v>
      </c>
      <c r="E48" s="201"/>
      <c r="F48" s="62" t="s">
        <v>234</v>
      </c>
      <c r="G48" s="221" t="s">
        <v>86</v>
      </c>
      <c r="H48" s="222" t="str">
        <f t="shared" si="4"/>
        <v>-</v>
      </c>
    </row>
    <row r="49" spans="2:8" ht="15" customHeight="1">
      <c r="B49" s="62" t="s">
        <v>235</v>
      </c>
      <c r="C49" s="221" t="s">
        <v>86</v>
      </c>
      <c r="D49" s="222" t="str">
        <f t="shared" si="3"/>
        <v>-</v>
      </c>
      <c r="E49" s="201"/>
      <c r="F49" s="62" t="s">
        <v>235</v>
      </c>
      <c r="G49" s="221" t="s">
        <v>86</v>
      </c>
      <c r="H49" s="222" t="str">
        <f t="shared" si="4"/>
        <v>-</v>
      </c>
    </row>
    <row r="50" spans="2:8" ht="15" customHeight="1">
      <c r="B50" s="62" t="s">
        <v>230</v>
      </c>
      <c r="C50" s="223" t="s">
        <v>86</v>
      </c>
      <c r="D50" s="222" t="str">
        <f t="shared" si="3"/>
        <v>-</v>
      </c>
      <c r="E50" s="201"/>
      <c r="F50" s="62" t="s">
        <v>230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179</v>
      </c>
      <c r="C51" s="224">
        <v>0</v>
      </c>
      <c r="D51" s="220">
        <f t="shared" si="3"/>
        <v>0</v>
      </c>
      <c r="E51" s="201"/>
      <c r="F51" s="218" t="s">
        <v>179</v>
      </c>
      <c r="G51" s="224">
        <v>0</v>
      </c>
      <c r="H51" s="220">
        <f t="shared" si="4"/>
        <v>0</v>
      </c>
    </row>
    <row r="52" spans="2:8" ht="15" customHeight="1">
      <c r="B52" s="62" t="s">
        <v>236</v>
      </c>
      <c r="C52" s="221" t="s">
        <v>86</v>
      </c>
      <c r="D52" s="222" t="str">
        <f t="shared" si="3"/>
        <v>-</v>
      </c>
      <c r="E52" s="201"/>
      <c r="F52" s="62" t="s">
        <v>236</v>
      </c>
      <c r="G52" s="221" t="s">
        <v>86</v>
      </c>
      <c r="H52" s="222" t="str">
        <f t="shared" si="4"/>
        <v>-</v>
      </c>
    </row>
    <row r="53" spans="2:8" ht="15" customHeight="1">
      <c r="B53" s="62" t="s">
        <v>237</v>
      </c>
      <c r="C53" s="221" t="s">
        <v>86</v>
      </c>
      <c r="D53" s="222" t="str">
        <f t="shared" si="3"/>
        <v>-</v>
      </c>
      <c r="E53" s="201"/>
      <c r="F53" s="62" t="s">
        <v>237</v>
      </c>
      <c r="G53" s="221" t="s">
        <v>86</v>
      </c>
      <c r="H53" s="222" t="str">
        <f t="shared" si="4"/>
        <v>-</v>
      </c>
    </row>
    <row r="54" spans="2:8" ht="15" customHeight="1">
      <c r="B54" s="62" t="s">
        <v>230</v>
      </c>
      <c r="C54" s="221" t="s">
        <v>86</v>
      </c>
      <c r="D54" s="222" t="str">
        <f t="shared" si="3"/>
        <v>-</v>
      </c>
      <c r="E54" s="201"/>
      <c r="F54" s="62" t="s">
        <v>230</v>
      </c>
      <c r="G54" s="221">
        <v>0</v>
      </c>
      <c r="H54" s="222">
        <f t="shared" si="4"/>
        <v>0</v>
      </c>
    </row>
    <row r="55" spans="2:8" ht="15" customHeight="1">
      <c r="B55" s="218" t="s">
        <v>180</v>
      </c>
      <c r="C55" s="219">
        <v>0</v>
      </c>
      <c r="D55" s="220">
        <f t="shared" si="3"/>
        <v>0</v>
      </c>
      <c r="E55" s="201"/>
      <c r="F55" s="218" t="s">
        <v>180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238</v>
      </c>
      <c r="C56" s="223" t="s">
        <v>86</v>
      </c>
      <c r="D56" s="222" t="str">
        <f t="shared" si="3"/>
        <v>-</v>
      </c>
      <c r="E56" s="201"/>
      <c r="F56" s="62" t="s">
        <v>238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239</v>
      </c>
      <c r="C57" s="223" t="s">
        <v>86</v>
      </c>
      <c r="D57" s="222" t="str">
        <f t="shared" si="3"/>
        <v>-</v>
      </c>
      <c r="E57" s="201"/>
      <c r="F57" s="62" t="s">
        <v>239</v>
      </c>
      <c r="G57" s="223" t="s">
        <v>86</v>
      </c>
      <c r="H57" s="222" t="str">
        <f t="shared" si="4"/>
        <v>-</v>
      </c>
    </row>
    <row r="58" spans="2:8" ht="15" customHeight="1">
      <c r="B58" s="62" t="s">
        <v>240</v>
      </c>
      <c r="C58" s="223" t="s">
        <v>86</v>
      </c>
      <c r="D58" s="222" t="str">
        <f t="shared" si="3"/>
        <v>-</v>
      </c>
      <c r="E58" s="225"/>
      <c r="F58" s="62" t="s">
        <v>240</v>
      </c>
      <c r="G58" s="223" t="s">
        <v>86</v>
      </c>
      <c r="H58" s="222" t="str">
        <f t="shared" si="4"/>
        <v>-</v>
      </c>
    </row>
    <row r="59" spans="2:8" ht="15" customHeight="1">
      <c r="B59" s="62" t="s">
        <v>241</v>
      </c>
      <c r="C59" s="223" t="s">
        <v>86</v>
      </c>
      <c r="D59" s="222" t="str">
        <f t="shared" si="3"/>
        <v>-</v>
      </c>
      <c r="E59" s="225"/>
      <c r="F59" s="62" t="s">
        <v>241</v>
      </c>
      <c r="G59" s="223" t="s">
        <v>86</v>
      </c>
      <c r="H59" s="222" t="str">
        <f t="shared" si="4"/>
        <v>-</v>
      </c>
    </row>
    <row r="60" spans="2:8" ht="15" customHeight="1">
      <c r="B60" s="62" t="s">
        <v>230</v>
      </c>
      <c r="C60" s="223" t="s">
        <v>86</v>
      </c>
      <c r="D60" s="222" t="str">
        <f t="shared" si="3"/>
        <v>-</v>
      </c>
      <c r="E60" s="201"/>
      <c r="F60" s="62" t="s">
        <v>230</v>
      </c>
      <c r="G60" s="223">
        <v>0</v>
      </c>
      <c r="H60" s="222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177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225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226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227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228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229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230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178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231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232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233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234</v>
      </c>
      <c r="C77" s="221" t="s">
        <v>86</v>
      </c>
      <c r="D77" s="222" t="str">
        <f t="shared" si="5"/>
        <v>-</v>
      </c>
    </row>
    <row r="78" spans="2:4" ht="15" customHeight="1">
      <c r="B78" s="62" t="s">
        <v>235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230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179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236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237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230</v>
      </c>
      <c r="C83" s="221" t="s">
        <v>86</v>
      </c>
      <c r="D83" s="222" t="str">
        <f t="shared" si="5"/>
        <v>-</v>
      </c>
    </row>
    <row r="84" spans="2:4" ht="15" customHeight="1">
      <c r="B84" s="218" t="s">
        <v>180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238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239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240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241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230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E2" sqref="E2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246</v>
      </c>
      <c r="B1" s="228" t="s">
        <v>96</v>
      </c>
      <c r="D1" s="229" t="s">
        <v>177</v>
      </c>
      <c r="F1" s="229" t="s">
        <v>177</v>
      </c>
    </row>
    <row r="2" spans="1:6">
      <c r="A2" s="230"/>
      <c r="B2" s="231" t="s">
        <v>67</v>
      </c>
      <c r="D2" s="229" t="s">
        <v>212</v>
      </c>
      <c r="F2" s="229" t="s">
        <v>247</v>
      </c>
    </row>
    <row r="3" spans="1:6">
      <c r="A3" s="232"/>
      <c r="B3" s="233" t="s">
        <v>73</v>
      </c>
      <c r="D3" s="229" t="s">
        <v>248</v>
      </c>
      <c r="F3" s="229" t="s">
        <v>249</v>
      </c>
    </row>
    <row r="4" spans="1:6">
      <c r="A4" s="227" t="s">
        <v>250</v>
      </c>
      <c r="B4" s="228" t="s">
        <v>96</v>
      </c>
      <c r="D4" s="229" t="s">
        <v>179</v>
      </c>
      <c r="F4" s="229" t="s">
        <v>251</v>
      </c>
    </row>
    <row r="5" spans="1:6">
      <c r="A5" s="230"/>
      <c r="B5" s="231" t="s">
        <v>67</v>
      </c>
      <c r="D5" s="229" t="s">
        <v>180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252</v>
      </c>
    </row>
    <row r="9" spans="1:6">
      <c r="A9" s="232"/>
      <c r="B9" s="233" t="s">
        <v>73</v>
      </c>
      <c r="D9" s="234" t="s">
        <v>253</v>
      </c>
    </row>
    <row r="10" spans="1:6">
      <c r="A10" s="227" t="s">
        <v>151</v>
      </c>
      <c r="B10" s="228" t="s">
        <v>96</v>
      </c>
      <c r="D10" s="234" t="s">
        <v>254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255</v>
      </c>
      <c r="F12" s="2">
        <v>2001</v>
      </c>
    </row>
    <row r="13" spans="1:6">
      <c r="A13" s="227" t="s">
        <v>152</v>
      </c>
      <c r="B13" s="228" t="s">
        <v>96</v>
      </c>
      <c r="D13" s="234" t="s">
        <v>256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257</v>
      </c>
      <c r="B18" s="236" t="s">
        <v>55</v>
      </c>
    </row>
    <row r="19" spans="1:21">
      <c r="A19" s="237"/>
      <c r="B19" s="238" t="s">
        <v>258</v>
      </c>
    </row>
    <row r="20" spans="1:21">
      <c r="A20" s="235" t="s">
        <v>259</v>
      </c>
      <c r="B20" s="236" t="s">
        <v>55</v>
      </c>
    </row>
    <row r="21" spans="1:21">
      <c r="A21" s="237"/>
      <c r="B21" s="238" t="s">
        <v>258</v>
      </c>
    </row>
    <row r="22" spans="1:21">
      <c r="A22" s="235" t="s">
        <v>260</v>
      </c>
      <c r="B22" s="236" t="s">
        <v>55</v>
      </c>
    </row>
    <row r="23" spans="1:21">
      <c r="A23" s="237"/>
      <c r="B23" s="238" t="s">
        <v>258</v>
      </c>
    </row>
    <row r="25" spans="1:21">
      <c r="A25" s="227" t="s">
        <v>246</v>
      </c>
      <c r="B25" s="228" t="s">
        <v>96</v>
      </c>
      <c r="D25" s="227" t="s">
        <v>246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246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261</v>
      </c>
    </row>
    <row r="3" spans="1:9">
      <c r="A3" s="151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40" t="s">
        <v>268</v>
      </c>
    </row>
    <row r="8" spans="1:9" ht="54.75" customHeight="1">
      <c r="A8" s="241" t="s">
        <v>269</v>
      </c>
      <c r="B8" s="242"/>
      <c r="C8" s="242"/>
      <c r="D8" s="242"/>
      <c r="E8" s="242"/>
      <c r="F8" s="242"/>
      <c r="G8" s="243"/>
      <c r="I8" s="244" t="s">
        <v>270</v>
      </c>
    </row>
    <row r="9" spans="1:9" ht="14.25">
      <c r="I9" s="245" t="s">
        <v>271</v>
      </c>
    </row>
    <row r="10" spans="1:9" ht="25.5">
      <c r="A10" s="246" t="s">
        <v>272</v>
      </c>
      <c r="B10" s="247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2013-01-08T12:27:19+00:00</PublishingStartDate>
    <_dlc_DocId xmlns="8b099203-c902-4a5b-992f-1f849b15ff82">Q5F7QW3RQ55V-2054-330</_dlc_DocId>
    <_dlc_DocIdUrl xmlns="8b099203-c902-4a5b-992f-1f849b15ff82">
      <Url>http://cd102671/es/investigacion/Situacion-turistica/zonas-turisticas-tenerife/_layouts/DocIdRedir.aspx?ID=Q5F7QW3RQ55V-2054-330</Url>
      <Description>Q5F7QW3RQ55V-2054-330</Description>
    </_dlc_DocIdUrl>
  </documentManagement>
</p:properties>
</file>

<file path=customXml/itemProps1.xml><?xml version="1.0" encoding="utf-8"?>
<ds:datastoreItem xmlns:ds="http://schemas.openxmlformats.org/officeDocument/2006/customXml" ds:itemID="{BD38DA6E-FD74-41E6-ACCF-4915E5AED534}"/>
</file>

<file path=customXml/itemProps2.xml><?xml version="1.0" encoding="utf-8"?>
<ds:datastoreItem xmlns:ds="http://schemas.openxmlformats.org/officeDocument/2006/customXml" ds:itemID="{C8EED9ED-29EF-45AB-B9F7-0EB042D4ACD1}"/>
</file>

<file path=customXml/itemProps3.xml><?xml version="1.0" encoding="utf-8"?>
<ds:datastoreItem xmlns:ds="http://schemas.openxmlformats.org/officeDocument/2006/customXml" ds:itemID="{939C07C8-F0FE-487D-91BC-17222EF6C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noviembre 2012)</dc:title>
  <dc:creator>manuela</dc:creator>
  <cp:lastModifiedBy>manuela</cp:lastModifiedBy>
  <cp:lastPrinted>2013-01-08T10:29:46Z</cp:lastPrinted>
  <dcterms:created xsi:type="dcterms:W3CDTF">2013-01-08T10:24:34Z</dcterms:created>
  <dcterms:modified xsi:type="dcterms:W3CDTF">2013-01-08T10:30:02Z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225a690c-691e-4fbd-b5f1-710439b2ff23</vt:lpwstr>
  </property>
</Properties>
</file>